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827"/>
  <workbookPr/>
  <mc:AlternateContent xmlns:mc="http://schemas.openxmlformats.org/markup-compatibility/2006">
    <mc:Choice Requires="x15">
      <x15ac:absPath xmlns:x15ac="http://schemas.microsoft.com/office/spreadsheetml/2010/11/ac" url="C:\Users\Jean-Claude\Documents\Coupe romande\2025\"/>
    </mc:Choice>
  </mc:AlternateContent>
  <xr:revisionPtr revIDLastSave="0" documentId="13_ncr:1_{18B57B61-7C99-40BD-9540-019043318C42}" xr6:coauthVersionLast="47" xr6:coauthVersionMax="47" xr10:uidLastSave="{00000000-0000-0000-0000-000000000000}"/>
  <bookViews>
    <workbookView xWindow="-98" yWindow="-98" windowWidth="20715" windowHeight="13155" xr2:uid="{00000000-000D-0000-FFFF-FFFF00000000}"/>
  </bookViews>
  <sheets>
    <sheet name="Feuille de résultat" sheetId="5" r:id="rId1"/>
    <sheet name="BD Licences Simples" sheetId="26" r:id="rId2"/>
    <sheet name="BD Licences Doubles" sheetId="39" r:id="rId3"/>
    <sheet name="Green Club Romanel" sheetId="27" r:id="rId4"/>
    <sheet name="TC Ardon" sheetId="7" r:id="rId5"/>
    <sheet name="TC Chamoson" sheetId="10" r:id="rId6"/>
    <sheet name="TC Corsier" sheetId="31" r:id="rId7"/>
    <sheet name="TC Etoy" sheetId="36" r:id="rId8"/>
    <sheet name="TC Founex" sheetId="33" r:id="rId9"/>
    <sheet name="TC Genève-Champel" sheetId="34" r:id="rId10"/>
    <sheet name="TC Givisiez" sheetId="14" r:id="rId11"/>
    <sheet name="TC Lutry" sheetId="18" r:id="rId12"/>
    <sheet name="TC Montchoisi" sheetId="19" r:id="rId13"/>
    <sheet name="TC Nyon" sheetId="35" r:id="rId14"/>
    <sheet name="TC Trois-Chêne" sheetId="16" r:id="rId15"/>
    <sheet name="TC Valere Sion" sheetId="15" r:id="rId16"/>
    <sheet name="TC Versoix" sheetId="25" r:id="rId17"/>
  </sheets>
  <definedNames>
    <definedName name="_xlnm._FilterDatabase" localSheetId="2" hidden="1">'BD Licences Doubles'!$A$1:$S$2646</definedName>
    <definedName name="_xlnm._FilterDatabase" localSheetId="1" hidden="1">'BD Licences Simples'!$A$1:$L$1452</definedName>
    <definedName name="_xlnm._FilterDatabase" localSheetId="4" hidden="1">'TC Ardon'!$A$1:$G$162</definedName>
    <definedName name="_xlnm._FilterDatabase" localSheetId="5" hidden="1">'TC Chamoson'!$A$1:$G$66</definedName>
    <definedName name="_xlnm._FilterDatabase" localSheetId="6" hidden="1">'TC Corsier'!$A$1:$G$1</definedName>
    <definedName name="_xlnm._FilterDatabase" localSheetId="7" hidden="1">'TC Etoy'!$A$1:$G$1</definedName>
    <definedName name="_xlnm._FilterDatabase" localSheetId="8" hidden="1">'TC Founex'!$A$1:$G$89</definedName>
    <definedName name="_xlnm._FilterDatabase" localSheetId="9" hidden="1">'TC Genève-Champel'!$A$1:$G$161</definedName>
    <definedName name="_xlnm._FilterDatabase" localSheetId="10" hidden="1">'TC Givisiez'!$A$1:$G$125</definedName>
    <definedName name="_xlnm._FilterDatabase" localSheetId="11" hidden="1">'TC Lutry'!$A$1:$G$155</definedName>
    <definedName name="_xlnm._FilterDatabase" localSheetId="12" hidden="1">'TC Montchoisi'!$A$1:$G$252</definedName>
    <definedName name="_xlnm._FilterDatabase" localSheetId="13" hidden="1">'TC Nyon'!$A$1:$G$349</definedName>
    <definedName name="_xlnm._FilterDatabase" localSheetId="14" hidden="1">'TC Trois-Chêne'!$A$1:$G$254</definedName>
    <definedName name="_xlnm._FilterDatabase" localSheetId="15" hidden="1">'TC Valere Sion'!$A$1:$G$254</definedName>
    <definedName name="_xlnm._FilterDatabase" localSheetId="16" hidden="1">'TC Versoix'!$A$1:$G$130</definedName>
    <definedName name="_xlnm.Print_Titles" localSheetId="2">'BD Licences Doubles'!$1:$1</definedName>
    <definedName name="_xlnm.Print_Titles" localSheetId="1">'BD Licences Simples'!$1:$1</definedName>
    <definedName name="_xlnm.Print_Titles" localSheetId="3">'Green Club Romanel'!$1:$1</definedName>
    <definedName name="_xlnm.Print_Area" localSheetId="0">'Feuille de résultat'!$A$1:$Z$36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34" i="5" l="1"/>
  <c r="A34" i="5"/>
  <c r="L1210" i="39"/>
  <c r="C1210" i="39" s="1"/>
  <c r="F1210" i="39"/>
  <c r="E1210" i="39"/>
  <c r="D1210" i="39"/>
  <c r="B1210" i="39"/>
  <c r="A1210" i="39"/>
  <c r="L2595" i="39"/>
  <c r="C2595" i="39" s="1"/>
  <c r="F2595" i="39"/>
  <c r="E2595" i="39"/>
  <c r="D2595" i="39"/>
  <c r="B2595" i="39"/>
  <c r="A2595" i="39"/>
  <c r="L307" i="39"/>
  <c r="C307" i="39" s="1"/>
  <c r="F307" i="39"/>
  <c r="E307" i="39"/>
  <c r="D307" i="39"/>
  <c r="B307" i="39"/>
  <c r="A307" i="39"/>
  <c r="L2441" i="39"/>
  <c r="C2441" i="39" s="1"/>
  <c r="F2441" i="39"/>
  <c r="E2441" i="39"/>
  <c r="D2441" i="39"/>
  <c r="B2441" i="39"/>
  <c r="A2441" i="39"/>
  <c r="L2107" i="39"/>
  <c r="C2107" i="39" s="1"/>
  <c r="F2107" i="39"/>
  <c r="E2107" i="39"/>
  <c r="D2107" i="39"/>
  <c r="B2107" i="39"/>
  <c r="A2107" i="39"/>
  <c r="L366" i="39"/>
  <c r="C366" i="39" s="1"/>
  <c r="F366" i="39"/>
  <c r="E366" i="39"/>
  <c r="D366" i="39"/>
  <c r="B366" i="39"/>
  <c r="J366" i="39" s="1"/>
  <c r="K366" i="39" s="1"/>
  <c r="I366" i="39" s="1"/>
  <c r="A366" i="39"/>
  <c r="L2090" i="39"/>
  <c r="C2090" i="39" s="1"/>
  <c r="F2090" i="39"/>
  <c r="E2090" i="39"/>
  <c r="D2090" i="39"/>
  <c r="B2090" i="39"/>
  <c r="A2090" i="39"/>
  <c r="L422" i="39"/>
  <c r="C422" i="39" s="1"/>
  <c r="F422" i="39"/>
  <c r="E422" i="39"/>
  <c r="D422" i="39"/>
  <c r="B422" i="39"/>
  <c r="A422" i="39"/>
  <c r="L1258" i="39"/>
  <c r="C1258" i="39" s="1"/>
  <c r="F1258" i="39"/>
  <c r="E1258" i="39"/>
  <c r="D1258" i="39"/>
  <c r="B1258" i="39"/>
  <c r="A1258" i="39"/>
  <c r="L1179" i="39"/>
  <c r="C1179" i="39" s="1"/>
  <c r="F1179" i="39"/>
  <c r="E1179" i="39"/>
  <c r="D1179" i="39"/>
  <c r="B1179" i="39"/>
  <c r="A1179" i="39"/>
  <c r="L230" i="39"/>
  <c r="C230" i="39" s="1"/>
  <c r="F230" i="39"/>
  <c r="E230" i="39"/>
  <c r="D230" i="39"/>
  <c r="B230" i="39"/>
  <c r="A230" i="39"/>
  <c r="L2429" i="39"/>
  <c r="C2429" i="39" s="1"/>
  <c r="F2429" i="39"/>
  <c r="E2429" i="39"/>
  <c r="D2429" i="39"/>
  <c r="B2429" i="39"/>
  <c r="A2429" i="39"/>
  <c r="L475" i="39"/>
  <c r="C475" i="39" s="1"/>
  <c r="F475" i="39"/>
  <c r="E475" i="39"/>
  <c r="D475" i="39"/>
  <c r="B475" i="39"/>
  <c r="J475" i="39" s="1"/>
  <c r="K475" i="39" s="1"/>
  <c r="I475" i="39" s="1"/>
  <c r="A475" i="39"/>
  <c r="L2563" i="39"/>
  <c r="C2563" i="39" s="1"/>
  <c r="F2563" i="39"/>
  <c r="E2563" i="39"/>
  <c r="D2563" i="39"/>
  <c r="B2563" i="39"/>
  <c r="A2563" i="39"/>
  <c r="E13" i="5"/>
  <c r="E12" i="5"/>
  <c r="E11" i="5"/>
  <c r="E10" i="5"/>
  <c r="E8" i="5"/>
  <c r="E7" i="5"/>
  <c r="C13" i="5"/>
  <c r="C12" i="5"/>
  <c r="C11" i="5"/>
  <c r="C10" i="5"/>
  <c r="C8" i="5"/>
  <c r="C7" i="5"/>
  <c r="L1293" i="39"/>
  <c r="C1293" i="39" s="1"/>
  <c r="F1293" i="39"/>
  <c r="E1293" i="39"/>
  <c r="D1293" i="39"/>
  <c r="B1293" i="39"/>
  <c r="A1293" i="39"/>
  <c r="J230" i="39" l="1"/>
  <c r="K230" i="39" s="1"/>
  <c r="I230" i="39" s="1"/>
  <c r="J2429" i="39"/>
  <c r="K2429" i="39" s="1"/>
  <c r="I2429" i="39" s="1"/>
  <c r="J2107" i="39"/>
  <c r="K2107" i="39" s="1"/>
  <c r="I2107" i="39" s="1"/>
  <c r="J1210" i="39"/>
  <c r="K1210" i="39" s="1"/>
  <c r="I1210" i="39" s="1"/>
  <c r="J422" i="39"/>
  <c r="K422" i="39" s="1"/>
  <c r="I422" i="39" s="1"/>
  <c r="J2441" i="39"/>
  <c r="K2441" i="39" s="1"/>
  <c r="I2441" i="39" s="1"/>
  <c r="J1258" i="39"/>
  <c r="K1258" i="39" s="1"/>
  <c r="I1258" i="39" s="1"/>
  <c r="J1179" i="39"/>
  <c r="K1179" i="39" s="1"/>
  <c r="I1179" i="39" s="1"/>
  <c r="J2595" i="39"/>
  <c r="K2595" i="39" s="1"/>
  <c r="I2595" i="39" s="1"/>
  <c r="J2563" i="39"/>
  <c r="K2563" i="39" s="1"/>
  <c r="I2563" i="39" s="1"/>
  <c r="J2090" i="39"/>
  <c r="K2090" i="39" s="1"/>
  <c r="I2090" i="39" s="1"/>
  <c r="J307" i="39"/>
  <c r="K307" i="39" s="1"/>
  <c r="I307" i="39" s="1"/>
  <c r="J1293" i="39"/>
  <c r="K1293" i="39" s="1"/>
  <c r="I1293" i="39" s="1"/>
  <c r="E32" i="5"/>
  <c r="E31" i="5"/>
  <c r="E30" i="5"/>
  <c r="E29" i="5"/>
  <c r="E28" i="5"/>
  <c r="E27" i="5"/>
  <c r="E26" i="5"/>
  <c r="E25" i="5"/>
  <c r="E23" i="5"/>
  <c r="E22" i="5"/>
  <c r="E21" i="5"/>
  <c r="E20" i="5"/>
  <c r="E18" i="5"/>
  <c r="E17" i="5"/>
  <c r="E16" i="5"/>
  <c r="E15" i="5"/>
  <c r="C32" i="5"/>
  <c r="C31" i="5"/>
  <c r="C30" i="5"/>
  <c r="C29" i="5"/>
  <c r="C28" i="5"/>
  <c r="C27" i="5"/>
  <c r="C26" i="5"/>
  <c r="C25" i="5"/>
  <c r="C23" i="5"/>
  <c r="C22" i="5"/>
  <c r="C21" i="5"/>
  <c r="C20" i="5"/>
  <c r="C18" i="5"/>
  <c r="C17" i="5"/>
  <c r="C16" i="5"/>
  <c r="C15" i="5"/>
  <c r="L2471" i="39"/>
  <c r="C2471" i="39" s="1"/>
  <c r="F2471" i="39"/>
  <c r="E2471" i="39"/>
  <c r="D2471" i="39"/>
  <c r="B2471" i="39"/>
  <c r="A2471" i="39"/>
  <c r="L481" i="39"/>
  <c r="C481" i="39" s="1"/>
  <c r="F481" i="39"/>
  <c r="E481" i="39"/>
  <c r="D481" i="39"/>
  <c r="B481" i="39"/>
  <c r="A481" i="39"/>
  <c r="L2277" i="39"/>
  <c r="C2277" i="39" s="1"/>
  <c r="F2277" i="39"/>
  <c r="E2277" i="39"/>
  <c r="D2277" i="39"/>
  <c r="B2277" i="39"/>
  <c r="A2277" i="39"/>
  <c r="L1819" i="39"/>
  <c r="C1819" i="39" s="1"/>
  <c r="F1819" i="39"/>
  <c r="E1819" i="39"/>
  <c r="D1819" i="39"/>
  <c r="B1819" i="39"/>
  <c r="A1819" i="39"/>
  <c r="L1201" i="39"/>
  <c r="C1201" i="39" s="1"/>
  <c r="F1201" i="39"/>
  <c r="E1201" i="39"/>
  <c r="D1201" i="39"/>
  <c r="B1201" i="39"/>
  <c r="A1201" i="39"/>
  <c r="L2227" i="39"/>
  <c r="C2227" i="39" s="1"/>
  <c r="F2227" i="39"/>
  <c r="E2227" i="39"/>
  <c r="D2227" i="39"/>
  <c r="B2227" i="39"/>
  <c r="A2227" i="39"/>
  <c r="L335" i="39"/>
  <c r="C335" i="39" s="1"/>
  <c r="F335" i="39"/>
  <c r="E335" i="39"/>
  <c r="D335" i="39"/>
  <c r="B335" i="39"/>
  <c r="A335" i="39"/>
  <c r="L2284" i="39"/>
  <c r="C2284" i="39" s="1"/>
  <c r="F2284" i="39"/>
  <c r="E2284" i="39"/>
  <c r="D2284" i="39"/>
  <c r="B2284" i="39"/>
  <c r="A2284" i="39"/>
  <c r="L1857" i="39"/>
  <c r="C1857" i="39" s="1"/>
  <c r="F1857" i="39"/>
  <c r="E1857" i="39"/>
  <c r="D1857" i="39"/>
  <c r="B1857" i="39"/>
  <c r="A1857" i="39"/>
  <c r="L1844" i="39"/>
  <c r="C1844" i="39" s="1"/>
  <c r="F1844" i="39"/>
  <c r="E1844" i="39"/>
  <c r="D1844" i="39"/>
  <c r="B1844" i="39"/>
  <c r="A1844" i="39"/>
  <c r="L496" i="39"/>
  <c r="C496" i="39" s="1"/>
  <c r="F496" i="39"/>
  <c r="E496" i="39"/>
  <c r="D496" i="39"/>
  <c r="B496" i="39"/>
  <c r="A496" i="39"/>
  <c r="L2518" i="39"/>
  <c r="C2518" i="39" s="1"/>
  <c r="F2518" i="39"/>
  <c r="E2518" i="39"/>
  <c r="D2518" i="39"/>
  <c r="B2518" i="39"/>
  <c r="A2518" i="39"/>
  <c r="L2517" i="39"/>
  <c r="C2517" i="39" s="1"/>
  <c r="F2517" i="39"/>
  <c r="E2517" i="39"/>
  <c r="D2517" i="39"/>
  <c r="B2517" i="39"/>
  <c r="A2517" i="39"/>
  <c r="L2363" i="39"/>
  <c r="C2363" i="39" s="1"/>
  <c r="F2363" i="39"/>
  <c r="E2363" i="39"/>
  <c r="D2363" i="39"/>
  <c r="B2363" i="39"/>
  <c r="A2363" i="39"/>
  <c r="L2126" i="39"/>
  <c r="C2126" i="39" s="1"/>
  <c r="F2126" i="39"/>
  <c r="E2126" i="39"/>
  <c r="D2126" i="39"/>
  <c r="B2126" i="39"/>
  <c r="A2126" i="39"/>
  <c r="L2063" i="39"/>
  <c r="C2063" i="39" s="1"/>
  <c r="F2063" i="39"/>
  <c r="E2063" i="39"/>
  <c r="D2063" i="39"/>
  <c r="B2063" i="39"/>
  <c r="A2063" i="39"/>
  <c r="L1655" i="39"/>
  <c r="C1655" i="39" s="1"/>
  <c r="F1655" i="39"/>
  <c r="E1655" i="39"/>
  <c r="D1655" i="39"/>
  <c r="B1655" i="39"/>
  <c r="A1655" i="39"/>
  <c r="L965" i="39"/>
  <c r="C965" i="39" s="1"/>
  <c r="F965" i="39"/>
  <c r="E965" i="39"/>
  <c r="D965" i="39"/>
  <c r="B965" i="39"/>
  <c r="A965" i="39"/>
  <c r="L899" i="39"/>
  <c r="C899" i="39" s="1"/>
  <c r="F899" i="39"/>
  <c r="E899" i="39"/>
  <c r="D899" i="39"/>
  <c r="B899" i="39"/>
  <c r="A899" i="39"/>
  <c r="L895" i="39"/>
  <c r="C895" i="39" s="1"/>
  <c r="F895" i="39"/>
  <c r="E895" i="39"/>
  <c r="D895" i="39"/>
  <c r="B895" i="39"/>
  <c r="A895" i="39"/>
  <c r="L118" i="39"/>
  <c r="C118" i="39" s="1"/>
  <c r="F118" i="39"/>
  <c r="E118" i="39"/>
  <c r="D118" i="39"/>
  <c r="B118" i="39"/>
  <c r="A118" i="39"/>
  <c r="L2417" i="39"/>
  <c r="C2417" i="39" s="1"/>
  <c r="F2417" i="39"/>
  <c r="E2417" i="39"/>
  <c r="D2417" i="39"/>
  <c r="B2417" i="39"/>
  <c r="A2417" i="39"/>
  <c r="L1697" i="39"/>
  <c r="C1697" i="39" s="1"/>
  <c r="F1697" i="39"/>
  <c r="E1697" i="39"/>
  <c r="D1697" i="39"/>
  <c r="B1697" i="39"/>
  <c r="A1697" i="39"/>
  <c r="L1639" i="39"/>
  <c r="C1639" i="39" s="1"/>
  <c r="F1639" i="39"/>
  <c r="E1639" i="39"/>
  <c r="D1639" i="39"/>
  <c r="B1639" i="39"/>
  <c r="A1639" i="39"/>
  <c r="L1218" i="39"/>
  <c r="C1218" i="39" s="1"/>
  <c r="F1218" i="39"/>
  <c r="E1218" i="39"/>
  <c r="D1218" i="39"/>
  <c r="B1218" i="39"/>
  <c r="A1218" i="39"/>
  <c r="L1199" i="39"/>
  <c r="C1199" i="39" s="1"/>
  <c r="F1199" i="39"/>
  <c r="E1199" i="39"/>
  <c r="D1199" i="39"/>
  <c r="B1199" i="39"/>
  <c r="A1199" i="39"/>
  <c r="L1141" i="39"/>
  <c r="C1141" i="39" s="1"/>
  <c r="F1141" i="39"/>
  <c r="E1141" i="39"/>
  <c r="D1141" i="39"/>
  <c r="B1141" i="39"/>
  <c r="A1141" i="39"/>
  <c r="L1102" i="39"/>
  <c r="C1102" i="39" s="1"/>
  <c r="F1102" i="39"/>
  <c r="E1102" i="39"/>
  <c r="D1102" i="39"/>
  <c r="B1102" i="39"/>
  <c r="A1102" i="39"/>
  <c r="L1087" i="39"/>
  <c r="C1087" i="39" s="1"/>
  <c r="F1087" i="39"/>
  <c r="E1087" i="39"/>
  <c r="D1087" i="39"/>
  <c r="B1087" i="39"/>
  <c r="A1087" i="39"/>
  <c r="L1079" i="39"/>
  <c r="C1079" i="39" s="1"/>
  <c r="F1079" i="39"/>
  <c r="E1079" i="39"/>
  <c r="D1079" i="39"/>
  <c r="B1079" i="39"/>
  <c r="A1079" i="39"/>
  <c r="L1037" i="39"/>
  <c r="C1037" i="39" s="1"/>
  <c r="F1037" i="39"/>
  <c r="E1037" i="39"/>
  <c r="D1037" i="39"/>
  <c r="B1037" i="39"/>
  <c r="A1037" i="39"/>
  <c r="L930" i="39"/>
  <c r="C930" i="39" s="1"/>
  <c r="F930" i="39"/>
  <c r="E930" i="39"/>
  <c r="D930" i="39"/>
  <c r="B930" i="39"/>
  <c r="A930" i="39"/>
  <c r="L767" i="39"/>
  <c r="C767" i="39" s="1"/>
  <c r="F767" i="39"/>
  <c r="E767" i="39"/>
  <c r="D767" i="39"/>
  <c r="B767" i="39"/>
  <c r="A767" i="39"/>
  <c r="L736" i="39"/>
  <c r="C736" i="39" s="1"/>
  <c r="F736" i="39"/>
  <c r="E736" i="39"/>
  <c r="D736" i="39"/>
  <c r="B736" i="39"/>
  <c r="A736" i="39"/>
  <c r="L630" i="39"/>
  <c r="C630" i="39" s="1"/>
  <c r="F630" i="39"/>
  <c r="E630" i="39"/>
  <c r="D630" i="39"/>
  <c r="B630" i="39"/>
  <c r="A630" i="39"/>
  <c r="L2301" i="39"/>
  <c r="C2301" i="39" s="1"/>
  <c r="F2301" i="39"/>
  <c r="E2301" i="39"/>
  <c r="D2301" i="39"/>
  <c r="B2301" i="39"/>
  <c r="A2301" i="39"/>
  <c r="L2194" i="39"/>
  <c r="C2194" i="39" s="1"/>
  <c r="F2194" i="39"/>
  <c r="E2194" i="39"/>
  <c r="D2194" i="39"/>
  <c r="B2194" i="39"/>
  <c r="A2194" i="39"/>
  <c r="L2086" i="39"/>
  <c r="C2086" i="39" s="1"/>
  <c r="F2086" i="39"/>
  <c r="E2086" i="39"/>
  <c r="D2086" i="39"/>
  <c r="B2086" i="39"/>
  <c r="A2086" i="39"/>
  <c r="L2001" i="39"/>
  <c r="C2001" i="39" s="1"/>
  <c r="F2001" i="39"/>
  <c r="E2001" i="39"/>
  <c r="D2001" i="39"/>
  <c r="B2001" i="39"/>
  <c r="A2001" i="39"/>
  <c r="L1759" i="39"/>
  <c r="C1759" i="39" s="1"/>
  <c r="F1759" i="39"/>
  <c r="E1759" i="39"/>
  <c r="D1759" i="39"/>
  <c r="B1759" i="39"/>
  <c r="A1759" i="39"/>
  <c r="L1754" i="39"/>
  <c r="C1754" i="39" s="1"/>
  <c r="F1754" i="39"/>
  <c r="E1754" i="39"/>
  <c r="D1754" i="39"/>
  <c r="B1754" i="39"/>
  <c r="A1754" i="39"/>
  <c r="L1743" i="39"/>
  <c r="C1743" i="39" s="1"/>
  <c r="F1743" i="39"/>
  <c r="E1743" i="39"/>
  <c r="D1743" i="39"/>
  <c r="B1743" i="39"/>
  <c r="A1743" i="39"/>
  <c r="L1465" i="39"/>
  <c r="C1465" i="39" s="1"/>
  <c r="F1465" i="39"/>
  <c r="E1465" i="39"/>
  <c r="D1465" i="39"/>
  <c r="B1465" i="39"/>
  <c r="A1465" i="39"/>
  <c r="L1062" i="39"/>
  <c r="C1062" i="39" s="1"/>
  <c r="F1062" i="39"/>
  <c r="E1062" i="39"/>
  <c r="D1062" i="39"/>
  <c r="B1062" i="39"/>
  <c r="A1062" i="39"/>
  <c r="L1021" i="39"/>
  <c r="C1021" i="39" s="1"/>
  <c r="F1021" i="39"/>
  <c r="E1021" i="39"/>
  <c r="D1021" i="39"/>
  <c r="B1021" i="39"/>
  <c r="A1021" i="39"/>
  <c r="L986" i="39"/>
  <c r="C986" i="39" s="1"/>
  <c r="F986" i="39"/>
  <c r="E986" i="39"/>
  <c r="D986" i="39"/>
  <c r="B986" i="39"/>
  <c r="A986" i="39"/>
  <c r="L635" i="39"/>
  <c r="C635" i="39" s="1"/>
  <c r="F635" i="39"/>
  <c r="E635" i="39"/>
  <c r="D635" i="39"/>
  <c r="B635" i="39"/>
  <c r="A635" i="39"/>
  <c r="L259" i="39"/>
  <c r="C259" i="39" s="1"/>
  <c r="F259" i="39"/>
  <c r="E259" i="39"/>
  <c r="D259" i="39"/>
  <c r="B259" i="39"/>
  <c r="A259" i="39"/>
  <c r="L258" i="39"/>
  <c r="C258" i="39" s="1"/>
  <c r="F258" i="39"/>
  <c r="E258" i="39"/>
  <c r="D258" i="39"/>
  <c r="B258" i="39"/>
  <c r="A258" i="39"/>
  <c r="L236" i="39"/>
  <c r="C236" i="39" s="1"/>
  <c r="F236" i="39"/>
  <c r="E236" i="39"/>
  <c r="D236" i="39"/>
  <c r="B236" i="39"/>
  <c r="A236" i="39"/>
  <c r="L2481" i="39"/>
  <c r="C2481" i="39" s="1"/>
  <c r="F2481" i="39"/>
  <c r="E2481" i="39"/>
  <c r="D2481" i="39"/>
  <c r="B2481" i="39"/>
  <c r="A2481" i="39"/>
  <c r="L2179" i="39"/>
  <c r="C2179" i="39" s="1"/>
  <c r="F2179" i="39"/>
  <c r="E2179" i="39"/>
  <c r="D2179" i="39"/>
  <c r="B2179" i="39"/>
  <c r="A2179" i="39"/>
  <c r="L2162" i="39"/>
  <c r="C2162" i="39" s="1"/>
  <c r="F2162" i="39"/>
  <c r="E2162" i="39"/>
  <c r="D2162" i="39"/>
  <c r="B2162" i="39"/>
  <c r="A2162" i="39"/>
  <c r="L1997" i="39"/>
  <c r="C1997" i="39" s="1"/>
  <c r="F1997" i="39"/>
  <c r="E1997" i="39"/>
  <c r="D1997" i="39"/>
  <c r="B1997" i="39"/>
  <c r="A1997" i="39"/>
  <c r="L1996" i="39"/>
  <c r="C1996" i="39" s="1"/>
  <c r="F1996" i="39"/>
  <c r="E1996" i="39"/>
  <c r="D1996" i="39"/>
  <c r="B1996" i="39"/>
  <c r="A1996" i="39"/>
  <c r="L1975" i="39"/>
  <c r="C1975" i="39" s="1"/>
  <c r="F1975" i="39"/>
  <c r="E1975" i="39"/>
  <c r="D1975" i="39"/>
  <c r="B1975" i="39"/>
  <c r="A1975" i="39"/>
  <c r="L1937" i="39"/>
  <c r="C1937" i="39" s="1"/>
  <c r="F1937" i="39"/>
  <c r="E1937" i="39"/>
  <c r="D1937" i="39"/>
  <c r="B1937" i="39"/>
  <c r="A1937" i="39"/>
  <c r="L1935" i="39"/>
  <c r="C1935" i="39" s="1"/>
  <c r="F1935" i="39"/>
  <c r="E1935" i="39"/>
  <c r="D1935" i="39"/>
  <c r="B1935" i="39"/>
  <c r="A1935" i="39"/>
  <c r="L1525" i="39"/>
  <c r="C1525" i="39" s="1"/>
  <c r="F1525" i="39"/>
  <c r="E1525" i="39"/>
  <c r="D1525" i="39"/>
  <c r="B1525" i="39"/>
  <c r="A1525" i="39"/>
  <c r="L1524" i="39"/>
  <c r="C1524" i="39" s="1"/>
  <c r="F1524" i="39"/>
  <c r="E1524" i="39"/>
  <c r="D1524" i="39"/>
  <c r="B1524" i="39"/>
  <c r="A1524" i="39"/>
  <c r="L1504" i="39"/>
  <c r="C1504" i="39" s="1"/>
  <c r="F1504" i="39"/>
  <c r="E1504" i="39"/>
  <c r="D1504" i="39"/>
  <c r="B1504" i="39"/>
  <c r="A1504" i="39"/>
  <c r="L1451" i="39"/>
  <c r="C1451" i="39" s="1"/>
  <c r="F1451" i="39"/>
  <c r="E1451" i="39"/>
  <c r="D1451" i="39"/>
  <c r="B1451" i="39"/>
  <c r="A1451" i="39"/>
  <c r="L1227" i="39"/>
  <c r="C1227" i="39" s="1"/>
  <c r="F1227" i="39"/>
  <c r="E1227" i="39"/>
  <c r="D1227" i="39"/>
  <c r="B1227" i="39"/>
  <c r="A1227" i="39"/>
  <c r="L849" i="39"/>
  <c r="C849" i="39" s="1"/>
  <c r="F849" i="39"/>
  <c r="E849" i="39"/>
  <c r="D849" i="39"/>
  <c r="B849" i="39"/>
  <c r="A849" i="39"/>
  <c r="L673" i="39"/>
  <c r="C673" i="39" s="1"/>
  <c r="F673" i="39"/>
  <c r="E673" i="39"/>
  <c r="D673" i="39"/>
  <c r="B673" i="39"/>
  <c r="A673" i="39"/>
  <c r="L431" i="39"/>
  <c r="C431" i="39" s="1"/>
  <c r="F431" i="39"/>
  <c r="E431" i="39"/>
  <c r="D431" i="39"/>
  <c r="B431" i="39"/>
  <c r="A431" i="39"/>
  <c r="L111" i="39"/>
  <c r="C111" i="39" s="1"/>
  <c r="F111" i="39"/>
  <c r="E111" i="39"/>
  <c r="D111" i="39"/>
  <c r="B111" i="39"/>
  <c r="A111" i="39"/>
  <c r="L29" i="39"/>
  <c r="C29" i="39" s="1"/>
  <c r="F29" i="39"/>
  <c r="E29" i="39"/>
  <c r="D29" i="39"/>
  <c r="B29" i="39"/>
  <c r="A29" i="39"/>
  <c r="L1956" i="39"/>
  <c r="C1956" i="39" s="1"/>
  <c r="F1956" i="39"/>
  <c r="E1956" i="39"/>
  <c r="D1956" i="39"/>
  <c r="B1956" i="39"/>
  <c r="A1956" i="39"/>
  <c r="L1951" i="39"/>
  <c r="C1951" i="39" s="1"/>
  <c r="F1951" i="39"/>
  <c r="E1951" i="39"/>
  <c r="D1951" i="39"/>
  <c r="B1951" i="39"/>
  <c r="A1951" i="39"/>
  <c r="L1731" i="39"/>
  <c r="C1731" i="39" s="1"/>
  <c r="F1731" i="39"/>
  <c r="E1731" i="39"/>
  <c r="D1731" i="39"/>
  <c r="B1731" i="39"/>
  <c r="A1731" i="39"/>
  <c r="L1727" i="39"/>
  <c r="C1727" i="39" s="1"/>
  <c r="F1727" i="39"/>
  <c r="E1727" i="39"/>
  <c r="D1727" i="39"/>
  <c r="B1727" i="39"/>
  <c r="A1727" i="39"/>
  <c r="L253" i="39"/>
  <c r="C253" i="39" s="1"/>
  <c r="F253" i="39"/>
  <c r="E253" i="39"/>
  <c r="D253" i="39"/>
  <c r="B253" i="39"/>
  <c r="A253" i="39"/>
  <c r="L2583" i="39"/>
  <c r="C2583" i="39" s="1"/>
  <c r="F2583" i="39"/>
  <c r="E2583" i="39"/>
  <c r="D2583" i="39"/>
  <c r="B2583" i="39"/>
  <c r="A2583" i="39"/>
  <c r="L2543" i="39"/>
  <c r="C2543" i="39" s="1"/>
  <c r="F2543" i="39"/>
  <c r="E2543" i="39"/>
  <c r="D2543" i="39"/>
  <c r="B2543" i="39"/>
  <c r="A2543" i="39"/>
  <c r="L2219" i="39"/>
  <c r="C2219" i="39" s="1"/>
  <c r="F2219" i="39"/>
  <c r="E2219" i="39"/>
  <c r="D2219" i="39"/>
  <c r="B2219" i="39"/>
  <c r="A2219" i="39"/>
  <c r="L1865" i="39"/>
  <c r="C1865" i="39" s="1"/>
  <c r="F1865" i="39"/>
  <c r="E1865" i="39"/>
  <c r="D1865" i="39"/>
  <c r="B1865" i="39"/>
  <c r="A1865" i="39"/>
  <c r="L21" i="39"/>
  <c r="C21" i="39" s="1"/>
  <c r="F21" i="39"/>
  <c r="E21" i="39"/>
  <c r="D21" i="39"/>
  <c r="B21" i="39"/>
  <c r="A21" i="39"/>
  <c r="L2232" i="39"/>
  <c r="C2232" i="39" s="1"/>
  <c r="F2232" i="39"/>
  <c r="E2232" i="39"/>
  <c r="D2232" i="39"/>
  <c r="B2232" i="39"/>
  <c r="A2232" i="39"/>
  <c r="L2231" i="39"/>
  <c r="C2231" i="39" s="1"/>
  <c r="F2231" i="39"/>
  <c r="E2231" i="39"/>
  <c r="D2231" i="39"/>
  <c r="B2231" i="39"/>
  <c r="A2231" i="39"/>
  <c r="L2012" i="39"/>
  <c r="C2012" i="39" s="1"/>
  <c r="F2012" i="39"/>
  <c r="E2012" i="39"/>
  <c r="D2012" i="39"/>
  <c r="B2012" i="39"/>
  <c r="A2012" i="39"/>
  <c r="L859" i="39"/>
  <c r="C859" i="39" s="1"/>
  <c r="F859" i="39"/>
  <c r="E859" i="39"/>
  <c r="D859" i="39"/>
  <c r="B859" i="39"/>
  <c r="A859" i="39"/>
  <c r="L2540" i="39"/>
  <c r="C2540" i="39" s="1"/>
  <c r="F2540" i="39"/>
  <c r="E2540" i="39"/>
  <c r="D2540" i="39"/>
  <c r="B2540" i="39"/>
  <c r="A2540" i="39"/>
  <c r="L2525" i="39"/>
  <c r="C2525" i="39" s="1"/>
  <c r="F2525" i="39"/>
  <c r="E2525" i="39"/>
  <c r="D2525" i="39"/>
  <c r="B2525" i="39"/>
  <c r="A2525" i="39"/>
  <c r="L1925" i="39"/>
  <c r="C1925" i="39" s="1"/>
  <c r="F1925" i="39"/>
  <c r="E1925" i="39"/>
  <c r="D1925" i="39"/>
  <c r="B1925" i="39"/>
  <c r="A1925" i="39"/>
  <c r="L1846" i="39"/>
  <c r="C1846" i="39" s="1"/>
  <c r="F1846" i="39"/>
  <c r="E1846" i="39"/>
  <c r="D1846" i="39"/>
  <c r="B1846" i="39"/>
  <c r="A1846" i="39"/>
  <c r="L1292" i="39"/>
  <c r="C1292" i="39" s="1"/>
  <c r="F1292" i="39"/>
  <c r="E1292" i="39"/>
  <c r="D1292" i="39"/>
  <c r="B1292" i="39"/>
  <c r="H1293" i="39" s="1"/>
  <c r="A1292" i="39"/>
  <c r="L746" i="39"/>
  <c r="C746" i="39" s="1"/>
  <c r="F746" i="39"/>
  <c r="E746" i="39"/>
  <c r="D746" i="39"/>
  <c r="B746" i="39"/>
  <c r="A746" i="39"/>
  <c r="L397" i="39"/>
  <c r="C397" i="39" s="1"/>
  <c r="F397" i="39"/>
  <c r="E397" i="39"/>
  <c r="D397" i="39"/>
  <c r="B397" i="39"/>
  <c r="A397" i="39"/>
  <c r="L2437" i="39"/>
  <c r="C2437" i="39" s="1"/>
  <c r="F2437" i="39"/>
  <c r="E2437" i="39"/>
  <c r="D2437" i="39"/>
  <c r="B2437" i="39"/>
  <c r="A2437" i="39"/>
  <c r="L2371" i="39"/>
  <c r="C2371" i="39" s="1"/>
  <c r="F2371" i="39"/>
  <c r="E2371" i="39"/>
  <c r="D2371" i="39"/>
  <c r="B2371" i="39"/>
  <c r="A2371" i="39"/>
  <c r="L964" i="39"/>
  <c r="C964" i="39" s="1"/>
  <c r="F964" i="39"/>
  <c r="E964" i="39"/>
  <c r="D964" i="39"/>
  <c r="B964" i="39"/>
  <c r="A964" i="39"/>
  <c r="L448" i="39"/>
  <c r="C448" i="39" s="1"/>
  <c r="F448" i="39"/>
  <c r="E448" i="39"/>
  <c r="D448" i="39"/>
  <c r="B448" i="39"/>
  <c r="A448" i="39"/>
  <c r="L365" i="39"/>
  <c r="C365" i="39" s="1"/>
  <c r="F365" i="39"/>
  <c r="E365" i="39"/>
  <c r="D365" i="39"/>
  <c r="B365" i="39"/>
  <c r="H366" i="39" s="1"/>
  <c r="A365" i="39"/>
  <c r="L354" i="39"/>
  <c r="C354" i="39" s="1"/>
  <c r="F354" i="39"/>
  <c r="E354" i="39"/>
  <c r="D354" i="39"/>
  <c r="B354" i="39"/>
  <c r="A354" i="39"/>
  <c r="L299" i="39"/>
  <c r="C299" i="39" s="1"/>
  <c r="F299" i="39"/>
  <c r="E299" i="39"/>
  <c r="D299" i="39"/>
  <c r="B299" i="39"/>
  <c r="A299" i="39"/>
  <c r="L142" i="39"/>
  <c r="C142" i="39" s="1"/>
  <c r="F142" i="39"/>
  <c r="E142" i="39"/>
  <c r="D142" i="39"/>
  <c r="B142" i="39"/>
  <c r="A142" i="39"/>
  <c r="L1273" i="39"/>
  <c r="C1273" i="39" s="1"/>
  <c r="F1273" i="39"/>
  <c r="E1273" i="39"/>
  <c r="D1273" i="39"/>
  <c r="B1273" i="39"/>
  <c r="A1273" i="39"/>
  <c r="L392" i="39"/>
  <c r="C392" i="39" s="1"/>
  <c r="F392" i="39"/>
  <c r="E392" i="39"/>
  <c r="D392" i="39"/>
  <c r="B392" i="39"/>
  <c r="A392" i="39"/>
  <c r="L1498" i="39"/>
  <c r="C1498" i="39" s="1"/>
  <c r="F1498" i="39"/>
  <c r="E1498" i="39"/>
  <c r="D1498" i="39"/>
  <c r="B1498" i="39"/>
  <c r="A1498" i="39"/>
  <c r="L1497" i="39"/>
  <c r="C1497" i="39" s="1"/>
  <c r="F1497" i="39"/>
  <c r="E1497" i="39"/>
  <c r="D1497" i="39"/>
  <c r="B1497" i="39"/>
  <c r="A1497" i="39"/>
  <c r="L1103" i="39"/>
  <c r="C1103" i="39" s="1"/>
  <c r="F1103" i="39"/>
  <c r="E1103" i="39"/>
  <c r="D1103" i="39"/>
  <c r="B1103" i="39"/>
  <c r="A1103" i="39"/>
  <c r="L988" i="39"/>
  <c r="C988" i="39" s="1"/>
  <c r="F988" i="39"/>
  <c r="E988" i="39"/>
  <c r="D988" i="39"/>
  <c r="B988" i="39"/>
  <c r="A988" i="39"/>
  <c r="L642" i="39"/>
  <c r="C642" i="39" s="1"/>
  <c r="F642" i="39"/>
  <c r="E642" i="39"/>
  <c r="D642" i="39"/>
  <c r="B642" i="39"/>
  <c r="A642" i="39"/>
  <c r="L540" i="39"/>
  <c r="C540" i="39" s="1"/>
  <c r="F540" i="39"/>
  <c r="E540" i="39"/>
  <c r="D540" i="39"/>
  <c r="B540" i="39"/>
  <c r="A540" i="39"/>
  <c r="L32" i="39"/>
  <c r="C32" i="39" s="1"/>
  <c r="F32" i="39"/>
  <c r="E32" i="39"/>
  <c r="D32" i="39"/>
  <c r="B32" i="39"/>
  <c r="A32" i="39"/>
  <c r="L2565" i="39"/>
  <c r="C2565" i="39" s="1"/>
  <c r="F2565" i="39"/>
  <c r="E2565" i="39"/>
  <c r="D2565" i="39"/>
  <c r="B2565" i="39"/>
  <c r="A2565" i="39"/>
  <c r="L1392" i="39"/>
  <c r="C1392" i="39" s="1"/>
  <c r="F1392" i="39"/>
  <c r="E1392" i="39"/>
  <c r="D1392" i="39"/>
  <c r="B1392" i="39"/>
  <c r="A1392" i="39"/>
  <c r="L1386" i="39"/>
  <c r="C1386" i="39" s="1"/>
  <c r="F1386" i="39"/>
  <c r="E1386" i="39"/>
  <c r="D1386" i="39"/>
  <c r="B1386" i="39"/>
  <c r="A1386" i="39"/>
  <c r="L1174" i="39"/>
  <c r="C1174" i="39" s="1"/>
  <c r="F1174" i="39"/>
  <c r="E1174" i="39"/>
  <c r="D1174" i="39"/>
  <c r="B1174" i="39"/>
  <c r="A1174" i="39"/>
  <c r="L1090" i="39"/>
  <c r="C1090" i="39" s="1"/>
  <c r="F1090" i="39"/>
  <c r="E1090" i="39"/>
  <c r="D1090" i="39"/>
  <c r="B1090" i="39"/>
  <c r="A1090" i="39"/>
  <c r="L739" i="39"/>
  <c r="C739" i="39" s="1"/>
  <c r="F739" i="39"/>
  <c r="E739" i="39"/>
  <c r="D739" i="39"/>
  <c r="B739" i="39"/>
  <c r="A739" i="39"/>
  <c r="L738" i="39"/>
  <c r="C738" i="39" s="1"/>
  <c r="F738" i="39"/>
  <c r="E738" i="39"/>
  <c r="D738" i="39"/>
  <c r="B738" i="39"/>
  <c r="A738" i="39"/>
  <c r="L55" i="39"/>
  <c r="C55" i="39" s="1"/>
  <c r="F55" i="39"/>
  <c r="E55" i="39"/>
  <c r="D55" i="39"/>
  <c r="B55" i="39"/>
  <c r="A55" i="39"/>
  <c r="L2467" i="39"/>
  <c r="C2467" i="39" s="1"/>
  <c r="F2467" i="39"/>
  <c r="E2467" i="39"/>
  <c r="D2467" i="39"/>
  <c r="B2467" i="39"/>
  <c r="A2467" i="39"/>
  <c r="L2405" i="39"/>
  <c r="C2405" i="39" s="1"/>
  <c r="F2405" i="39"/>
  <c r="E2405" i="39"/>
  <c r="D2405" i="39"/>
  <c r="B2405" i="39"/>
  <c r="A2405" i="39"/>
  <c r="L2339" i="39"/>
  <c r="C2339" i="39" s="1"/>
  <c r="F2339" i="39"/>
  <c r="E2339" i="39"/>
  <c r="D2339" i="39"/>
  <c r="B2339" i="39"/>
  <c r="A2339" i="39"/>
  <c r="L2325" i="39"/>
  <c r="C2325" i="39" s="1"/>
  <c r="F2325" i="39"/>
  <c r="E2325" i="39"/>
  <c r="D2325" i="39"/>
  <c r="B2325" i="39"/>
  <c r="A2325" i="39"/>
  <c r="L2311" i="39"/>
  <c r="C2311" i="39" s="1"/>
  <c r="F2311" i="39"/>
  <c r="E2311" i="39"/>
  <c r="D2311" i="39"/>
  <c r="B2311" i="39"/>
  <c r="A2311" i="39"/>
  <c r="L2305" i="39"/>
  <c r="C2305" i="39" s="1"/>
  <c r="F2305" i="39"/>
  <c r="E2305" i="39"/>
  <c r="D2305" i="39"/>
  <c r="B2305" i="39"/>
  <c r="A2305" i="39"/>
  <c r="L1452" i="39"/>
  <c r="C1452" i="39" s="1"/>
  <c r="F1452" i="39"/>
  <c r="E1452" i="39"/>
  <c r="D1452" i="39"/>
  <c r="B1452" i="39"/>
  <c r="A1452" i="39"/>
  <c r="L1419" i="39"/>
  <c r="C1419" i="39" s="1"/>
  <c r="F1419" i="39"/>
  <c r="E1419" i="39"/>
  <c r="D1419" i="39"/>
  <c r="B1419" i="39"/>
  <c r="A1419" i="39"/>
  <c r="L1391" i="39"/>
  <c r="C1391" i="39" s="1"/>
  <c r="F1391" i="39"/>
  <c r="E1391" i="39"/>
  <c r="D1391" i="39"/>
  <c r="B1391" i="39"/>
  <c r="A1391" i="39"/>
  <c r="L1010" i="39"/>
  <c r="C1010" i="39" s="1"/>
  <c r="F1010" i="39"/>
  <c r="E1010" i="39"/>
  <c r="D1010" i="39"/>
  <c r="B1010" i="39"/>
  <c r="A1010" i="39"/>
  <c r="L998" i="39"/>
  <c r="C998" i="39" s="1"/>
  <c r="F998" i="39"/>
  <c r="E998" i="39"/>
  <c r="D998" i="39"/>
  <c r="B998" i="39"/>
  <c r="A998" i="39"/>
  <c r="L914" i="39"/>
  <c r="C914" i="39" s="1"/>
  <c r="F914" i="39"/>
  <c r="E914" i="39"/>
  <c r="D914" i="39"/>
  <c r="B914" i="39"/>
  <c r="A914" i="39"/>
  <c r="L148" i="39"/>
  <c r="C148" i="39" s="1"/>
  <c r="F148" i="39"/>
  <c r="E148" i="39"/>
  <c r="D148" i="39"/>
  <c r="B148" i="39"/>
  <c r="A148" i="39"/>
  <c r="L2640" i="39"/>
  <c r="C2640" i="39" s="1"/>
  <c r="F2640" i="39"/>
  <c r="E2640" i="39"/>
  <c r="D2640" i="39"/>
  <c r="B2640" i="39"/>
  <c r="A2640" i="39"/>
  <c r="L2638" i="39"/>
  <c r="C2638" i="39" s="1"/>
  <c r="F2638" i="39"/>
  <c r="E2638" i="39"/>
  <c r="D2638" i="39"/>
  <c r="B2638" i="39"/>
  <c r="A2638" i="39"/>
  <c r="L2362" i="39"/>
  <c r="C2362" i="39" s="1"/>
  <c r="F2362" i="39"/>
  <c r="E2362" i="39"/>
  <c r="D2362" i="39"/>
  <c r="B2362" i="39"/>
  <c r="A2362" i="39"/>
  <c r="L2344" i="39"/>
  <c r="C2344" i="39" s="1"/>
  <c r="F2344" i="39"/>
  <c r="E2344" i="39"/>
  <c r="D2344" i="39"/>
  <c r="B2344" i="39"/>
  <c r="A2344" i="39"/>
  <c r="L2137" i="39"/>
  <c r="C2137" i="39" s="1"/>
  <c r="F2137" i="39"/>
  <c r="E2137" i="39"/>
  <c r="D2137" i="39"/>
  <c r="B2137" i="39"/>
  <c r="A2137" i="39"/>
  <c r="L1677" i="39"/>
  <c r="C1677" i="39" s="1"/>
  <c r="F1677" i="39"/>
  <c r="E1677" i="39"/>
  <c r="D1677" i="39"/>
  <c r="B1677" i="39"/>
  <c r="A1677" i="39"/>
  <c r="L1633" i="39"/>
  <c r="C1633" i="39" s="1"/>
  <c r="F1633" i="39"/>
  <c r="E1633" i="39"/>
  <c r="D1633" i="39"/>
  <c r="B1633" i="39"/>
  <c r="A1633" i="39"/>
  <c r="L1591" i="39"/>
  <c r="C1591" i="39" s="1"/>
  <c r="F1591" i="39"/>
  <c r="E1591" i="39"/>
  <c r="D1591" i="39"/>
  <c r="B1591" i="39"/>
  <c r="A1591" i="39"/>
  <c r="L1502" i="39"/>
  <c r="C1502" i="39" s="1"/>
  <c r="F1502" i="39"/>
  <c r="E1502" i="39"/>
  <c r="D1502" i="39"/>
  <c r="B1502" i="39"/>
  <c r="A1502" i="39"/>
  <c r="L1349" i="39"/>
  <c r="C1349" i="39" s="1"/>
  <c r="F1349" i="39"/>
  <c r="E1349" i="39"/>
  <c r="D1349" i="39"/>
  <c r="B1349" i="39"/>
  <c r="A1349" i="39"/>
  <c r="L1074" i="39"/>
  <c r="C1074" i="39" s="1"/>
  <c r="F1074" i="39"/>
  <c r="E1074" i="39"/>
  <c r="D1074" i="39"/>
  <c r="B1074" i="39"/>
  <c r="A1074" i="39"/>
  <c r="L906" i="39"/>
  <c r="C906" i="39" s="1"/>
  <c r="F906" i="39"/>
  <c r="E906" i="39"/>
  <c r="D906" i="39"/>
  <c r="B906" i="39"/>
  <c r="A906" i="39"/>
  <c r="O31" i="5"/>
  <c r="O29" i="5"/>
  <c r="O27" i="5"/>
  <c r="O25" i="5"/>
  <c r="O22" i="5"/>
  <c r="O20" i="5"/>
  <c r="O17" i="5"/>
  <c r="O15" i="5"/>
  <c r="O13" i="5"/>
  <c r="O12" i="5"/>
  <c r="O11" i="5"/>
  <c r="O10" i="5"/>
  <c r="O8" i="5"/>
  <c r="O7" i="5"/>
  <c r="H1103" i="39" l="1"/>
  <c r="H1452" i="39"/>
  <c r="H739" i="39"/>
  <c r="H1498" i="39"/>
  <c r="H1392" i="39"/>
  <c r="H2518" i="39"/>
  <c r="H1997" i="39"/>
  <c r="H2232" i="39"/>
  <c r="H1525" i="39"/>
  <c r="H259" i="39"/>
  <c r="H965" i="39"/>
  <c r="H2363" i="39"/>
  <c r="J1010" i="39"/>
  <c r="K1010" i="39" s="1"/>
  <c r="I1010" i="39" s="1"/>
  <c r="J2339" i="39"/>
  <c r="K2339" i="39" s="1"/>
  <c r="I2339" i="39" s="1"/>
  <c r="J2565" i="39"/>
  <c r="K2565" i="39" s="1"/>
  <c r="I2565" i="39" s="1"/>
  <c r="J988" i="39"/>
  <c r="K988" i="39" s="1"/>
  <c r="I988" i="39" s="1"/>
  <c r="J354" i="39"/>
  <c r="K354" i="39" s="1"/>
  <c r="I354" i="39" s="1"/>
  <c r="J1292" i="39"/>
  <c r="K1292" i="39" s="1"/>
  <c r="I1292" i="39" s="1"/>
  <c r="J111" i="39"/>
  <c r="K111" i="39" s="1"/>
  <c r="I111" i="39" s="1"/>
  <c r="J1227" i="39"/>
  <c r="K1227" i="39" s="1"/>
  <c r="I1227" i="39" s="1"/>
  <c r="J1062" i="39"/>
  <c r="K1062" i="39" s="1"/>
  <c r="I1062" i="39" s="1"/>
  <c r="J930" i="39"/>
  <c r="K930" i="39" s="1"/>
  <c r="I930" i="39" s="1"/>
  <c r="J1102" i="39"/>
  <c r="K1102" i="39" s="1"/>
  <c r="I1102" i="39" s="1"/>
  <c r="J1392" i="39"/>
  <c r="K1392" i="39" s="1"/>
  <c r="I1392" i="39" s="1"/>
  <c r="J642" i="39"/>
  <c r="K642" i="39" s="1"/>
  <c r="I642" i="39" s="1"/>
  <c r="J1498" i="39"/>
  <c r="K1498" i="39" s="1"/>
  <c r="I1498" i="39" s="1"/>
  <c r="J299" i="39"/>
  <c r="K299" i="39" s="1"/>
  <c r="I299" i="39" s="1"/>
  <c r="J964" i="39"/>
  <c r="K964" i="39" s="1"/>
  <c r="I964" i="39" s="1"/>
  <c r="J2525" i="39"/>
  <c r="K2525" i="39" s="1"/>
  <c r="I2525" i="39" s="1"/>
  <c r="J2219" i="39"/>
  <c r="K2219" i="39" s="1"/>
  <c r="I2219" i="39" s="1"/>
  <c r="J1727" i="39"/>
  <c r="K1727" i="39" s="1"/>
  <c r="I1727" i="39" s="1"/>
  <c r="J1754" i="39"/>
  <c r="K1754" i="39" s="1"/>
  <c r="I1754" i="39" s="1"/>
  <c r="J2126" i="39"/>
  <c r="K2126" i="39" s="1"/>
  <c r="I2126" i="39" s="1"/>
  <c r="J496" i="39"/>
  <c r="K496" i="39" s="1"/>
  <c r="I496" i="39" s="1"/>
  <c r="J2227" i="39"/>
  <c r="K2227" i="39" s="1"/>
  <c r="I2227" i="39" s="1"/>
  <c r="J2277" i="39"/>
  <c r="K2277" i="39" s="1"/>
  <c r="I2277" i="39" s="1"/>
  <c r="J2362" i="39"/>
  <c r="K2362" i="39" s="1"/>
  <c r="I2362" i="39" s="1"/>
  <c r="J914" i="39"/>
  <c r="K914" i="39" s="1"/>
  <c r="I914" i="39" s="1"/>
  <c r="J2467" i="39"/>
  <c r="K2467" i="39" s="1"/>
  <c r="I2467" i="39" s="1"/>
  <c r="J738" i="39"/>
  <c r="K738" i="39" s="1"/>
  <c r="I738" i="39" s="1"/>
  <c r="J1497" i="39"/>
  <c r="K1497" i="39" s="1"/>
  <c r="I1497" i="39" s="1"/>
  <c r="J142" i="39"/>
  <c r="K142" i="39" s="1"/>
  <c r="I142" i="39" s="1"/>
  <c r="J1925" i="39"/>
  <c r="K1925" i="39" s="1"/>
  <c r="I1925" i="39" s="1"/>
  <c r="J2012" i="39"/>
  <c r="K2012" i="39" s="1"/>
  <c r="I2012" i="39" s="1"/>
  <c r="J1865" i="39"/>
  <c r="K1865" i="39" s="1"/>
  <c r="I1865" i="39" s="1"/>
  <c r="J253" i="39"/>
  <c r="K253" i="39" s="1"/>
  <c r="I253" i="39" s="1"/>
  <c r="J1956" i="39"/>
  <c r="K1956" i="39" s="1"/>
  <c r="I1956" i="39" s="1"/>
  <c r="J1504" i="39"/>
  <c r="K1504" i="39" s="1"/>
  <c r="I1504" i="39" s="1"/>
  <c r="J1937" i="39"/>
  <c r="K1937" i="39" s="1"/>
  <c r="I1937" i="39" s="1"/>
  <c r="J2162" i="39"/>
  <c r="K2162" i="39" s="1"/>
  <c r="I2162" i="39" s="1"/>
  <c r="J2086" i="39"/>
  <c r="K2086" i="39" s="1"/>
  <c r="I2086" i="39" s="1"/>
  <c r="J736" i="39"/>
  <c r="K736" i="39" s="1"/>
  <c r="I736" i="39" s="1"/>
  <c r="J1079" i="39"/>
  <c r="K1079" i="39" s="1"/>
  <c r="I1079" i="39" s="1"/>
  <c r="J895" i="39"/>
  <c r="K895" i="39" s="1"/>
  <c r="I895" i="39" s="1"/>
  <c r="J2063" i="39"/>
  <c r="K2063" i="39" s="1"/>
  <c r="I2063" i="39" s="1"/>
  <c r="J1819" i="39"/>
  <c r="K1819" i="39" s="1"/>
  <c r="I1819" i="39" s="1"/>
  <c r="J148" i="39"/>
  <c r="K148" i="39" s="1"/>
  <c r="I148" i="39" s="1"/>
  <c r="J55" i="39"/>
  <c r="K55" i="39" s="1"/>
  <c r="I55" i="39" s="1"/>
  <c r="J1174" i="39"/>
  <c r="K1174" i="39" s="1"/>
  <c r="I1174" i="39" s="1"/>
  <c r="J32" i="39"/>
  <c r="K32" i="39" s="1"/>
  <c r="I32" i="39" s="1"/>
  <c r="J1273" i="39"/>
  <c r="K1273" i="39" s="1"/>
  <c r="I1273" i="39" s="1"/>
  <c r="J365" i="39"/>
  <c r="K365" i="39" s="1"/>
  <c r="I365" i="39" s="1"/>
  <c r="J2437" i="39"/>
  <c r="K2437" i="39" s="1"/>
  <c r="I2437" i="39" s="1"/>
  <c r="J859" i="39"/>
  <c r="K859" i="39" s="1"/>
  <c r="I859" i="39" s="1"/>
  <c r="J1951" i="39"/>
  <c r="K1951" i="39" s="1"/>
  <c r="I1951" i="39" s="1"/>
  <c r="J2001" i="39"/>
  <c r="K2001" i="39" s="1"/>
  <c r="I2001" i="39" s="1"/>
  <c r="J630" i="39"/>
  <c r="K630" i="39" s="1"/>
  <c r="I630" i="39" s="1"/>
  <c r="J118" i="39"/>
  <c r="K118" i="39" s="1"/>
  <c r="I118" i="39" s="1"/>
  <c r="J1857" i="39"/>
  <c r="K1857" i="39" s="1"/>
  <c r="I1857" i="39" s="1"/>
  <c r="J1201" i="39"/>
  <c r="K1201" i="39" s="1"/>
  <c r="I1201" i="39" s="1"/>
  <c r="J2137" i="39"/>
  <c r="K2137" i="39" s="1"/>
  <c r="I2137" i="39" s="1"/>
  <c r="J1525" i="39"/>
  <c r="K1525" i="39" s="1"/>
  <c r="I1525" i="39" s="1"/>
  <c r="J2363" i="39"/>
  <c r="K2363" i="39" s="1"/>
  <c r="I2363" i="39" s="1"/>
  <c r="J2638" i="39"/>
  <c r="K2638" i="39" s="1"/>
  <c r="I2638" i="39" s="1"/>
  <c r="J2232" i="39"/>
  <c r="K2232" i="39" s="1"/>
  <c r="I2232" i="39" s="1"/>
  <c r="J849" i="39"/>
  <c r="K849" i="39" s="1"/>
  <c r="I849" i="39" s="1"/>
  <c r="J1524" i="39"/>
  <c r="K1524" i="39" s="1"/>
  <c r="I1524" i="39" s="1"/>
  <c r="J767" i="39"/>
  <c r="K767" i="39" s="1"/>
  <c r="I767" i="39" s="1"/>
  <c r="J1218" i="39"/>
  <c r="K1218" i="39" s="1"/>
  <c r="I1218" i="39" s="1"/>
  <c r="J2543" i="39"/>
  <c r="K2543" i="39" s="1"/>
  <c r="I2543" i="39" s="1"/>
  <c r="J965" i="39"/>
  <c r="K965" i="39" s="1"/>
  <c r="I965" i="39" s="1"/>
  <c r="J1349" i="39"/>
  <c r="K1349" i="39" s="1"/>
  <c r="I1349" i="39" s="1"/>
  <c r="J1419" i="39"/>
  <c r="K1419" i="39" s="1"/>
  <c r="I1419" i="39" s="1"/>
  <c r="J1975" i="39"/>
  <c r="K1975" i="39" s="1"/>
  <c r="I1975" i="39" s="1"/>
  <c r="J1087" i="39"/>
  <c r="K1087" i="39" s="1"/>
  <c r="I1087" i="39" s="1"/>
  <c r="J906" i="39"/>
  <c r="K906" i="39" s="1"/>
  <c r="I906" i="39" s="1"/>
  <c r="J431" i="39"/>
  <c r="K431" i="39" s="1"/>
  <c r="I431" i="39" s="1"/>
  <c r="J2481" i="39"/>
  <c r="K2481" i="39" s="1"/>
  <c r="I2481" i="39" s="1"/>
  <c r="J1639" i="39"/>
  <c r="K1639" i="39" s="1"/>
  <c r="I1639" i="39" s="1"/>
  <c r="J1074" i="39"/>
  <c r="K1074" i="39" s="1"/>
  <c r="I1074" i="39" s="1"/>
  <c r="J1633" i="39"/>
  <c r="K1633" i="39" s="1"/>
  <c r="I1633" i="39" s="1"/>
  <c r="J2311" i="39"/>
  <c r="K2311" i="39" s="1"/>
  <c r="I2311" i="39" s="1"/>
  <c r="J2231" i="39"/>
  <c r="K2231" i="39" s="1"/>
  <c r="I2231" i="39" s="1"/>
  <c r="J986" i="39"/>
  <c r="K986" i="39" s="1"/>
  <c r="I986" i="39" s="1"/>
  <c r="J1697" i="39"/>
  <c r="K1697" i="39" s="1"/>
  <c r="I1697" i="39" s="1"/>
  <c r="J335" i="39"/>
  <c r="K335" i="39" s="1"/>
  <c r="I335" i="39" s="1"/>
  <c r="J1591" i="39"/>
  <c r="K1591" i="39" s="1"/>
  <c r="I1591" i="39" s="1"/>
  <c r="J2305" i="39"/>
  <c r="K2305" i="39" s="1"/>
  <c r="I2305" i="39" s="1"/>
  <c r="J1451" i="39"/>
  <c r="K1451" i="39" s="1"/>
  <c r="I1451" i="39" s="1"/>
  <c r="J2325" i="39"/>
  <c r="K2325" i="39" s="1"/>
  <c r="I2325" i="39" s="1"/>
  <c r="J2284" i="39"/>
  <c r="K2284" i="39" s="1"/>
  <c r="I2284" i="39" s="1"/>
  <c r="J2640" i="39"/>
  <c r="K2640" i="39" s="1"/>
  <c r="I2640" i="39" s="1"/>
  <c r="J2371" i="39"/>
  <c r="K2371" i="39" s="1"/>
  <c r="I2371" i="39" s="1"/>
  <c r="J998" i="39"/>
  <c r="K998" i="39" s="1"/>
  <c r="I998" i="39" s="1"/>
  <c r="J448" i="39"/>
  <c r="K448" i="39" s="1"/>
  <c r="I448" i="39" s="1"/>
  <c r="J673" i="39"/>
  <c r="K673" i="39" s="1"/>
  <c r="I673" i="39" s="1"/>
  <c r="J1997" i="39"/>
  <c r="K1997" i="39" s="1"/>
  <c r="I1997" i="39" s="1"/>
  <c r="J1037" i="39"/>
  <c r="K1037" i="39" s="1"/>
  <c r="I1037" i="39" s="1"/>
  <c r="J1502" i="39"/>
  <c r="K1502" i="39" s="1"/>
  <c r="I1502" i="39" s="1"/>
  <c r="J1386" i="39"/>
  <c r="K1386" i="39" s="1"/>
  <c r="I1386" i="39" s="1"/>
  <c r="J21" i="39"/>
  <c r="K21" i="39" s="1"/>
  <c r="I21" i="39" s="1"/>
  <c r="J1199" i="39"/>
  <c r="K1199" i="39" s="1"/>
  <c r="I1199" i="39" s="1"/>
  <c r="J2471" i="39"/>
  <c r="K2471" i="39" s="1"/>
  <c r="I2471" i="39" s="1"/>
  <c r="J1743" i="39"/>
  <c r="K1743" i="39" s="1"/>
  <c r="I1743" i="39" s="1"/>
  <c r="J739" i="39"/>
  <c r="K739" i="39" s="1"/>
  <c r="I739" i="39" s="1"/>
  <c r="J236" i="39"/>
  <c r="K236" i="39" s="1"/>
  <c r="I236" i="39" s="1"/>
  <c r="J258" i="39"/>
  <c r="K258" i="39" s="1"/>
  <c r="I258" i="39" s="1"/>
  <c r="J259" i="39"/>
  <c r="K259" i="39" s="1"/>
  <c r="I259" i="39" s="1"/>
  <c r="J635" i="39"/>
  <c r="K635" i="39" s="1"/>
  <c r="I635" i="39" s="1"/>
  <c r="J1021" i="39"/>
  <c r="K1021" i="39" s="1"/>
  <c r="I1021" i="39" s="1"/>
  <c r="J899" i="39"/>
  <c r="K899" i="39" s="1"/>
  <c r="I899" i="39" s="1"/>
  <c r="J1655" i="39"/>
  <c r="K1655" i="39" s="1"/>
  <c r="I1655" i="39" s="1"/>
  <c r="J2518" i="39"/>
  <c r="K2518" i="39" s="1"/>
  <c r="I2518" i="39" s="1"/>
  <c r="J746" i="39"/>
  <c r="K746" i="39" s="1"/>
  <c r="I746" i="39" s="1"/>
  <c r="J397" i="39"/>
  <c r="K397" i="39" s="1"/>
  <c r="I397" i="39" s="1"/>
  <c r="J2540" i="39"/>
  <c r="K2540" i="39" s="1"/>
  <c r="I2540" i="39" s="1"/>
  <c r="J2583" i="39"/>
  <c r="K2583" i="39" s="1"/>
  <c r="I2583" i="39" s="1"/>
  <c r="J2179" i="39"/>
  <c r="K2179" i="39" s="1"/>
  <c r="I2179" i="39" s="1"/>
  <c r="J1103" i="39"/>
  <c r="K1103" i="39" s="1"/>
  <c r="I1103" i="39" s="1"/>
  <c r="J29" i="39"/>
  <c r="K29" i="39" s="1"/>
  <c r="I29" i="39" s="1"/>
  <c r="J1465" i="39"/>
  <c r="K1465" i="39" s="1"/>
  <c r="I1465" i="39" s="1"/>
  <c r="J1141" i="39"/>
  <c r="K1141" i="39" s="1"/>
  <c r="I1141" i="39" s="1"/>
  <c r="J2517" i="39"/>
  <c r="K2517" i="39" s="1"/>
  <c r="I2517" i="39" s="1"/>
  <c r="J1759" i="39"/>
  <c r="K1759" i="39" s="1"/>
  <c r="I1759" i="39" s="1"/>
  <c r="J2301" i="39"/>
  <c r="K2301" i="39" s="1"/>
  <c r="I2301" i="39" s="1"/>
  <c r="J1935" i="39"/>
  <c r="K1935" i="39" s="1"/>
  <c r="I1935" i="39" s="1"/>
  <c r="J2194" i="39"/>
  <c r="K2194" i="39" s="1"/>
  <c r="I2194" i="39" s="1"/>
  <c r="J1846" i="39"/>
  <c r="K1846" i="39" s="1"/>
  <c r="I1846" i="39" s="1"/>
  <c r="J1731" i="39"/>
  <c r="K1731" i="39" s="1"/>
  <c r="I1731" i="39" s="1"/>
  <c r="J1996" i="39"/>
  <c r="K1996" i="39" s="1"/>
  <c r="I1996" i="39" s="1"/>
  <c r="J481" i="39"/>
  <c r="K481" i="39" s="1"/>
  <c r="I481" i="39" s="1"/>
  <c r="J1090" i="39"/>
  <c r="K1090" i="39" s="1"/>
  <c r="I1090" i="39" s="1"/>
  <c r="J540" i="39"/>
  <c r="K540" i="39" s="1"/>
  <c r="I540" i="39" s="1"/>
  <c r="J392" i="39"/>
  <c r="K392" i="39" s="1"/>
  <c r="I392" i="39" s="1"/>
  <c r="J2417" i="39"/>
  <c r="K2417" i="39" s="1"/>
  <c r="I2417" i="39" s="1"/>
  <c r="J1844" i="39"/>
  <c r="K1844" i="39" s="1"/>
  <c r="I1844" i="39" s="1"/>
  <c r="J1391" i="39"/>
  <c r="K1391" i="39" s="1"/>
  <c r="I1391" i="39" s="1"/>
  <c r="J1677" i="39"/>
  <c r="K1677" i="39" s="1"/>
  <c r="I1677" i="39" s="1"/>
  <c r="J2344" i="39"/>
  <c r="K2344" i="39" s="1"/>
  <c r="I2344" i="39" s="1"/>
  <c r="J1452" i="39"/>
  <c r="K1452" i="39" s="1"/>
  <c r="I1452" i="39" s="1"/>
  <c r="J2405" i="39"/>
  <c r="K2405" i="39" s="1"/>
  <c r="I2405" i="39" s="1"/>
  <c r="L490" i="39"/>
  <c r="C490" i="39" s="1"/>
  <c r="F490" i="39"/>
  <c r="E490" i="39"/>
  <c r="D490" i="39"/>
  <c r="B490" i="39"/>
  <c r="A490" i="39"/>
  <c r="L384" i="39"/>
  <c r="C384" i="39" s="1"/>
  <c r="F384" i="39"/>
  <c r="E384" i="39"/>
  <c r="D384" i="39"/>
  <c r="B384" i="39"/>
  <c r="A384" i="39"/>
  <c r="L2462" i="39"/>
  <c r="C2462" i="39" s="1"/>
  <c r="F2462" i="39"/>
  <c r="E2462" i="39"/>
  <c r="D2462" i="39"/>
  <c r="B2462" i="39"/>
  <c r="A2462" i="39"/>
  <c r="L2513" i="39"/>
  <c r="C2513" i="39" s="1"/>
  <c r="F2513" i="39"/>
  <c r="E2513" i="39"/>
  <c r="D2513" i="39"/>
  <c r="B2513" i="39"/>
  <c r="A2513" i="39"/>
  <c r="L1531" i="39"/>
  <c r="C1531" i="39" s="1"/>
  <c r="F1531" i="39"/>
  <c r="E1531" i="39"/>
  <c r="D1531" i="39"/>
  <c r="B1531" i="39"/>
  <c r="A1531" i="39"/>
  <c r="L2586" i="39"/>
  <c r="C2586" i="39" s="1"/>
  <c r="F2586" i="39"/>
  <c r="E2586" i="39"/>
  <c r="D2586" i="39"/>
  <c r="B2586" i="39"/>
  <c r="A2586" i="39"/>
  <c r="L2474" i="39"/>
  <c r="C2474" i="39" s="1"/>
  <c r="F2474" i="39"/>
  <c r="E2474" i="39"/>
  <c r="D2474" i="39"/>
  <c r="B2474" i="39"/>
  <c r="A2474" i="39"/>
  <c r="L2466" i="39"/>
  <c r="C2466" i="39" s="1"/>
  <c r="F2466" i="39"/>
  <c r="E2466" i="39"/>
  <c r="D2466" i="39"/>
  <c r="B2466" i="39"/>
  <c r="H2467" i="39" s="1"/>
  <c r="A2466" i="39"/>
  <c r="L2555" i="39"/>
  <c r="C2555" i="39" s="1"/>
  <c r="F2555" i="39"/>
  <c r="E2555" i="39"/>
  <c r="D2555" i="39"/>
  <c r="B2555" i="39"/>
  <c r="A2555" i="39"/>
  <c r="L1463" i="39"/>
  <c r="C1463" i="39" s="1"/>
  <c r="F1463" i="39"/>
  <c r="E1463" i="39"/>
  <c r="D1463" i="39"/>
  <c r="B1463" i="39"/>
  <c r="A1463" i="39"/>
  <c r="L1313" i="39"/>
  <c r="C1313" i="39" s="1"/>
  <c r="F1313" i="39"/>
  <c r="E1313" i="39"/>
  <c r="D1313" i="39"/>
  <c r="B1313" i="39"/>
  <c r="A1313" i="39"/>
  <c r="L527" i="39"/>
  <c r="C527" i="39" s="1"/>
  <c r="F527" i="39"/>
  <c r="E527" i="39"/>
  <c r="D527" i="39"/>
  <c r="B527" i="39"/>
  <c r="A527" i="39"/>
  <c r="L528" i="39"/>
  <c r="C528" i="39" s="1"/>
  <c r="F528" i="39"/>
  <c r="E528" i="39"/>
  <c r="D528" i="39"/>
  <c r="B528" i="39"/>
  <c r="A528" i="39"/>
  <c r="L2444" i="39"/>
  <c r="C2444" i="39" s="1"/>
  <c r="F2444" i="39"/>
  <c r="E2444" i="39"/>
  <c r="D2444" i="39"/>
  <c r="B2444" i="39"/>
  <c r="A2444" i="39"/>
  <c r="L993" i="39"/>
  <c r="C993" i="39" s="1"/>
  <c r="F993" i="39"/>
  <c r="E993" i="39"/>
  <c r="D993" i="39"/>
  <c r="B993" i="39"/>
  <c r="A993" i="39"/>
  <c r="L379" i="39"/>
  <c r="C379" i="39" s="1"/>
  <c r="F379" i="39"/>
  <c r="E379" i="39"/>
  <c r="D379" i="39"/>
  <c r="B379" i="39"/>
  <c r="A379" i="39"/>
  <c r="L164" i="39"/>
  <c r="C164" i="39" s="1"/>
  <c r="F164" i="39"/>
  <c r="E164" i="39"/>
  <c r="D164" i="39"/>
  <c r="B164" i="39"/>
  <c r="A164" i="39"/>
  <c r="L1832" i="39"/>
  <c r="C1832" i="39" s="1"/>
  <c r="F1832" i="39"/>
  <c r="E1832" i="39"/>
  <c r="D1832" i="39"/>
  <c r="B1832" i="39"/>
  <c r="A1832" i="39"/>
  <c r="L1831" i="39"/>
  <c r="C1831" i="39" s="1"/>
  <c r="F1831" i="39"/>
  <c r="E1831" i="39"/>
  <c r="D1831" i="39"/>
  <c r="B1831" i="39"/>
  <c r="A1831" i="39"/>
  <c r="L2403" i="39"/>
  <c r="C2403" i="39" s="1"/>
  <c r="F2403" i="39"/>
  <c r="E2403" i="39"/>
  <c r="D2403" i="39"/>
  <c r="B2403" i="39"/>
  <c r="A2403" i="39"/>
  <c r="L1566" i="39"/>
  <c r="C1566" i="39" s="1"/>
  <c r="F1566" i="39"/>
  <c r="E1566" i="39"/>
  <c r="D1566" i="39"/>
  <c r="B1566" i="39"/>
  <c r="A1566" i="39"/>
  <c r="L799" i="39"/>
  <c r="C799" i="39" s="1"/>
  <c r="F799" i="39"/>
  <c r="E799" i="39"/>
  <c r="D799" i="39"/>
  <c r="B799" i="39"/>
  <c r="A799" i="39"/>
  <c r="L1698" i="39"/>
  <c r="C1698" i="39" s="1"/>
  <c r="F1698" i="39"/>
  <c r="E1698" i="39"/>
  <c r="D1698" i="39"/>
  <c r="B1698" i="39"/>
  <c r="H1698" i="39" s="1"/>
  <c r="A1698" i="39"/>
  <c r="L955" i="39"/>
  <c r="C955" i="39" s="1"/>
  <c r="F955" i="39"/>
  <c r="E955" i="39"/>
  <c r="D955" i="39"/>
  <c r="B955" i="39"/>
  <c r="A955" i="39"/>
  <c r="L709" i="39"/>
  <c r="C709" i="39" s="1"/>
  <c r="F709" i="39"/>
  <c r="E709" i="39"/>
  <c r="D709" i="39"/>
  <c r="B709" i="39"/>
  <c r="A709" i="39"/>
  <c r="L994" i="39"/>
  <c r="C994" i="39" s="1"/>
  <c r="F994" i="39"/>
  <c r="E994" i="39"/>
  <c r="D994" i="39"/>
  <c r="B994" i="39"/>
  <c r="A994" i="39"/>
  <c r="L2018" i="39"/>
  <c r="C2018" i="39" s="1"/>
  <c r="F2018" i="39"/>
  <c r="E2018" i="39"/>
  <c r="D2018" i="39"/>
  <c r="B2018" i="39"/>
  <c r="A2018" i="39"/>
  <c r="L1520" i="39"/>
  <c r="C1520" i="39" s="1"/>
  <c r="F1520" i="39"/>
  <c r="E1520" i="39"/>
  <c r="D1520" i="39"/>
  <c r="B1520" i="39"/>
  <c r="A1520" i="39"/>
  <c r="L162" i="39"/>
  <c r="C162" i="39" s="1"/>
  <c r="F162" i="39"/>
  <c r="E162" i="39"/>
  <c r="D162" i="39"/>
  <c r="B162" i="39"/>
  <c r="A162" i="39"/>
  <c r="L2626" i="39"/>
  <c r="C2626" i="39" s="1"/>
  <c r="F2626" i="39"/>
  <c r="E2626" i="39"/>
  <c r="D2626" i="39"/>
  <c r="B2626" i="39"/>
  <c r="A2626" i="39"/>
  <c r="L2313" i="39"/>
  <c r="C2313" i="39" s="1"/>
  <c r="F2313" i="39"/>
  <c r="E2313" i="39"/>
  <c r="D2313" i="39"/>
  <c r="B2313" i="39"/>
  <c r="A2313" i="39"/>
  <c r="L532" i="39"/>
  <c r="C532" i="39" s="1"/>
  <c r="F532" i="39"/>
  <c r="E532" i="39"/>
  <c r="D532" i="39"/>
  <c r="B532" i="39"/>
  <c r="A532" i="39"/>
  <c r="L334" i="39"/>
  <c r="C334" i="39" s="1"/>
  <c r="F334" i="39"/>
  <c r="E334" i="39"/>
  <c r="D334" i="39"/>
  <c r="B334" i="39"/>
  <c r="A334" i="39"/>
  <c r="L198" i="39"/>
  <c r="C198" i="39" s="1"/>
  <c r="F198" i="39"/>
  <c r="E198" i="39"/>
  <c r="D198" i="39"/>
  <c r="B198" i="39"/>
  <c r="A198" i="39"/>
  <c r="L138" i="39"/>
  <c r="C138" i="39" s="1"/>
  <c r="F138" i="39"/>
  <c r="E138" i="39"/>
  <c r="D138" i="39"/>
  <c r="B138" i="39"/>
  <c r="A138" i="39"/>
  <c r="L1527" i="39"/>
  <c r="C1527" i="39" s="1"/>
  <c r="F1527" i="39"/>
  <c r="E1527" i="39"/>
  <c r="D1527" i="39"/>
  <c r="B1527" i="39"/>
  <c r="A1527" i="39"/>
  <c r="L1483" i="39"/>
  <c r="C1483" i="39" s="1"/>
  <c r="F1483" i="39"/>
  <c r="E1483" i="39"/>
  <c r="D1483" i="39"/>
  <c r="B1483" i="39"/>
  <c r="A1483" i="39"/>
  <c r="L1477" i="39"/>
  <c r="C1477" i="39" s="1"/>
  <c r="F1477" i="39"/>
  <c r="E1477" i="39"/>
  <c r="D1477" i="39"/>
  <c r="B1477" i="39"/>
  <c r="A1477" i="39"/>
  <c r="L68" i="39"/>
  <c r="C68" i="39" s="1"/>
  <c r="F68" i="39"/>
  <c r="E68" i="39"/>
  <c r="D68" i="39"/>
  <c r="B68" i="39"/>
  <c r="A68" i="39"/>
  <c r="L1971" i="39"/>
  <c r="C1971" i="39" s="1"/>
  <c r="F1971" i="39"/>
  <c r="E1971" i="39"/>
  <c r="D1971" i="39"/>
  <c r="B1971" i="39"/>
  <c r="A1971" i="39"/>
  <c r="L1807" i="39"/>
  <c r="C1807" i="39" s="1"/>
  <c r="F1807" i="39"/>
  <c r="E1807" i="39"/>
  <c r="D1807" i="39"/>
  <c r="B1807" i="39"/>
  <c r="A1807" i="39"/>
  <c r="L1602" i="39"/>
  <c r="C1602" i="39" s="1"/>
  <c r="F1602" i="39"/>
  <c r="E1602" i="39"/>
  <c r="D1602" i="39"/>
  <c r="B1602" i="39"/>
  <c r="A1602" i="39"/>
  <c r="L754" i="39"/>
  <c r="C754" i="39" s="1"/>
  <c r="F754" i="39"/>
  <c r="E754" i="39"/>
  <c r="D754" i="39"/>
  <c r="B754" i="39"/>
  <c r="A754" i="39"/>
  <c r="L559" i="39"/>
  <c r="C559" i="39" s="1"/>
  <c r="F559" i="39"/>
  <c r="E559" i="39"/>
  <c r="D559" i="39"/>
  <c r="B559" i="39"/>
  <c r="A559" i="39"/>
  <c r="L1953" i="39"/>
  <c r="C1953" i="39" s="1"/>
  <c r="F1953" i="39"/>
  <c r="E1953" i="39"/>
  <c r="D1953" i="39"/>
  <c r="B1953" i="39"/>
  <c r="A1953" i="39"/>
  <c r="L2115" i="39"/>
  <c r="C2115" i="39" s="1"/>
  <c r="F2115" i="39"/>
  <c r="E2115" i="39"/>
  <c r="D2115" i="39"/>
  <c r="B2115" i="39"/>
  <c r="A2115" i="39"/>
  <c r="L1898" i="39"/>
  <c r="C1898" i="39" s="1"/>
  <c r="F1898" i="39"/>
  <c r="E1898" i="39"/>
  <c r="D1898" i="39"/>
  <c r="B1898" i="39"/>
  <c r="A1898" i="39"/>
  <c r="L2455" i="39"/>
  <c r="C2455" i="39" s="1"/>
  <c r="F2455" i="39"/>
  <c r="E2455" i="39"/>
  <c r="D2455" i="39"/>
  <c r="B2455" i="39"/>
  <c r="A2455" i="39"/>
  <c r="L2119" i="39"/>
  <c r="C2119" i="39" s="1"/>
  <c r="F2119" i="39"/>
  <c r="E2119" i="39"/>
  <c r="D2119" i="39"/>
  <c r="B2119" i="39"/>
  <c r="A2119" i="39"/>
  <c r="L889" i="39"/>
  <c r="C889" i="39" s="1"/>
  <c r="F889" i="39"/>
  <c r="E889" i="39"/>
  <c r="D889" i="39"/>
  <c r="B889" i="39"/>
  <c r="A889" i="39"/>
  <c r="L378" i="39"/>
  <c r="C378" i="39" s="1"/>
  <c r="F378" i="39"/>
  <c r="E378" i="39"/>
  <c r="D378" i="39"/>
  <c r="B378" i="39"/>
  <c r="A378" i="39"/>
  <c r="L1289" i="39"/>
  <c r="C1289" i="39" s="1"/>
  <c r="F1289" i="39"/>
  <c r="E1289" i="39"/>
  <c r="D1289" i="39"/>
  <c r="B1289" i="39"/>
  <c r="A1289" i="39"/>
  <c r="L1209" i="39"/>
  <c r="C1209" i="39" s="1"/>
  <c r="F1209" i="39"/>
  <c r="E1209" i="39"/>
  <c r="D1209" i="39"/>
  <c r="B1209" i="39"/>
  <c r="A1209" i="39"/>
  <c r="L1184" i="39"/>
  <c r="C1184" i="39" s="1"/>
  <c r="F1184" i="39"/>
  <c r="E1184" i="39"/>
  <c r="D1184" i="39"/>
  <c r="B1184" i="39"/>
  <c r="A1184" i="39"/>
  <c r="L2456" i="39"/>
  <c r="C2456" i="39" s="1"/>
  <c r="F2456" i="39"/>
  <c r="E2456" i="39"/>
  <c r="D2456" i="39"/>
  <c r="B2456" i="39"/>
  <c r="A2456" i="39"/>
  <c r="L2458" i="39"/>
  <c r="C2458" i="39" s="1"/>
  <c r="F2458" i="39"/>
  <c r="E2458" i="39"/>
  <c r="D2458" i="39"/>
  <c r="B2458" i="39"/>
  <c r="A2458" i="39"/>
  <c r="L2414" i="39"/>
  <c r="C2414" i="39" s="1"/>
  <c r="F2414" i="39"/>
  <c r="E2414" i="39"/>
  <c r="D2414" i="39"/>
  <c r="B2414" i="39"/>
  <c r="A2414" i="39"/>
  <c r="L1672" i="39"/>
  <c r="C1672" i="39" s="1"/>
  <c r="F1672" i="39"/>
  <c r="E1672" i="39"/>
  <c r="D1672" i="39"/>
  <c r="B1672" i="39"/>
  <c r="A1672" i="39"/>
  <c r="L1972" i="39"/>
  <c r="C1972" i="39" s="1"/>
  <c r="F1972" i="39"/>
  <c r="E1972" i="39"/>
  <c r="D1972" i="39"/>
  <c r="B1972" i="39"/>
  <c r="A1972" i="39"/>
  <c r="L294" i="39"/>
  <c r="C294" i="39" s="1"/>
  <c r="F294" i="39"/>
  <c r="E294" i="39"/>
  <c r="D294" i="39"/>
  <c r="B294" i="39"/>
  <c r="A294" i="39"/>
  <c r="L1609" i="39"/>
  <c r="C1609" i="39" s="1"/>
  <c r="F1609" i="39"/>
  <c r="E1609" i="39"/>
  <c r="D1609" i="39"/>
  <c r="B1609" i="39"/>
  <c r="A1609" i="39"/>
  <c r="L872" i="39"/>
  <c r="C872" i="39" s="1"/>
  <c r="F872" i="39"/>
  <c r="E872" i="39"/>
  <c r="D872" i="39"/>
  <c r="B872" i="39"/>
  <c r="A872" i="39"/>
  <c r="L174" i="39"/>
  <c r="C174" i="39" s="1"/>
  <c r="F174" i="39"/>
  <c r="E174" i="39"/>
  <c r="D174" i="39"/>
  <c r="B174" i="39"/>
  <c r="A174" i="39"/>
  <c r="L2245" i="39"/>
  <c r="C2245" i="39" s="1"/>
  <c r="F2245" i="39"/>
  <c r="E2245" i="39"/>
  <c r="D2245" i="39"/>
  <c r="B2245" i="39"/>
  <c r="A2245" i="39"/>
  <c r="L1634" i="39"/>
  <c r="C1634" i="39" s="1"/>
  <c r="F1634" i="39"/>
  <c r="E1634" i="39"/>
  <c r="D1634" i="39"/>
  <c r="B1634" i="39"/>
  <c r="H1634" i="39" s="1"/>
  <c r="A1634" i="39"/>
  <c r="L2027" i="39"/>
  <c r="C2027" i="39" s="1"/>
  <c r="F2027" i="39"/>
  <c r="E2027" i="39"/>
  <c r="D2027" i="39"/>
  <c r="B2027" i="39"/>
  <c r="A2027" i="39"/>
  <c r="L159" i="39"/>
  <c r="C159" i="39" s="1"/>
  <c r="F159" i="39"/>
  <c r="E159" i="39"/>
  <c r="D159" i="39"/>
  <c r="B159" i="39"/>
  <c r="A159" i="39"/>
  <c r="L2355" i="39"/>
  <c r="C2355" i="39" s="1"/>
  <c r="F2355" i="39"/>
  <c r="E2355" i="39"/>
  <c r="D2355" i="39"/>
  <c r="B2355" i="39"/>
  <c r="A2355" i="39"/>
  <c r="L2131" i="39"/>
  <c r="C2131" i="39" s="1"/>
  <c r="F2131" i="39"/>
  <c r="E2131" i="39"/>
  <c r="D2131" i="39"/>
  <c r="B2131" i="39"/>
  <c r="A2131" i="39"/>
  <c r="L429" i="39"/>
  <c r="C429" i="39" s="1"/>
  <c r="F429" i="39"/>
  <c r="E429" i="39"/>
  <c r="D429" i="39"/>
  <c r="B429" i="39"/>
  <c r="A429" i="39"/>
  <c r="L878" i="39"/>
  <c r="C878" i="39" s="1"/>
  <c r="F878" i="39"/>
  <c r="E878" i="39"/>
  <c r="D878" i="39"/>
  <c r="B878" i="39"/>
  <c r="A878" i="39"/>
  <c r="L1817" i="39"/>
  <c r="C1817" i="39" s="1"/>
  <c r="F1817" i="39"/>
  <c r="E1817" i="39"/>
  <c r="D1817" i="39"/>
  <c r="B1817" i="39"/>
  <c r="A1817" i="39"/>
  <c r="L2482" i="39"/>
  <c r="C2482" i="39" s="1"/>
  <c r="F2482" i="39"/>
  <c r="E2482" i="39"/>
  <c r="D2482" i="39"/>
  <c r="B2482" i="39"/>
  <c r="H2482" i="39" s="1"/>
  <c r="A2482" i="39"/>
  <c r="L1501" i="39"/>
  <c r="C1501" i="39" s="1"/>
  <c r="F1501" i="39"/>
  <c r="E1501" i="39"/>
  <c r="D1501" i="39"/>
  <c r="B1501" i="39"/>
  <c r="A1501" i="39"/>
  <c r="L131" i="39"/>
  <c r="C131" i="39" s="1"/>
  <c r="F131" i="39"/>
  <c r="E131" i="39"/>
  <c r="D131" i="39"/>
  <c r="B131" i="39"/>
  <c r="A131" i="39"/>
  <c r="L1685" i="39"/>
  <c r="C1685" i="39" s="1"/>
  <c r="F1685" i="39"/>
  <c r="E1685" i="39"/>
  <c r="D1685" i="39"/>
  <c r="B1685" i="39"/>
  <c r="A1685" i="39"/>
  <c r="L1268" i="39"/>
  <c r="C1268" i="39" s="1"/>
  <c r="F1268" i="39"/>
  <c r="E1268" i="39"/>
  <c r="D1268" i="39"/>
  <c r="B1268" i="39"/>
  <c r="A1268" i="39"/>
  <c r="L1237" i="39"/>
  <c r="C1237" i="39" s="1"/>
  <c r="F1237" i="39"/>
  <c r="E1237" i="39"/>
  <c r="D1237" i="39"/>
  <c r="B1237" i="39"/>
  <c r="A1237" i="39"/>
  <c r="L1364" i="39"/>
  <c r="C1364" i="39" s="1"/>
  <c r="F1364" i="39"/>
  <c r="E1364" i="39"/>
  <c r="D1364" i="39"/>
  <c r="B1364" i="39"/>
  <c r="A1364" i="39"/>
  <c r="L1713" i="39"/>
  <c r="C1713" i="39" s="1"/>
  <c r="F1713" i="39"/>
  <c r="E1713" i="39"/>
  <c r="D1713" i="39"/>
  <c r="B1713" i="39"/>
  <c r="A1713" i="39"/>
  <c r="L801" i="39"/>
  <c r="C801" i="39" s="1"/>
  <c r="F801" i="39"/>
  <c r="E801" i="39"/>
  <c r="D801" i="39"/>
  <c r="B801" i="39"/>
  <c r="A801" i="39"/>
  <c r="L550" i="39"/>
  <c r="C550" i="39" s="1"/>
  <c r="F550" i="39"/>
  <c r="E550" i="39"/>
  <c r="D550" i="39"/>
  <c r="B550" i="39"/>
  <c r="A550" i="39"/>
  <c r="L2217" i="39"/>
  <c r="C2217" i="39" s="1"/>
  <c r="F2217" i="39"/>
  <c r="E2217" i="39"/>
  <c r="D2217" i="39"/>
  <c r="B2217" i="39"/>
  <c r="A2217" i="39"/>
  <c r="L1558" i="39"/>
  <c r="C1558" i="39" s="1"/>
  <c r="F1558" i="39"/>
  <c r="E1558" i="39"/>
  <c r="D1558" i="39"/>
  <c r="B1558" i="39"/>
  <c r="A1558" i="39"/>
  <c r="L144" i="39"/>
  <c r="C144" i="39" s="1"/>
  <c r="F144" i="39"/>
  <c r="E144" i="39"/>
  <c r="D144" i="39"/>
  <c r="B144" i="39"/>
  <c r="A144" i="39"/>
  <c r="L96" i="39"/>
  <c r="C96" i="39" s="1"/>
  <c r="F96" i="39"/>
  <c r="E96" i="39"/>
  <c r="D96" i="39"/>
  <c r="B96" i="39"/>
  <c r="A96" i="39"/>
  <c r="L190" i="39"/>
  <c r="C190" i="39" s="1"/>
  <c r="F190" i="39"/>
  <c r="E190" i="39"/>
  <c r="D190" i="39"/>
  <c r="B190" i="39"/>
  <c r="A190" i="39"/>
  <c r="L1228" i="39"/>
  <c r="C1228" i="39" s="1"/>
  <c r="F1228" i="39"/>
  <c r="E1228" i="39"/>
  <c r="D1228" i="39"/>
  <c r="B1228" i="39"/>
  <c r="H1228" i="39" s="1"/>
  <c r="A1228" i="39"/>
  <c r="L1148" i="39"/>
  <c r="C1148" i="39" s="1"/>
  <c r="F1148" i="39"/>
  <c r="E1148" i="39"/>
  <c r="D1148" i="39"/>
  <c r="B1148" i="39"/>
  <c r="A1148" i="39"/>
  <c r="L909" i="39"/>
  <c r="C909" i="39" s="1"/>
  <c r="F909" i="39"/>
  <c r="E909" i="39"/>
  <c r="D909" i="39"/>
  <c r="B909" i="39"/>
  <c r="A909" i="39"/>
  <c r="L1863" i="39"/>
  <c r="C1863" i="39" s="1"/>
  <c r="F1863" i="39"/>
  <c r="E1863" i="39"/>
  <c r="D1863" i="39"/>
  <c r="B1863" i="39"/>
  <c r="A1863" i="39"/>
  <c r="L784" i="39"/>
  <c r="C784" i="39" s="1"/>
  <c r="F784" i="39"/>
  <c r="E784" i="39"/>
  <c r="D784" i="39"/>
  <c r="B784" i="39"/>
  <c r="A784" i="39"/>
  <c r="L228" i="39"/>
  <c r="C228" i="39" s="1"/>
  <c r="F228" i="39"/>
  <c r="E228" i="39"/>
  <c r="D228" i="39"/>
  <c r="B228" i="39"/>
  <c r="A228" i="39"/>
  <c r="L1048" i="39"/>
  <c r="C1048" i="39" s="1"/>
  <c r="F1048" i="39"/>
  <c r="E1048" i="39"/>
  <c r="D1048" i="39"/>
  <c r="B1048" i="39"/>
  <c r="A1048" i="39"/>
  <c r="L1042" i="39"/>
  <c r="C1042" i="39" s="1"/>
  <c r="F1042" i="39"/>
  <c r="E1042" i="39"/>
  <c r="D1042" i="39"/>
  <c r="B1042" i="39"/>
  <c r="A1042" i="39"/>
  <c r="L2282" i="39"/>
  <c r="C2282" i="39" s="1"/>
  <c r="F2282" i="39"/>
  <c r="E2282" i="39"/>
  <c r="D2282" i="39"/>
  <c r="B2282" i="39"/>
  <c r="A2282" i="39"/>
  <c r="L1495" i="39"/>
  <c r="C1495" i="39" s="1"/>
  <c r="F1495" i="39"/>
  <c r="E1495" i="39"/>
  <c r="D1495" i="39"/>
  <c r="B1495" i="39"/>
  <c r="A1495" i="39"/>
  <c r="L553" i="39"/>
  <c r="C553" i="39" s="1"/>
  <c r="F553" i="39"/>
  <c r="E553" i="39"/>
  <c r="D553" i="39"/>
  <c r="B553" i="39"/>
  <c r="A553" i="39"/>
  <c r="L1796" i="39"/>
  <c r="C1796" i="39" s="1"/>
  <c r="F1796" i="39"/>
  <c r="E1796" i="39"/>
  <c r="D1796" i="39"/>
  <c r="B1796" i="39"/>
  <c r="A1796" i="39"/>
  <c r="L1442" i="39"/>
  <c r="C1442" i="39" s="1"/>
  <c r="F1442" i="39"/>
  <c r="E1442" i="39"/>
  <c r="D1442" i="39"/>
  <c r="B1442" i="39"/>
  <c r="A1442" i="39"/>
  <c r="L126" i="39"/>
  <c r="C126" i="39" s="1"/>
  <c r="F126" i="39"/>
  <c r="E126" i="39"/>
  <c r="D126" i="39"/>
  <c r="B126" i="39"/>
  <c r="A126" i="39"/>
  <c r="L2452" i="39"/>
  <c r="C2452" i="39" s="1"/>
  <c r="F2452" i="39"/>
  <c r="E2452" i="39"/>
  <c r="D2452" i="39"/>
  <c r="B2452" i="39"/>
  <c r="A2452" i="39"/>
  <c r="L315" i="39"/>
  <c r="C315" i="39" s="1"/>
  <c r="F315" i="39"/>
  <c r="E315" i="39"/>
  <c r="D315" i="39"/>
  <c r="B315" i="39"/>
  <c r="A315" i="39"/>
  <c r="L205" i="39"/>
  <c r="C205" i="39" s="1"/>
  <c r="F205" i="39"/>
  <c r="E205" i="39"/>
  <c r="D205" i="39"/>
  <c r="B205" i="39"/>
  <c r="A205" i="39"/>
  <c r="L597" i="39"/>
  <c r="C597" i="39" s="1"/>
  <c r="F597" i="39"/>
  <c r="E597" i="39"/>
  <c r="D597" i="39"/>
  <c r="B597" i="39"/>
  <c r="A597" i="39"/>
  <c r="L537" i="39"/>
  <c r="C537" i="39" s="1"/>
  <c r="F537" i="39"/>
  <c r="E537" i="39"/>
  <c r="D537" i="39"/>
  <c r="B537" i="39"/>
  <c r="A537" i="39"/>
  <c r="L220" i="39"/>
  <c r="C220" i="39" s="1"/>
  <c r="F220" i="39"/>
  <c r="E220" i="39"/>
  <c r="D220" i="39"/>
  <c r="B220" i="39"/>
  <c r="A220" i="39"/>
  <c r="L59" i="39"/>
  <c r="C59" i="39" s="1"/>
  <c r="F59" i="39"/>
  <c r="E59" i="39"/>
  <c r="D59" i="39"/>
  <c r="B59" i="39"/>
  <c r="A59" i="39"/>
  <c r="L1875" i="39"/>
  <c r="C1875" i="39" s="1"/>
  <c r="F1875" i="39"/>
  <c r="E1875" i="39"/>
  <c r="D1875" i="39"/>
  <c r="B1875" i="39"/>
  <c r="A1875" i="39"/>
  <c r="L1821" i="39"/>
  <c r="C1821" i="39" s="1"/>
  <c r="F1821" i="39"/>
  <c r="E1821" i="39"/>
  <c r="D1821" i="39"/>
  <c r="B1821" i="39"/>
  <c r="A1821" i="39"/>
  <c r="L854" i="39"/>
  <c r="C854" i="39" s="1"/>
  <c r="F854" i="39"/>
  <c r="E854" i="39"/>
  <c r="D854" i="39"/>
  <c r="B854" i="39"/>
  <c r="A854" i="39"/>
  <c r="L623" i="39"/>
  <c r="C623" i="39" s="1"/>
  <c r="F623" i="39"/>
  <c r="E623" i="39"/>
  <c r="D623" i="39"/>
  <c r="B623" i="39"/>
  <c r="A623" i="39"/>
  <c r="L359" i="39"/>
  <c r="C359" i="39" s="1"/>
  <c r="F359" i="39"/>
  <c r="E359" i="39"/>
  <c r="D359" i="39"/>
  <c r="B359" i="39"/>
  <c r="A359" i="39"/>
  <c r="L1158" i="39"/>
  <c r="C1158" i="39" s="1"/>
  <c r="F1158" i="39"/>
  <c r="E1158" i="39"/>
  <c r="D1158" i="39"/>
  <c r="B1158" i="39"/>
  <c r="A1158" i="39"/>
  <c r="L2349" i="39"/>
  <c r="C2349" i="39" s="1"/>
  <c r="F2349" i="39"/>
  <c r="E2349" i="39"/>
  <c r="D2349" i="39"/>
  <c r="B2349" i="39"/>
  <c r="A2349" i="39"/>
  <c r="L1999" i="39"/>
  <c r="C1999" i="39" s="1"/>
  <c r="F1999" i="39"/>
  <c r="E1999" i="39"/>
  <c r="D1999" i="39"/>
  <c r="B1999" i="39"/>
  <c r="A1999" i="39"/>
  <c r="L1804" i="39"/>
  <c r="C1804" i="39" s="1"/>
  <c r="F1804" i="39"/>
  <c r="E1804" i="39"/>
  <c r="D1804" i="39"/>
  <c r="B1804" i="39"/>
  <c r="A1804" i="39"/>
  <c r="L1718" i="39"/>
  <c r="C1718" i="39" s="1"/>
  <c r="F1718" i="39"/>
  <c r="E1718" i="39"/>
  <c r="D1718" i="39"/>
  <c r="B1718" i="39"/>
  <c r="A1718" i="39"/>
  <c r="L1571" i="39"/>
  <c r="C1571" i="39" s="1"/>
  <c r="F1571" i="39"/>
  <c r="E1571" i="39"/>
  <c r="D1571" i="39"/>
  <c r="B1571" i="39"/>
  <c r="A1571" i="39"/>
  <c r="L43" i="39"/>
  <c r="C43" i="39" s="1"/>
  <c r="F43" i="39"/>
  <c r="E43" i="39"/>
  <c r="D43" i="39"/>
  <c r="B43" i="39"/>
  <c r="A43" i="39"/>
  <c r="L1658" i="39"/>
  <c r="C1658" i="39" s="1"/>
  <c r="F1658" i="39"/>
  <c r="E1658" i="39"/>
  <c r="D1658" i="39"/>
  <c r="B1658" i="39"/>
  <c r="A1658" i="39"/>
  <c r="L1816" i="39"/>
  <c r="C1816" i="39" s="1"/>
  <c r="F1816" i="39"/>
  <c r="E1816" i="39"/>
  <c r="D1816" i="39"/>
  <c r="B1816" i="39"/>
  <c r="A1816" i="39"/>
  <c r="L546" i="39"/>
  <c r="C546" i="39" s="1"/>
  <c r="F546" i="39"/>
  <c r="E546" i="39"/>
  <c r="D546" i="39"/>
  <c r="B546" i="39"/>
  <c r="A546" i="39"/>
  <c r="L2346" i="39"/>
  <c r="C2346" i="39" s="1"/>
  <c r="F2346" i="39"/>
  <c r="E2346" i="39"/>
  <c r="D2346" i="39"/>
  <c r="B2346" i="39"/>
  <c r="A2346" i="39"/>
  <c r="L305" i="39"/>
  <c r="C305" i="39" s="1"/>
  <c r="F305" i="39"/>
  <c r="E305" i="39"/>
  <c r="D305" i="39"/>
  <c r="B305" i="39"/>
  <c r="A305" i="39"/>
  <c r="L1381" i="39"/>
  <c r="C1381" i="39" s="1"/>
  <c r="F1381" i="39"/>
  <c r="E1381" i="39"/>
  <c r="D1381" i="39"/>
  <c r="B1381" i="39"/>
  <c r="A1381" i="39"/>
  <c r="L1536" i="39"/>
  <c r="C1536" i="39" s="1"/>
  <c r="F1536" i="39"/>
  <c r="E1536" i="39"/>
  <c r="D1536" i="39"/>
  <c r="B1536" i="39"/>
  <c r="A1536" i="39"/>
  <c r="L1535" i="39"/>
  <c r="C1535" i="39" s="1"/>
  <c r="F1535" i="39"/>
  <c r="E1535" i="39"/>
  <c r="D1535" i="39"/>
  <c r="B1535" i="39"/>
  <c r="A1535" i="39"/>
  <c r="L807" i="39"/>
  <c r="C807" i="39" s="1"/>
  <c r="F807" i="39"/>
  <c r="E807" i="39"/>
  <c r="D807" i="39"/>
  <c r="B807" i="39"/>
  <c r="A807" i="39"/>
  <c r="L175" i="39"/>
  <c r="C175" i="39" s="1"/>
  <c r="F175" i="39"/>
  <c r="E175" i="39"/>
  <c r="D175" i="39"/>
  <c r="B175" i="39"/>
  <c r="A175" i="39"/>
  <c r="L173" i="39"/>
  <c r="C173" i="39" s="1"/>
  <c r="F173" i="39"/>
  <c r="E173" i="39"/>
  <c r="D173" i="39"/>
  <c r="B173" i="39"/>
  <c r="A173" i="39"/>
  <c r="L42" i="39"/>
  <c r="C42" i="39" s="1"/>
  <c r="F42" i="39"/>
  <c r="E42" i="39"/>
  <c r="D42" i="39"/>
  <c r="B42" i="39"/>
  <c r="A42" i="39"/>
  <c r="L1016" i="39"/>
  <c r="C1016" i="39" s="1"/>
  <c r="F1016" i="39"/>
  <c r="E1016" i="39"/>
  <c r="D1016" i="39"/>
  <c r="B1016" i="39"/>
  <c r="A1016" i="39"/>
  <c r="L288" i="39"/>
  <c r="C288" i="39" s="1"/>
  <c r="F288" i="39"/>
  <c r="E288" i="39"/>
  <c r="D288" i="39"/>
  <c r="B288" i="39"/>
  <c r="A288" i="39"/>
  <c r="L245" i="39"/>
  <c r="C245" i="39" s="1"/>
  <c r="F245" i="39"/>
  <c r="E245" i="39"/>
  <c r="D245" i="39"/>
  <c r="B245" i="39"/>
  <c r="A245" i="39"/>
  <c r="L1801" i="39"/>
  <c r="C1801" i="39" s="1"/>
  <c r="F1801" i="39"/>
  <c r="E1801" i="39"/>
  <c r="D1801" i="39"/>
  <c r="B1801" i="39"/>
  <c r="A1801" i="39"/>
  <c r="L1708" i="39"/>
  <c r="C1708" i="39" s="1"/>
  <c r="F1708" i="39"/>
  <c r="E1708" i="39"/>
  <c r="D1708" i="39"/>
  <c r="B1708" i="39"/>
  <c r="A1708" i="39"/>
  <c r="L2242" i="39"/>
  <c r="C2242" i="39" s="1"/>
  <c r="F2242" i="39"/>
  <c r="E2242" i="39"/>
  <c r="D2242" i="39"/>
  <c r="B2242" i="39"/>
  <c r="A2242" i="39"/>
  <c r="L2215" i="39"/>
  <c r="C2215" i="39" s="1"/>
  <c r="F2215" i="39"/>
  <c r="E2215" i="39"/>
  <c r="D2215" i="39"/>
  <c r="B2215" i="39"/>
  <c r="A2215" i="39"/>
  <c r="L1993" i="39"/>
  <c r="C1993" i="39" s="1"/>
  <c r="F1993" i="39"/>
  <c r="E1993" i="39"/>
  <c r="D1993" i="39"/>
  <c r="B1993" i="39"/>
  <c r="A1993" i="39"/>
  <c r="L394" i="39"/>
  <c r="C394" i="39" s="1"/>
  <c r="F394" i="39"/>
  <c r="E394" i="39"/>
  <c r="D394" i="39"/>
  <c r="B394" i="39"/>
  <c r="A394" i="39"/>
  <c r="L922" i="39"/>
  <c r="C922" i="39" s="1"/>
  <c r="F922" i="39"/>
  <c r="E922" i="39"/>
  <c r="D922" i="39"/>
  <c r="B922" i="39"/>
  <c r="A922" i="39"/>
  <c r="L882" i="39"/>
  <c r="C882" i="39" s="1"/>
  <c r="F882" i="39"/>
  <c r="E882" i="39"/>
  <c r="D882" i="39"/>
  <c r="B882" i="39"/>
  <c r="A882" i="39"/>
  <c r="L669" i="39"/>
  <c r="C669" i="39" s="1"/>
  <c r="F669" i="39"/>
  <c r="E669" i="39"/>
  <c r="D669" i="39"/>
  <c r="B669" i="39"/>
  <c r="A669" i="39"/>
  <c r="L114" i="39"/>
  <c r="C114" i="39" s="1"/>
  <c r="F114" i="39"/>
  <c r="E114" i="39"/>
  <c r="D114" i="39"/>
  <c r="B114" i="39"/>
  <c r="A114" i="39"/>
  <c r="L108" i="39"/>
  <c r="C108" i="39" s="1"/>
  <c r="F108" i="39"/>
  <c r="E108" i="39"/>
  <c r="D108" i="39"/>
  <c r="B108" i="39"/>
  <c r="A108" i="39"/>
  <c r="L1632" i="39"/>
  <c r="C1632" i="39" s="1"/>
  <c r="F1632" i="39"/>
  <c r="E1632" i="39"/>
  <c r="D1632" i="39"/>
  <c r="B1632" i="39"/>
  <c r="A1632" i="39"/>
  <c r="L1576" i="39"/>
  <c r="C1576" i="39" s="1"/>
  <c r="F1576" i="39"/>
  <c r="E1576" i="39"/>
  <c r="D1576" i="39"/>
  <c r="B1576" i="39"/>
  <c r="A1576" i="39"/>
  <c r="L1499" i="39"/>
  <c r="C1499" i="39" s="1"/>
  <c r="F1499" i="39"/>
  <c r="E1499" i="39"/>
  <c r="D1499" i="39"/>
  <c r="B1499" i="39"/>
  <c r="H1499" i="39" s="1"/>
  <c r="A1499" i="39"/>
  <c r="L1818" i="39"/>
  <c r="C1818" i="39" s="1"/>
  <c r="F1818" i="39"/>
  <c r="E1818" i="39"/>
  <c r="D1818" i="39"/>
  <c r="B1818" i="39"/>
  <c r="A1818" i="39"/>
  <c r="L2433" i="39"/>
  <c r="C2433" i="39" s="1"/>
  <c r="F2433" i="39"/>
  <c r="E2433" i="39"/>
  <c r="D2433" i="39"/>
  <c r="B2433" i="39"/>
  <c r="A2433" i="39"/>
  <c r="L937" i="39"/>
  <c r="C937" i="39" s="1"/>
  <c r="F937" i="39"/>
  <c r="E937" i="39"/>
  <c r="D937" i="39"/>
  <c r="B937" i="39"/>
  <c r="A937" i="39"/>
  <c r="L523" i="39"/>
  <c r="C523" i="39" s="1"/>
  <c r="F523" i="39"/>
  <c r="E523" i="39"/>
  <c r="D523" i="39"/>
  <c r="B523" i="39"/>
  <c r="A523" i="39"/>
  <c r="L1674" i="39"/>
  <c r="C1674" i="39" s="1"/>
  <c r="F1674" i="39"/>
  <c r="E1674" i="39"/>
  <c r="D1674" i="39"/>
  <c r="B1674" i="39"/>
  <c r="A1674" i="39"/>
  <c r="L1635" i="39"/>
  <c r="C1635" i="39" s="1"/>
  <c r="F1635" i="39"/>
  <c r="E1635" i="39"/>
  <c r="D1635" i="39"/>
  <c r="B1635" i="39"/>
  <c r="A1635" i="39"/>
  <c r="L1441" i="39"/>
  <c r="C1441" i="39" s="1"/>
  <c r="F1441" i="39"/>
  <c r="E1441" i="39"/>
  <c r="D1441" i="39"/>
  <c r="B1441" i="39"/>
  <c r="A1441" i="39"/>
  <c r="L1407" i="39"/>
  <c r="C1407" i="39" s="1"/>
  <c r="F1407" i="39"/>
  <c r="E1407" i="39"/>
  <c r="D1407" i="39"/>
  <c r="B1407" i="39"/>
  <c r="A1407" i="39"/>
  <c r="L747" i="39"/>
  <c r="C747" i="39" s="1"/>
  <c r="F747" i="39"/>
  <c r="E747" i="39"/>
  <c r="D747" i="39"/>
  <c r="B747" i="39"/>
  <c r="H747" i="39" s="1"/>
  <c r="A747" i="39"/>
  <c r="L1661" i="39"/>
  <c r="C1661" i="39" s="1"/>
  <c r="F1661" i="39"/>
  <c r="E1661" i="39"/>
  <c r="D1661" i="39"/>
  <c r="B1661" i="39"/>
  <c r="A1661" i="39"/>
  <c r="L1555" i="39"/>
  <c r="C1555" i="39" s="1"/>
  <c r="F1555" i="39"/>
  <c r="E1555" i="39"/>
  <c r="D1555" i="39"/>
  <c r="B1555" i="39"/>
  <c r="A1555" i="39"/>
  <c r="L1290" i="39"/>
  <c r="C1290" i="39" s="1"/>
  <c r="F1290" i="39"/>
  <c r="E1290" i="39"/>
  <c r="D1290" i="39"/>
  <c r="B1290" i="39"/>
  <c r="A1290" i="39"/>
  <c r="L753" i="39"/>
  <c r="C753" i="39" s="1"/>
  <c r="F753" i="39"/>
  <c r="E753" i="39"/>
  <c r="D753" i="39"/>
  <c r="B753" i="39"/>
  <c r="A753" i="39"/>
  <c r="L1192" i="39"/>
  <c r="C1192" i="39" s="1"/>
  <c r="F1192" i="39"/>
  <c r="E1192" i="39"/>
  <c r="D1192" i="39"/>
  <c r="B1192" i="39"/>
  <c r="A1192" i="39"/>
  <c r="L1127" i="39"/>
  <c r="C1127" i="39" s="1"/>
  <c r="F1127" i="39"/>
  <c r="E1127" i="39"/>
  <c r="D1127" i="39"/>
  <c r="B1127" i="39"/>
  <c r="A1127" i="39"/>
  <c r="L2006" i="39"/>
  <c r="C2006" i="39" s="1"/>
  <c r="F2006" i="39"/>
  <c r="E2006" i="39"/>
  <c r="D2006" i="39"/>
  <c r="B2006" i="39"/>
  <c r="A2006" i="39"/>
  <c r="L1206" i="39"/>
  <c r="C1206" i="39" s="1"/>
  <c r="F1206" i="39"/>
  <c r="E1206" i="39"/>
  <c r="D1206" i="39"/>
  <c r="B1206" i="39"/>
  <c r="A1206" i="39"/>
  <c r="L1678" i="39"/>
  <c r="C1678" i="39" s="1"/>
  <c r="F1678" i="39"/>
  <c r="E1678" i="39"/>
  <c r="D1678" i="39"/>
  <c r="B1678" i="39"/>
  <c r="H1678" i="39" s="1"/>
  <c r="A1678" i="39"/>
  <c r="L1687" i="39"/>
  <c r="C1687" i="39" s="1"/>
  <c r="F1687" i="39"/>
  <c r="E1687" i="39"/>
  <c r="D1687" i="39"/>
  <c r="B1687" i="39"/>
  <c r="A1687" i="39"/>
  <c r="L2377" i="39"/>
  <c r="C2377" i="39" s="1"/>
  <c r="F2377" i="39"/>
  <c r="E2377" i="39"/>
  <c r="D2377" i="39"/>
  <c r="B2377" i="39"/>
  <c r="A2377" i="39"/>
  <c r="L1854" i="39"/>
  <c r="C1854" i="39" s="1"/>
  <c r="F1854" i="39"/>
  <c r="E1854" i="39"/>
  <c r="D1854" i="39"/>
  <c r="B1854" i="39"/>
  <c r="A1854" i="39"/>
  <c r="L1852" i="39"/>
  <c r="C1852" i="39" s="1"/>
  <c r="F1852" i="39"/>
  <c r="E1852" i="39"/>
  <c r="D1852" i="39"/>
  <c r="B1852" i="39"/>
  <c r="A1852" i="39"/>
  <c r="L555" i="39"/>
  <c r="C555" i="39" s="1"/>
  <c r="F555" i="39"/>
  <c r="E555" i="39"/>
  <c r="D555" i="39"/>
  <c r="B555" i="39"/>
  <c r="A555" i="39"/>
  <c r="L2175" i="39"/>
  <c r="C2175" i="39" s="1"/>
  <c r="F2175" i="39"/>
  <c r="E2175" i="39"/>
  <c r="D2175" i="39"/>
  <c r="B2175" i="39"/>
  <c r="A2175" i="39"/>
  <c r="L861" i="39"/>
  <c r="C861" i="39" s="1"/>
  <c r="F861" i="39"/>
  <c r="E861" i="39"/>
  <c r="D861" i="39"/>
  <c r="B861" i="39"/>
  <c r="A861" i="39"/>
  <c r="L2163" i="39"/>
  <c r="C2163" i="39" s="1"/>
  <c r="F2163" i="39"/>
  <c r="E2163" i="39"/>
  <c r="D2163" i="39"/>
  <c r="B2163" i="39"/>
  <c r="H2163" i="39" s="1"/>
  <c r="A2163" i="39"/>
  <c r="L1580" i="39"/>
  <c r="C1580" i="39" s="1"/>
  <c r="F1580" i="39"/>
  <c r="E1580" i="39"/>
  <c r="D1580" i="39"/>
  <c r="B1580" i="39"/>
  <c r="A1580" i="39"/>
  <c r="L1390" i="39"/>
  <c r="C1390" i="39" s="1"/>
  <c r="F1390" i="39"/>
  <c r="E1390" i="39"/>
  <c r="D1390" i="39"/>
  <c r="B1390" i="39"/>
  <c r="A1390" i="39"/>
  <c r="L1377" i="39"/>
  <c r="C1377" i="39" s="1"/>
  <c r="F1377" i="39"/>
  <c r="E1377" i="39"/>
  <c r="D1377" i="39"/>
  <c r="B1377" i="39"/>
  <c r="A1377" i="39"/>
  <c r="L511" i="39"/>
  <c r="C511" i="39" s="1"/>
  <c r="F511" i="39"/>
  <c r="E511" i="39"/>
  <c r="D511" i="39"/>
  <c r="B511" i="39"/>
  <c r="A511" i="39"/>
  <c r="L437" i="39"/>
  <c r="C437" i="39" s="1"/>
  <c r="F437" i="39"/>
  <c r="E437" i="39"/>
  <c r="D437" i="39"/>
  <c r="B437" i="39"/>
  <c r="A437" i="39"/>
  <c r="L2052" i="39"/>
  <c r="C2052" i="39" s="1"/>
  <c r="F2052" i="39"/>
  <c r="E2052" i="39"/>
  <c r="D2052" i="39"/>
  <c r="B2052" i="39"/>
  <c r="A2052" i="39"/>
  <c r="L1714" i="39"/>
  <c r="C1714" i="39" s="1"/>
  <c r="F1714" i="39"/>
  <c r="E1714" i="39"/>
  <c r="D1714" i="39"/>
  <c r="B1714" i="39"/>
  <c r="A1714" i="39"/>
  <c r="L2070" i="39"/>
  <c r="C2070" i="39" s="1"/>
  <c r="F2070" i="39"/>
  <c r="E2070" i="39"/>
  <c r="D2070" i="39"/>
  <c r="B2070" i="39"/>
  <c r="A2070" i="39"/>
  <c r="L2068" i="39"/>
  <c r="C2068" i="39" s="1"/>
  <c r="F2068" i="39"/>
  <c r="E2068" i="39"/>
  <c r="D2068" i="39"/>
  <c r="B2068" i="39"/>
  <c r="A2068" i="39"/>
  <c r="L2230" i="39"/>
  <c r="C2230" i="39" s="1"/>
  <c r="F2230" i="39"/>
  <c r="E2230" i="39"/>
  <c r="D2230" i="39"/>
  <c r="B2230" i="39"/>
  <c r="H2231" i="39" s="1"/>
  <c r="A2230" i="39"/>
  <c r="L622" i="39"/>
  <c r="C622" i="39" s="1"/>
  <c r="F622" i="39"/>
  <c r="E622" i="39"/>
  <c r="D622" i="39"/>
  <c r="B622" i="39"/>
  <c r="A622" i="39"/>
  <c r="L578" i="39"/>
  <c r="C578" i="39" s="1"/>
  <c r="F578" i="39"/>
  <c r="E578" i="39"/>
  <c r="D578" i="39"/>
  <c r="B578" i="39"/>
  <c r="A578" i="39"/>
  <c r="L2612" i="39"/>
  <c r="C2612" i="39" s="1"/>
  <c r="F2612" i="39"/>
  <c r="E2612" i="39"/>
  <c r="D2612" i="39"/>
  <c r="B2612" i="39"/>
  <c r="A2612" i="39"/>
  <c r="L1901" i="39"/>
  <c r="C1901" i="39" s="1"/>
  <c r="F1901" i="39"/>
  <c r="E1901" i="39"/>
  <c r="D1901" i="39"/>
  <c r="B1901" i="39"/>
  <c r="A1901" i="39"/>
  <c r="L2548" i="39"/>
  <c r="C2548" i="39" s="1"/>
  <c r="F2548" i="39"/>
  <c r="E2548" i="39"/>
  <c r="D2548" i="39"/>
  <c r="B2548" i="39"/>
  <c r="A2548" i="39"/>
  <c r="L369" i="39"/>
  <c r="C369" i="39" s="1"/>
  <c r="F369" i="39"/>
  <c r="E369" i="39"/>
  <c r="D369" i="39"/>
  <c r="B369" i="39"/>
  <c r="A369" i="39"/>
  <c r="L2643" i="39"/>
  <c r="C2643" i="39" s="1"/>
  <c r="F2643" i="39"/>
  <c r="E2643" i="39"/>
  <c r="D2643" i="39"/>
  <c r="B2643" i="39"/>
  <c r="A2643" i="39"/>
  <c r="L1142" i="39"/>
  <c r="C1142" i="39" s="1"/>
  <c r="F1142" i="39"/>
  <c r="E1142" i="39"/>
  <c r="D1142" i="39"/>
  <c r="B1142" i="39"/>
  <c r="H1142" i="39" s="1"/>
  <c r="A1142" i="39"/>
  <c r="L629" i="39"/>
  <c r="C629" i="39" s="1"/>
  <c r="F629" i="39"/>
  <c r="E629" i="39"/>
  <c r="D629" i="39"/>
  <c r="B629" i="39"/>
  <c r="H630" i="39" s="1"/>
  <c r="A629" i="39"/>
  <c r="L430" i="39"/>
  <c r="C430" i="39" s="1"/>
  <c r="F430" i="39"/>
  <c r="E430" i="39"/>
  <c r="D430" i="39"/>
  <c r="B430" i="39"/>
  <c r="A430" i="39"/>
  <c r="L2064" i="39"/>
  <c r="C2064" i="39" s="1"/>
  <c r="F2064" i="39"/>
  <c r="E2064" i="39"/>
  <c r="D2064" i="39"/>
  <c r="B2064" i="39"/>
  <c r="H2064" i="39" s="1"/>
  <c r="A2064" i="39"/>
  <c r="L1798" i="39"/>
  <c r="C1798" i="39" s="1"/>
  <c r="F1798" i="39"/>
  <c r="E1798" i="39"/>
  <c r="D1798" i="39"/>
  <c r="B1798" i="39"/>
  <c r="A1798" i="39"/>
  <c r="L1703" i="39"/>
  <c r="C1703" i="39" s="1"/>
  <c r="F1703" i="39"/>
  <c r="E1703" i="39"/>
  <c r="D1703" i="39"/>
  <c r="B1703" i="39"/>
  <c r="A1703" i="39"/>
  <c r="L1374" i="39"/>
  <c r="C1374" i="39" s="1"/>
  <c r="F1374" i="39"/>
  <c r="E1374" i="39"/>
  <c r="D1374" i="39"/>
  <c r="B1374" i="39"/>
  <c r="A1374" i="39"/>
  <c r="L1163" i="39"/>
  <c r="C1163" i="39" s="1"/>
  <c r="F1163" i="39"/>
  <c r="E1163" i="39"/>
  <c r="D1163" i="39"/>
  <c r="B1163" i="39"/>
  <c r="A1163" i="39"/>
  <c r="L49" i="39"/>
  <c r="C49" i="39" s="1"/>
  <c r="F49" i="39"/>
  <c r="E49" i="39"/>
  <c r="D49" i="39"/>
  <c r="B49" i="39"/>
  <c r="A49" i="39"/>
  <c r="L740" i="39"/>
  <c r="C740" i="39" s="1"/>
  <c r="F740" i="39"/>
  <c r="E740" i="39"/>
  <c r="D740" i="39"/>
  <c r="B740" i="39"/>
  <c r="H740" i="39" s="1"/>
  <c r="A740" i="39"/>
  <c r="L586" i="39"/>
  <c r="C586" i="39" s="1"/>
  <c r="F586" i="39"/>
  <c r="E586" i="39"/>
  <c r="D586" i="39"/>
  <c r="B586" i="39"/>
  <c r="A586" i="39"/>
  <c r="L89" i="39"/>
  <c r="C89" i="39" s="1"/>
  <c r="F89" i="39"/>
  <c r="E89" i="39"/>
  <c r="D89" i="39"/>
  <c r="B89" i="39"/>
  <c r="A89" i="39"/>
  <c r="L2472" i="39"/>
  <c r="C2472" i="39" s="1"/>
  <c r="F2472" i="39"/>
  <c r="E2472" i="39"/>
  <c r="D2472" i="39"/>
  <c r="B2472" i="39"/>
  <c r="H2472" i="39" s="1"/>
  <c r="A2472" i="39"/>
  <c r="L2117" i="39"/>
  <c r="C2117" i="39" s="1"/>
  <c r="F2117" i="39"/>
  <c r="E2117" i="39"/>
  <c r="D2117" i="39"/>
  <c r="B2117" i="39"/>
  <c r="A2117" i="39"/>
  <c r="L561" i="39"/>
  <c r="C561" i="39" s="1"/>
  <c r="F561" i="39"/>
  <c r="E561" i="39"/>
  <c r="D561" i="39"/>
  <c r="B561" i="39"/>
  <c r="A561" i="39"/>
  <c r="L1740" i="39"/>
  <c r="C1740" i="39" s="1"/>
  <c r="F1740" i="39"/>
  <c r="E1740" i="39"/>
  <c r="D1740" i="39"/>
  <c r="B1740" i="39"/>
  <c r="A1740" i="39"/>
  <c r="L1314" i="39"/>
  <c r="C1314" i="39" s="1"/>
  <c r="F1314" i="39"/>
  <c r="E1314" i="39"/>
  <c r="D1314" i="39"/>
  <c r="B1314" i="39"/>
  <c r="A1314" i="39"/>
  <c r="L456" i="39"/>
  <c r="C456" i="39" s="1"/>
  <c r="F456" i="39"/>
  <c r="E456" i="39"/>
  <c r="D456" i="39"/>
  <c r="B456" i="39"/>
  <c r="A456" i="39"/>
  <c r="L522" i="39"/>
  <c r="C522" i="39" s="1"/>
  <c r="F522" i="39"/>
  <c r="E522" i="39"/>
  <c r="D522" i="39"/>
  <c r="B522" i="39"/>
  <c r="A522" i="39"/>
  <c r="L1895" i="39"/>
  <c r="C1895" i="39" s="1"/>
  <c r="F1895" i="39"/>
  <c r="E1895" i="39"/>
  <c r="D1895" i="39"/>
  <c r="B1895" i="39"/>
  <c r="A1895" i="39"/>
  <c r="L1929" i="39"/>
  <c r="C1929" i="39" s="1"/>
  <c r="F1929" i="39"/>
  <c r="E1929" i="39"/>
  <c r="D1929" i="39"/>
  <c r="B1929" i="39"/>
  <c r="A1929" i="39"/>
  <c r="L1668" i="39"/>
  <c r="C1668" i="39" s="1"/>
  <c r="F1668" i="39"/>
  <c r="E1668" i="39"/>
  <c r="D1668" i="39"/>
  <c r="B1668" i="39"/>
  <c r="A1668" i="39"/>
  <c r="L1122" i="39"/>
  <c r="C1122" i="39" s="1"/>
  <c r="F1122" i="39"/>
  <c r="E1122" i="39"/>
  <c r="D1122" i="39"/>
  <c r="B1122" i="39"/>
  <c r="A1122" i="39"/>
  <c r="L488" i="39"/>
  <c r="C488" i="39" s="1"/>
  <c r="F488" i="39"/>
  <c r="E488" i="39"/>
  <c r="D488" i="39"/>
  <c r="B488" i="39"/>
  <c r="A488" i="39"/>
  <c r="L487" i="39"/>
  <c r="C487" i="39" s="1"/>
  <c r="F487" i="39"/>
  <c r="E487" i="39"/>
  <c r="D487" i="39"/>
  <c r="B487" i="39"/>
  <c r="A487" i="39"/>
  <c r="L954" i="39"/>
  <c r="C954" i="39" s="1"/>
  <c r="F954" i="39"/>
  <c r="E954" i="39"/>
  <c r="D954" i="39"/>
  <c r="B954" i="39"/>
  <c r="A954" i="39"/>
  <c r="L371" i="39"/>
  <c r="C371" i="39" s="1"/>
  <c r="F371" i="39"/>
  <c r="E371" i="39"/>
  <c r="D371" i="39"/>
  <c r="B371" i="39"/>
  <c r="A371" i="39"/>
  <c r="L2623" i="39"/>
  <c r="C2623" i="39" s="1"/>
  <c r="F2623" i="39"/>
  <c r="E2623" i="39"/>
  <c r="D2623" i="39"/>
  <c r="B2623" i="39"/>
  <c r="A2623" i="39"/>
  <c r="L1770" i="39"/>
  <c r="C1770" i="39" s="1"/>
  <c r="F1770" i="39"/>
  <c r="E1770" i="39"/>
  <c r="D1770" i="39"/>
  <c r="B1770" i="39"/>
  <c r="A1770" i="39"/>
  <c r="L1948" i="39"/>
  <c r="C1948" i="39" s="1"/>
  <c r="F1948" i="39"/>
  <c r="E1948" i="39"/>
  <c r="D1948" i="39"/>
  <c r="B1948" i="39"/>
  <c r="A1948" i="39"/>
  <c r="L1921" i="39"/>
  <c r="C1921" i="39" s="1"/>
  <c r="F1921" i="39"/>
  <c r="E1921" i="39"/>
  <c r="D1921" i="39"/>
  <c r="B1921" i="39"/>
  <c r="A1921" i="39"/>
  <c r="L1858" i="39"/>
  <c r="C1858" i="39" s="1"/>
  <c r="F1858" i="39"/>
  <c r="E1858" i="39"/>
  <c r="D1858" i="39"/>
  <c r="B1858" i="39"/>
  <c r="H1858" i="39" s="1"/>
  <c r="A1858" i="39"/>
  <c r="L1845" i="39"/>
  <c r="C1845" i="39" s="1"/>
  <c r="F1845" i="39"/>
  <c r="E1845" i="39"/>
  <c r="D1845" i="39"/>
  <c r="B1845" i="39"/>
  <c r="H1845" i="39" s="1"/>
  <c r="A1845" i="39"/>
  <c r="L2402" i="39"/>
  <c r="C2402" i="39" s="1"/>
  <c r="F2402" i="39"/>
  <c r="E2402" i="39"/>
  <c r="D2402" i="39"/>
  <c r="B2402" i="39"/>
  <c r="A2402" i="39"/>
  <c r="L2135" i="39"/>
  <c r="C2135" i="39" s="1"/>
  <c r="F2135" i="39"/>
  <c r="E2135" i="39"/>
  <c r="D2135" i="39"/>
  <c r="B2135" i="39"/>
  <c r="A2135" i="39"/>
  <c r="L1723" i="39"/>
  <c r="C1723" i="39" s="1"/>
  <c r="F1723" i="39"/>
  <c r="E1723" i="39"/>
  <c r="D1723" i="39"/>
  <c r="B1723" i="39"/>
  <c r="A1723" i="39"/>
  <c r="L2057" i="39"/>
  <c r="C2057" i="39" s="1"/>
  <c r="F2057" i="39"/>
  <c r="E2057" i="39"/>
  <c r="D2057" i="39"/>
  <c r="B2057" i="39"/>
  <c r="A2057" i="39"/>
  <c r="L2156" i="39"/>
  <c r="C2156" i="39" s="1"/>
  <c r="F2156" i="39"/>
  <c r="E2156" i="39"/>
  <c r="D2156" i="39"/>
  <c r="B2156" i="39"/>
  <c r="A2156" i="39"/>
  <c r="L1123" i="39"/>
  <c r="C1123" i="39" s="1"/>
  <c r="F1123" i="39"/>
  <c r="E1123" i="39"/>
  <c r="D1123" i="39"/>
  <c r="B1123" i="39"/>
  <c r="H1123" i="39" s="1"/>
  <c r="A1123" i="39"/>
  <c r="L303" i="39"/>
  <c r="C303" i="39" s="1"/>
  <c r="F303" i="39"/>
  <c r="E303" i="39"/>
  <c r="D303" i="39"/>
  <c r="B303" i="39"/>
  <c r="A303" i="39"/>
  <c r="L1998" i="39"/>
  <c r="C1998" i="39" s="1"/>
  <c r="F1998" i="39"/>
  <c r="E1998" i="39"/>
  <c r="D1998" i="39"/>
  <c r="B1998" i="39"/>
  <c r="H1998" i="39" s="1"/>
  <c r="A1998" i="39"/>
  <c r="L2390" i="39"/>
  <c r="C2390" i="39" s="1"/>
  <c r="F2390" i="39"/>
  <c r="E2390" i="39"/>
  <c r="D2390" i="39"/>
  <c r="B2390" i="39"/>
  <c r="A2390" i="39"/>
  <c r="L1826" i="39"/>
  <c r="C1826" i="39" s="1"/>
  <c r="F1826" i="39"/>
  <c r="E1826" i="39"/>
  <c r="D1826" i="39"/>
  <c r="B1826" i="39"/>
  <c r="A1826" i="39"/>
  <c r="L91" i="39"/>
  <c r="C91" i="39" s="1"/>
  <c r="F91" i="39"/>
  <c r="E91" i="39"/>
  <c r="D91" i="39"/>
  <c r="B91" i="39"/>
  <c r="A91" i="39"/>
  <c r="L2506" i="39"/>
  <c r="C2506" i="39" s="1"/>
  <c r="F2506" i="39"/>
  <c r="E2506" i="39"/>
  <c r="D2506" i="39"/>
  <c r="B2506" i="39"/>
  <c r="A2506" i="39"/>
  <c r="L1462" i="39"/>
  <c r="C1462" i="39" s="1"/>
  <c r="F1462" i="39"/>
  <c r="E1462" i="39"/>
  <c r="D1462" i="39"/>
  <c r="B1462" i="39"/>
  <c r="A1462" i="39"/>
  <c r="L1583" i="39"/>
  <c r="C1583" i="39" s="1"/>
  <c r="F1583" i="39"/>
  <c r="E1583" i="39"/>
  <c r="D1583" i="39"/>
  <c r="B1583" i="39"/>
  <c r="A1583" i="39"/>
  <c r="L1470" i="39"/>
  <c r="C1470" i="39" s="1"/>
  <c r="F1470" i="39"/>
  <c r="E1470" i="39"/>
  <c r="D1470" i="39"/>
  <c r="B1470" i="39"/>
  <c r="A1470" i="39"/>
  <c r="L1745" i="39"/>
  <c r="C1745" i="39" s="1"/>
  <c r="F1745" i="39"/>
  <c r="E1745" i="39"/>
  <c r="D1745" i="39"/>
  <c r="B1745" i="39"/>
  <c r="A1745" i="39"/>
  <c r="L1742" i="39"/>
  <c r="C1742" i="39" s="1"/>
  <c r="F1742" i="39"/>
  <c r="E1742" i="39"/>
  <c r="D1742" i="39"/>
  <c r="B1742" i="39"/>
  <c r="A1742" i="39"/>
  <c r="L1683" i="39"/>
  <c r="C1683" i="39" s="1"/>
  <c r="F1683" i="39"/>
  <c r="E1683" i="39"/>
  <c r="D1683" i="39"/>
  <c r="B1683" i="39"/>
  <c r="A1683" i="39"/>
  <c r="L959" i="39"/>
  <c r="C959" i="39" s="1"/>
  <c r="F959" i="39"/>
  <c r="E959" i="39"/>
  <c r="D959" i="39"/>
  <c r="B959" i="39"/>
  <c r="A959" i="39"/>
  <c r="L927" i="39"/>
  <c r="C927" i="39" s="1"/>
  <c r="F927" i="39"/>
  <c r="E927" i="39"/>
  <c r="D927" i="39"/>
  <c r="B927" i="39"/>
  <c r="A927" i="39"/>
  <c r="L2553" i="39"/>
  <c r="C2553" i="39" s="1"/>
  <c r="F2553" i="39"/>
  <c r="E2553" i="39"/>
  <c r="D2553" i="39"/>
  <c r="B2553" i="39"/>
  <c r="A2553" i="39"/>
  <c r="L1578" i="39"/>
  <c r="C1578" i="39" s="1"/>
  <c r="F1578" i="39"/>
  <c r="E1578" i="39"/>
  <c r="D1578" i="39"/>
  <c r="B1578" i="39"/>
  <c r="A1578" i="39"/>
  <c r="L663" i="39"/>
  <c r="C663" i="39" s="1"/>
  <c r="F663" i="39"/>
  <c r="E663" i="39"/>
  <c r="D663" i="39"/>
  <c r="B663" i="39"/>
  <c r="A663" i="39"/>
  <c r="L1772" i="39"/>
  <c r="C1772" i="39" s="1"/>
  <c r="F1772" i="39"/>
  <c r="E1772" i="39"/>
  <c r="D1772" i="39"/>
  <c r="B1772" i="39"/>
  <c r="A1772" i="39"/>
  <c r="L2342" i="39"/>
  <c r="C2342" i="39" s="1"/>
  <c r="F2342" i="39"/>
  <c r="E2342" i="39"/>
  <c r="D2342" i="39"/>
  <c r="B2342" i="39"/>
  <c r="A2342" i="39"/>
  <c r="L239" i="39"/>
  <c r="C239" i="39" s="1"/>
  <c r="F239" i="39"/>
  <c r="E239" i="39"/>
  <c r="D239" i="39"/>
  <c r="B239" i="39"/>
  <c r="A239" i="39"/>
  <c r="L1040" i="39"/>
  <c r="C1040" i="39" s="1"/>
  <c r="F1040" i="39"/>
  <c r="E1040" i="39"/>
  <c r="D1040" i="39"/>
  <c r="B1040" i="39"/>
  <c r="A1040" i="39"/>
  <c r="L364" i="39"/>
  <c r="C364" i="39" s="1"/>
  <c r="F364" i="39"/>
  <c r="E364" i="39"/>
  <c r="D364" i="39"/>
  <c r="B364" i="39"/>
  <c r="H365" i="39" s="1"/>
  <c r="A364" i="39"/>
  <c r="L590" i="39"/>
  <c r="C590" i="39" s="1"/>
  <c r="F590" i="39"/>
  <c r="E590" i="39"/>
  <c r="D590" i="39"/>
  <c r="B590" i="39"/>
  <c r="A590" i="39"/>
  <c r="L509" i="39"/>
  <c r="C509" i="39" s="1"/>
  <c r="F509" i="39"/>
  <c r="E509" i="39"/>
  <c r="D509" i="39"/>
  <c r="B509" i="39"/>
  <c r="A509" i="39"/>
  <c r="L2268" i="39"/>
  <c r="C2268" i="39" s="1"/>
  <c r="F2268" i="39"/>
  <c r="E2268" i="39"/>
  <c r="D2268" i="39"/>
  <c r="B2268" i="39"/>
  <c r="A2268" i="39"/>
  <c r="L603" i="39"/>
  <c r="C603" i="39" s="1"/>
  <c r="F603" i="39"/>
  <c r="E603" i="39"/>
  <c r="D603" i="39"/>
  <c r="B603" i="39"/>
  <c r="A603" i="39"/>
  <c r="L1307" i="39"/>
  <c r="C1307" i="39" s="1"/>
  <c r="F1307" i="39"/>
  <c r="E1307" i="39"/>
  <c r="D1307" i="39"/>
  <c r="B1307" i="39"/>
  <c r="A1307" i="39"/>
  <c r="L1076" i="39"/>
  <c r="C1076" i="39" s="1"/>
  <c r="F1076" i="39"/>
  <c r="E1076" i="39"/>
  <c r="D1076" i="39"/>
  <c r="B1076" i="39"/>
  <c r="A1076" i="39"/>
  <c r="L862" i="39"/>
  <c r="C862" i="39" s="1"/>
  <c r="F862" i="39"/>
  <c r="E862" i="39"/>
  <c r="D862" i="39"/>
  <c r="B862" i="39"/>
  <c r="A862" i="39"/>
  <c r="L845" i="39"/>
  <c r="C845" i="39" s="1"/>
  <c r="F845" i="39"/>
  <c r="E845" i="39"/>
  <c r="D845" i="39"/>
  <c r="B845" i="39"/>
  <c r="A845" i="39"/>
  <c r="L1986" i="39"/>
  <c r="C1986" i="39" s="1"/>
  <c r="F1986" i="39"/>
  <c r="E1986" i="39"/>
  <c r="D1986" i="39"/>
  <c r="B1986" i="39"/>
  <c r="A1986" i="39"/>
  <c r="L1554" i="39"/>
  <c r="C1554" i="39" s="1"/>
  <c r="F1554" i="39"/>
  <c r="E1554" i="39"/>
  <c r="D1554" i="39"/>
  <c r="B1554" i="39"/>
  <c r="A1554" i="39"/>
  <c r="L1656" i="39"/>
  <c r="C1656" i="39" s="1"/>
  <c r="F1656" i="39"/>
  <c r="E1656" i="39"/>
  <c r="D1656" i="39"/>
  <c r="B1656" i="39"/>
  <c r="H1656" i="39" s="1"/>
  <c r="A1656" i="39"/>
  <c r="L1348" i="39"/>
  <c r="C1348" i="39" s="1"/>
  <c r="F1348" i="39"/>
  <c r="E1348" i="39"/>
  <c r="D1348" i="39"/>
  <c r="B1348" i="39"/>
  <c r="H1349" i="39" s="1"/>
  <c r="A1348" i="39"/>
  <c r="L1183" i="39"/>
  <c r="C1183" i="39" s="1"/>
  <c r="F1183" i="39"/>
  <c r="E1183" i="39"/>
  <c r="D1183" i="39"/>
  <c r="B1183" i="39"/>
  <c r="A1183" i="39"/>
  <c r="L867" i="39"/>
  <c r="C867" i="39" s="1"/>
  <c r="F867" i="39"/>
  <c r="E867" i="39"/>
  <c r="D867" i="39"/>
  <c r="B867" i="39"/>
  <c r="A867" i="39"/>
  <c r="L2228" i="39"/>
  <c r="C2228" i="39" s="1"/>
  <c r="F2228" i="39"/>
  <c r="E2228" i="39"/>
  <c r="D2228" i="39"/>
  <c r="B2228" i="39"/>
  <c r="H2228" i="39" s="1"/>
  <c r="A2228" i="39"/>
  <c r="L1908" i="39"/>
  <c r="C1908" i="39" s="1"/>
  <c r="F1908" i="39"/>
  <c r="E1908" i="39"/>
  <c r="D1908" i="39"/>
  <c r="B1908" i="39"/>
  <c r="A1908" i="39"/>
  <c r="L1605" i="39"/>
  <c r="C1605" i="39" s="1"/>
  <c r="F1605" i="39"/>
  <c r="E1605" i="39"/>
  <c r="D1605" i="39"/>
  <c r="B1605" i="39"/>
  <c r="A1605" i="39"/>
  <c r="L1214" i="39"/>
  <c r="C1214" i="39" s="1"/>
  <c r="F1214" i="39"/>
  <c r="E1214" i="39"/>
  <c r="D1214" i="39"/>
  <c r="B1214" i="39"/>
  <c r="A1214" i="39"/>
  <c r="L2588" i="39"/>
  <c r="C2588" i="39" s="1"/>
  <c r="F2588" i="39"/>
  <c r="E2588" i="39"/>
  <c r="D2588" i="39"/>
  <c r="B2588" i="39"/>
  <c r="A2588" i="39"/>
  <c r="L1606" i="39"/>
  <c r="C1606" i="39" s="1"/>
  <c r="F1606" i="39"/>
  <c r="E1606" i="39"/>
  <c r="D1606" i="39"/>
  <c r="B1606" i="39"/>
  <c r="A1606" i="39"/>
  <c r="L1439" i="39"/>
  <c r="C1439" i="39" s="1"/>
  <c r="F1439" i="39"/>
  <c r="E1439" i="39"/>
  <c r="D1439" i="39"/>
  <c r="B1439" i="39"/>
  <c r="A1439" i="39"/>
  <c r="L2545" i="39"/>
  <c r="C2545" i="39" s="1"/>
  <c r="F2545" i="39"/>
  <c r="E2545" i="39"/>
  <c r="D2545" i="39"/>
  <c r="B2545" i="39"/>
  <c r="A2545" i="39"/>
  <c r="L1049" i="39"/>
  <c r="C1049" i="39" s="1"/>
  <c r="F1049" i="39"/>
  <c r="E1049" i="39"/>
  <c r="D1049" i="39"/>
  <c r="B1049" i="39"/>
  <c r="A1049" i="39"/>
  <c r="L1954" i="39"/>
  <c r="C1954" i="39" s="1"/>
  <c r="F1954" i="39"/>
  <c r="E1954" i="39"/>
  <c r="D1954" i="39"/>
  <c r="B1954" i="39"/>
  <c r="A1954" i="39"/>
  <c r="L2130" i="39"/>
  <c r="C2130" i="39" s="1"/>
  <c r="F2130" i="39"/>
  <c r="E2130" i="39"/>
  <c r="D2130" i="39"/>
  <c r="B2130" i="39"/>
  <c r="A2130" i="39"/>
  <c r="L1728" i="39"/>
  <c r="C1728" i="39" s="1"/>
  <c r="F1728" i="39"/>
  <c r="E1728" i="39"/>
  <c r="D1728" i="39"/>
  <c r="B1728" i="39"/>
  <c r="H1728" i="39" s="1"/>
  <c r="A1728" i="39"/>
  <c r="L1614" i="39"/>
  <c r="C1614" i="39" s="1"/>
  <c r="F1614" i="39"/>
  <c r="E1614" i="39"/>
  <c r="D1614" i="39"/>
  <c r="B1614" i="39"/>
  <c r="A1614" i="39"/>
  <c r="L726" i="39"/>
  <c r="C726" i="39" s="1"/>
  <c r="F726" i="39"/>
  <c r="E726" i="39"/>
  <c r="D726" i="39"/>
  <c r="B726" i="39"/>
  <c r="A726" i="39"/>
  <c r="L921" i="39"/>
  <c r="C921" i="39" s="1"/>
  <c r="F921" i="39"/>
  <c r="E921" i="39"/>
  <c r="D921" i="39"/>
  <c r="B921" i="39"/>
  <c r="A921" i="39"/>
  <c r="L1011" i="39"/>
  <c r="C1011" i="39" s="1"/>
  <c r="F1011" i="39"/>
  <c r="E1011" i="39"/>
  <c r="D1011" i="39"/>
  <c r="B1011" i="39"/>
  <c r="H1011" i="39" s="1"/>
  <c r="A1011" i="39"/>
  <c r="L1680" i="39"/>
  <c r="C1680" i="39" s="1"/>
  <c r="F1680" i="39"/>
  <c r="E1680" i="39"/>
  <c r="D1680" i="39"/>
  <c r="B1680" i="39"/>
  <c r="A1680" i="39"/>
  <c r="L1335" i="39"/>
  <c r="C1335" i="39" s="1"/>
  <c r="F1335" i="39"/>
  <c r="E1335" i="39"/>
  <c r="D1335" i="39"/>
  <c r="B1335" i="39"/>
  <c r="A1335" i="39"/>
  <c r="L1186" i="39"/>
  <c r="C1186" i="39" s="1"/>
  <c r="F1186" i="39"/>
  <c r="E1186" i="39"/>
  <c r="D1186" i="39"/>
  <c r="B1186" i="39"/>
  <c r="A1186" i="39"/>
  <c r="L593" i="39"/>
  <c r="C593" i="39" s="1"/>
  <c r="F593" i="39"/>
  <c r="E593" i="39"/>
  <c r="D593" i="39"/>
  <c r="B593" i="39"/>
  <c r="A593" i="39"/>
  <c r="L824" i="39"/>
  <c r="C824" i="39" s="1"/>
  <c r="F824" i="39"/>
  <c r="E824" i="39"/>
  <c r="D824" i="39"/>
  <c r="B824" i="39"/>
  <c r="A824" i="39"/>
  <c r="L1924" i="39"/>
  <c r="C1924" i="39" s="1"/>
  <c r="F1924" i="39"/>
  <c r="E1924" i="39"/>
  <c r="D1924" i="39"/>
  <c r="B1924" i="39"/>
  <c r="H1925" i="39" s="1"/>
  <c r="A1924" i="39"/>
  <c r="L1923" i="39"/>
  <c r="C1923" i="39" s="1"/>
  <c r="F1923" i="39"/>
  <c r="E1923" i="39"/>
  <c r="D1923" i="39"/>
  <c r="B1923" i="39"/>
  <c r="A1923" i="39"/>
  <c r="L1862" i="39"/>
  <c r="C1862" i="39" s="1"/>
  <c r="F1862" i="39"/>
  <c r="E1862" i="39"/>
  <c r="D1862" i="39"/>
  <c r="B1862" i="39"/>
  <c r="A1862" i="39"/>
  <c r="L1306" i="39"/>
  <c r="C1306" i="39" s="1"/>
  <c r="F1306" i="39"/>
  <c r="E1306" i="39"/>
  <c r="D1306" i="39"/>
  <c r="B1306" i="39"/>
  <c r="A1306" i="39"/>
  <c r="L2168" i="39"/>
  <c r="C2168" i="39" s="1"/>
  <c r="F2168" i="39"/>
  <c r="E2168" i="39"/>
  <c r="D2168" i="39"/>
  <c r="B2168" i="39"/>
  <c r="A2168" i="39"/>
  <c r="L979" i="39"/>
  <c r="C979" i="39" s="1"/>
  <c r="F979" i="39"/>
  <c r="E979" i="39"/>
  <c r="D979" i="39"/>
  <c r="B979" i="39"/>
  <c r="A979" i="39"/>
  <c r="L2468" i="39"/>
  <c r="C2468" i="39" s="1"/>
  <c r="F2468" i="39"/>
  <c r="E2468" i="39"/>
  <c r="D2468" i="39"/>
  <c r="B2468" i="39"/>
  <c r="H2468" i="39" s="1"/>
  <c r="A2468" i="39"/>
  <c r="L1432" i="39"/>
  <c r="C1432" i="39" s="1"/>
  <c r="F1432" i="39"/>
  <c r="E1432" i="39"/>
  <c r="D1432" i="39"/>
  <c r="B1432" i="39"/>
  <c r="A1432" i="39"/>
  <c r="L2315" i="39"/>
  <c r="C2315" i="39" s="1"/>
  <c r="F2315" i="39"/>
  <c r="E2315" i="39"/>
  <c r="D2315" i="39"/>
  <c r="B2315" i="39"/>
  <c r="A2315" i="39"/>
  <c r="L2239" i="39"/>
  <c r="C2239" i="39" s="1"/>
  <c r="F2239" i="39"/>
  <c r="E2239" i="39"/>
  <c r="D2239" i="39"/>
  <c r="B2239" i="39"/>
  <c r="A2239" i="39"/>
  <c r="L2180" i="39"/>
  <c r="C2180" i="39" s="1"/>
  <c r="F2180" i="39"/>
  <c r="E2180" i="39"/>
  <c r="D2180" i="39"/>
  <c r="B2180" i="39"/>
  <c r="H2180" i="39" s="1"/>
  <c r="A2180" i="39"/>
  <c r="L2139" i="39"/>
  <c r="C2139" i="39" s="1"/>
  <c r="F2139" i="39"/>
  <c r="E2139" i="39"/>
  <c r="D2139" i="39"/>
  <c r="B2139" i="39"/>
  <c r="A2139" i="39"/>
  <c r="L306" i="39"/>
  <c r="C306" i="39" s="1"/>
  <c r="F306" i="39"/>
  <c r="E306" i="39"/>
  <c r="D306" i="39"/>
  <c r="B306" i="39"/>
  <c r="A306" i="39"/>
  <c r="L2253" i="39"/>
  <c r="C2253" i="39" s="1"/>
  <c r="F2253" i="39"/>
  <c r="E2253" i="39"/>
  <c r="D2253" i="39"/>
  <c r="B2253" i="39"/>
  <c r="A2253" i="39"/>
  <c r="L2134" i="39"/>
  <c r="C2134" i="39" s="1"/>
  <c r="F2134" i="39"/>
  <c r="E2134" i="39"/>
  <c r="D2134" i="39"/>
  <c r="B2134" i="39"/>
  <c r="A2134" i="39"/>
  <c r="L1974" i="39"/>
  <c r="C1974" i="39" s="1"/>
  <c r="F1974" i="39"/>
  <c r="E1974" i="39"/>
  <c r="D1974" i="39"/>
  <c r="B1974" i="39"/>
  <c r="H1975" i="39" s="1"/>
  <c r="A1974" i="39"/>
  <c r="L1563" i="39"/>
  <c r="C1563" i="39" s="1"/>
  <c r="F1563" i="39"/>
  <c r="E1563" i="39"/>
  <c r="D1563" i="39"/>
  <c r="B1563" i="39"/>
  <c r="A1563" i="39"/>
  <c r="L945" i="39"/>
  <c r="C945" i="39" s="1"/>
  <c r="F945" i="39"/>
  <c r="E945" i="39"/>
  <c r="D945" i="39"/>
  <c r="B945" i="39"/>
  <c r="A945" i="39"/>
  <c r="L2539" i="39"/>
  <c r="C2539" i="39" s="1"/>
  <c r="F2539" i="39"/>
  <c r="E2539" i="39"/>
  <c r="D2539" i="39"/>
  <c r="B2539" i="39"/>
  <c r="H2540" i="39" s="1"/>
  <c r="A2539" i="39"/>
  <c r="L2288" i="39"/>
  <c r="C2288" i="39" s="1"/>
  <c r="F2288" i="39"/>
  <c r="E2288" i="39"/>
  <c r="D2288" i="39"/>
  <c r="B2288" i="39"/>
  <c r="A2288" i="39"/>
  <c r="L2593" i="39"/>
  <c r="C2593" i="39" s="1"/>
  <c r="F2593" i="39"/>
  <c r="E2593" i="39"/>
  <c r="D2593" i="39"/>
  <c r="B2593" i="39"/>
  <c r="A2593" i="39"/>
  <c r="L468" i="39"/>
  <c r="C468" i="39" s="1"/>
  <c r="F468" i="39"/>
  <c r="E468" i="39"/>
  <c r="D468" i="39"/>
  <c r="B468" i="39"/>
  <c r="A468" i="39"/>
  <c r="L2370" i="39"/>
  <c r="C2370" i="39" s="1"/>
  <c r="F2370" i="39"/>
  <c r="E2370" i="39"/>
  <c r="D2370" i="39"/>
  <c r="B2370" i="39"/>
  <c r="A2370" i="39"/>
  <c r="L752" i="39"/>
  <c r="C752" i="39" s="1"/>
  <c r="F752" i="39"/>
  <c r="E752" i="39"/>
  <c r="D752" i="39"/>
  <c r="B752" i="39"/>
  <c r="A752" i="39"/>
  <c r="L547" i="39"/>
  <c r="C547" i="39" s="1"/>
  <c r="F547" i="39"/>
  <c r="E547" i="39"/>
  <c r="D547" i="39"/>
  <c r="B547" i="39"/>
  <c r="A547" i="39"/>
  <c r="L268" i="39"/>
  <c r="C268" i="39" s="1"/>
  <c r="F268" i="39"/>
  <c r="E268" i="39"/>
  <c r="D268" i="39"/>
  <c r="B268" i="39"/>
  <c r="A268" i="39"/>
  <c r="L2258" i="39"/>
  <c r="C2258" i="39" s="1"/>
  <c r="F2258" i="39"/>
  <c r="E2258" i="39"/>
  <c r="D2258" i="39"/>
  <c r="B2258" i="39"/>
  <c r="A2258" i="39"/>
  <c r="L2118" i="39"/>
  <c r="C2118" i="39" s="1"/>
  <c r="F2118" i="39"/>
  <c r="E2118" i="39"/>
  <c r="D2118" i="39"/>
  <c r="B2118" i="39"/>
  <c r="A2118" i="39"/>
  <c r="L2419" i="39"/>
  <c r="C2419" i="39" s="1"/>
  <c r="F2419" i="39"/>
  <c r="E2419" i="39"/>
  <c r="D2419" i="39"/>
  <c r="B2419" i="39"/>
  <c r="A2419" i="39"/>
  <c r="L664" i="39"/>
  <c r="C664" i="39" s="1"/>
  <c r="F664" i="39"/>
  <c r="E664" i="39"/>
  <c r="D664" i="39"/>
  <c r="B664" i="39"/>
  <c r="A664" i="39"/>
  <c r="L16" i="39"/>
  <c r="C16" i="39" s="1"/>
  <c r="F16" i="39"/>
  <c r="E16" i="39"/>
  <c r="D16" i="39"/>
  <c r="B16" i="39"/>
  <c r="A16" i="39"/>
  <c r="L1829" i="39"/>
  <c r="C1829" i="39" s="1"/>
  <c r="F1829" i="39"/>
  <c r="E1829" i="39"/>
  <c r="D1829" i="39"/>
  <c r="B1829" i="39"/>
  <c r="A1829" i="39"/>
  <c r="L1485" i="39"/>
  <c r="C1485" i="39" s="1"/>
  <c r="F1485" i="39"/>
  <c r="E1485" i="39"/>
  <c r="D1485" i="39"/>
  <c r="B1485" i="39"/>
  <c r="A1485" i="39"/>
  <c r="L1456" i="39"/>
  <c r="C1456" i="39" s="1"/>
  <c r="F1456" i="39"/>
  <c r="E1456" i="39"/>
  <c r="D1456" i="39"/>
  <c r="B1456" i="39"/>
  <c r="A1456" i="39"/>
  <c r="L1467" i="39"/>
  <c r="C1467" i="39" s="1"/>
  <c r="F1467" i="39"/>
  <c r="E1467" i="39"/>
  <c r="D1467" i="39"/>
  <c r="B1467" i="39"/>
  <c r="A1467" i="39"/>
  <c r="L1282" i="39"/>
  <c r="C1282" i="39" s="1"/>
  <c r="F1282" i="39"/>
  <c r="E1282" i="39"/>
  <c r="D1282" i="39"/>
  <c r="B1282" i="39"/>
  <c r="A1282" i="39"/>
  <c r="L1195" i="39"/>
  <c r="C1195" i="39" s="1"/>
  <c r="F1195" i="39"/>
  <c r="E1195" i="39"/>
  <c r="D1195" i="39"/>
  <c r="B1195" i="39"/>
  <c r="A1195" i="39"/>
  <c r="L2263" i="39"/>
  <c r="C2263" i="39" s="1"/>
  <c r="F2263" i="39"/>
  <c r="E2263" i="39"/>
  <c r="D2263" i="39"/>
  <c r="B2263" i="39"/>
  <c r="A2263" i="39"/>
  <c r="L28" i="39"/>
  <c r="C28" i="39" s="1"/>
  <c r="F28" i="39"/>
  <c r="E28" i="39"/>
  <c r="D28" i="39"/>
  <c r="B28" i="39"/>
  <c r="H29" i="39" s="1"/>
  <c r="A28" i="39"/>
  <c r="L2285" i="39"/>
  <c r="C2285" i="39" s="1"/>
  <c r="F2285" i="39"/>
  <c r="E2285" i="39"/>
  <c r="D2285" i="39"/>
  <c r="B2285" i="39"/>
  <c r="H2285" i="39" s="1"/>
  <c r="A2285" i="39"/>
  <c r="L2359" i="39"/>
  <c r="C2359" i="39" s="1"/>
  <c r="F2359" i="39"/>
  <c r="E2359" i="39"/>
  <c r="D2359" i="39"/>
  <c r="B2359" i="39"/>
  <c r="A2359" i="39"/>
  <c r="L1488" i="39"/>
  <c r="C1488" i="39" s="1"/>
  <c r="F1488" i="39"/>
  <c r="E1488" i="39"/>
  <c r="D1488" i="39"/>
  <c r="B1488" i="39"/>
  <c r="A1488" i="39"/>
  <c r="L495" i="39"/>
  <c r="C495" i="39" s="1"/>
  <c r="F495" i="39"/>
  <c r="E495" i="39"/>
  <c r="D495" i="39"/>
  <c r="B495" i="39"/>
  <c r="H496" i="39" s="1"/>
  <c r="A495" i="39"/>
  <c r="L1528" i="39"/>
  <c r="C1528" i="39" s="1"/>
  <c r="F1528" i="39"/>
  <c r="E1528" i="39"/>
  <c r="D1528" i="39"/>
  <c r="B1528" i="39"/>
  <c r="A1528" i="39"/>
  <c r="L1521" i="39"/>
  <c r="C1521" i="39" s="1"/>
  <c r="F1521" i="39"/>
  <c r="E1521" i="39"/>
  <c r="D1521" i="39"/>
  <c r="B1521" i="39"/>
  <c r="A1521" i="39"/>
  <c r="L919" i="39"/>
  <c r="C919" i="39" s="1"/>
  <c r="F919" i="39"/>
  <c r="E919" i="39"/>
  <c r="D919" i="39"/>
  <c r="B919" i="39"/>
  <c r="A919" i="39"/>
  <c r="L1437" i="39"/>
  <c r="C1437" i="39" s="1"/>
  <c r="F1437" i="39"/>
  <c r="E1437" i="39"/>
  <c r="D1437" i="39"/>
  <c r="B1437" i="39"/>
  <c r="A1437" i="39"/>
  <c r="L1774" i="39"/>
  <c r="C1774" i="39" s="1"/>
  <c r="F1774" i="39"/>
  <c r="E1774" i="39"/>
  <c r="D1774" i="39"/>
  <c r="B1774" i="39"/>
  <c r="A1774" i="39"/>
  <c r="L106" i="39"/>
  <c r="C106" i="39" s="1"/>
  <c r="F106" i="39"/>
  <c r="E106" i="39"/>
  <c r="D106" i="39"/>
  <c r="B106" i="39"/>
  <c r="A106" i="39"/>
  <c r="L2184" i="39"/>
  <c r="C2184" i="39" s="1"/>
  <c r="F2184" i="39"/>
  <c r="E2184" i="39"/>
  <c r="D2184" i="39"/>
  <c r="B2184" i="39"/>
  <c r="A2184" i="39"/>
  <c r="L1145" i="39"/>
  <c r="C1145" i="39" s="1"/>
  <c r="F1145" i="39"/>
  <c r="E1145" i="39"/>
  <c r="D1145" i="39"/>
  <c r="B1145" i="39"/>
  <c r="A1145" i="39"/>
  <c r="L1105" i="39"/>
  <c r="C1105" i="39" s="1"/>
  <c r="F1105" i="39"/>
  <c r="E1105" i="39"/>
  <c r="D1105" i="39"/>
  <c r="B1105" i="39"/>
  <c r="A1105" i="39"/>
  <c r="L712" i="39"/>
  <c r="C712" i="39" s="1"/>
  <c r="F712" i="39"/>
  <c r="E712" i="39"/>
  <c r="D712" i="39"/>
  <c r="B712" i="39"/>
  <c r="A712" i="39"/>
  <c r="L2550" i="39"/>
  <c r="C2550" i="39" s="1"/>
  <c r="F2550" i="39"/>
  <c r="E2550" i="39"/>
  <c r="D2550" i="39"/>
  <c r="B2550" i="39"/>
  <c r="A2550" i="39"/>
  <c r="L1610" i="39"/>
  <c r="C1610" i="39" s="1"/>
  <c r="F1610" i="39"/>
  <c r="E1610" i="39"/>
  <c r="D1610" i="39"/>
  <c r="B1610" i="39"/>
  <c r="A1610" i="39"/>
  <c r="L449" i="39"/>
  <c r="C449" i="39" s="1"/>
  <c r="F449" i="39"/>
  <c r="E449" i="39"/>
  <c r="D449" i="39"/>
  <c r="B449" i="39"/>
  <c r="H449" i="39" s="1"/>
  <c r="A449" i="39"/>
  <c r="L507" i="39"/>
  <c r="C507" i="39" s="1"/>
  <c r="F507" i="39"/>
  <c r="E507" i="39"/>
  <c r="D507" i="39"/>
  <c r="B507" i="39"/>
  <c r="A507" i="39"/>
  <c r="L2273" i="39"/>
  <c r="C2273" i="39" s="1"/>
  <c r="F2273" i="39"/>
  <c r="E2273" i="39"/>
  <c r="D2273" i="39"/>
  <c r="B2273" i="39"/>
  <c r="A2273" i="39"/>
  <c r="L1447" i="39"/>
  <c r="C1447" i="39" s="1"/>
  <c r="F1447" i="39"/>
  <c r="E1447" i="39"/>
  <c r="D1447" i="39"/>
  <c r="B1447" i="39"/>
  <c r="A1447" i="39"/>
  <c r="L806" i="39"/>
  <c r="C806" i="39" s="1"/>
  <c r="F806" i="39"/>
  <c r="E806" i="39"/>
  <c r="D806" i="39"/>
  <c r="B806" i="39"/>
  <c r="A806" i="39"/>
  <c r="L2431" i="39"/>
  <c r="C2431" i="39" s="1"/>
  <c r="F2431" i="39"/>
  <c r="E2431" i="39"/>
  <c r="D2431" i="39"/>
  <c r="B2431" i="39"/>
  <c r="A2431" i="39"/>
  <c r="L2113" i="39"/>
  <c r="C2113" i="39" s="1"/>
  <c r="F2113" i="39"/>
  <c r="E2113" i="39"/>
  <c r="D2113" i="39"/>
  <c r="B2113" i="39"/>
  <c r="A2113" i="39"/>
  <c r="L946" i="39"/>
  <c r="C946" i="39" s="1"/>
  <c r="F946" i="39"/>
  <c r="E946" i="39"/>
  <c r="D946" i="39"/>
  <c r="B946" i="39"/>
  <c r="A946" i="39"/>
  <c r="L1959" i="39"/>
  <c r="C1959" i="39" s="1"/>
  <c r="F1959" i="39"/>
  <c r="E1959" i="39"/>
  <c r="D1959" i="39"/>
  <c r="B1959" i="39"/>
  <c r="A1959" i="39"/>
  <c r="L1995" i="39"/>
  <c r="C1995" i="39" s="1"/>
  <c r="F1995" i="39"/>
  <c r="E1995" i="39"/>
  <c r="D1995" i="39"/>
  <c r="B1995" i="39"/>
  <c r="H1996" i="39" s="1"/>
  <c r="A1995" i="39"/>
  <c r="L1168" i="39"/>
  <c r="C1168" i="39" s="1"/>
  <c r="F1168" i="39"/>
  <c r="E1168" i="39"/>
  <c r="D1168" i="39"/>
  <c r="B1168" i="39"/>
  <c r="A1168" i="39"/>
  <c r="L1167" i="39"/>
  <c r="C1167" i="39" s="1"/>
  <c r="F1167" i="39"/>
  <c r="E1167" i="39"/>
  <c r="D1167" i="39"/>
  <c r="B1167" i="39"/>
  <c r="A1167" i="39"/>
  <c r="L1091" i="39"/>
  <c r="C1091" i="39" s="1"/>
  <c r="F1091" i="39"/>
  <c r="E1091" i="39"/>
  <c r="D1091" i="39"/>
  <c r="B1091" i="39"/>
  <c r="H1091" i="39" s="1"/>
  <c r="A1091" i="39"/>
  <c r="L1068" i="39"/>
  <c r="C1068" i="39" s="1"/>
  <c r="F1068" i="39"/>
  <c r="E1068" i="39"/>
  <c r="D1068" i="39"/>
  <c r="B1068" i="39"/>
  <c r="A1068" i="39"/>
  <c r="L936" i="39"/>
  <c r="C936" i="39" s="1"/>
  <c r="F936" i="39"/>
  <c r="E936" i="39"/>
  <c r="D936" i="39"/>
  <c r="B936" i="39"/>
  <c r="A936" i="39"/>
  <c r="L2082" i="39"/>
  <c r="C2082" i="39" s="1"/>
  <c r="F2082" i="39"/>
  <c r="E2082" i="39"/>
  <c r="D2082" i="39"/>
  <c r="B2082" i="39"/>
  <c r="A2082" i="39"/>
  <c r="L1837" i="39"/>
  <c r="C1837" i="39" s="1"/>
  <c r="F1837" i="39"/>
  <c r="E1837" i="39"/>
  <c r="D1837" i="39"/>
  <c r="B1837" i="39"/>
  <c r="A1837" i="39"/>
  <c r="L558" i="39"/>
  <c r="C558" i="39" s="1"/>
  <c r="F558" i="39"/>
  <c r="E558" i="39"/>
  <c r="D558" i="39"/>
  <c r="B558" i="39"/>
  <c r="A558" i="39"/>
  <c r="L1730" i="39"/>
  <c r="C1730" i="39" s="1"/>
  <c r="F1730" i="39"/>
  <c r="E1730" i="39"/>
  <c r="D1730" i="39"/>
  <c r="B1730" i="39"/>
  <c r="A1730" i="39"/>
  <c r="L1778" i="39"/>
  <c r="C1778" i="39" s="1"/>
  <c r="F1778" i="39"/>
  <c r="E1778" i="39"/>
  <c r="D1778" i="39"/>
  <c r="B1778" i="39"/>
  <c r="A1778" i="39"/>
  <c r="L637" i="39"/>
  <c r="C637" i="39" s="1"/>
  <c r="F637" i="39"/>
  <c r="E637" i="39"/>
  <c r="D637" i="39"/>
  <c r="B637" i="39"/>
  <c r="A637" i="39"/>
  <c r="L626" i="39"/>
  <c r="C626" i="39" s="1"/>
  <c r="F626" i="39"/>
  <c r="E626" i="39"/>
  <c r="D626" i="39"/>
  <c r="B626" i="39"/>
  <c r="A626" i="39"/>
  <c r="L1534" i="39"/>
  <c r="C1534" i="39" s="1"/>
  <c r="F1534" i="39"/>
  <c r="E1534" i="39"/>
  <c r="D1534" i="39"/>
  <c r="B1534" i="39"/>
  <c r="A1534" i="39"/>
  <c r="L1089" i="39"/>
  <c r="C1089" i="39" s="1"/>
  <c r="F1089" i="39"/>
  <c r="E1089" i="39"/>
  <c r="D1089" i="39"/>
  <c r="B1089" i="39"/>
  <c r="H1090" i="39" s="1"/>
  <c r="A1089" i="39"/>
  <c r="L1051" i="39"/>
  <c r="C1051" i="39" s="1"/>
  <c r="F1051" i="39"/>
  <c r="E1051" i="39"/>
  <c r="D1051" i="39"/>
  <c r="B1051" i="39"/>
  <c r="A1051" i="39"/>
  <c r="L804" i="39"/>
  <c r="C804" i="39" s="1"/>
  <c r="F804" i="39"/>
  <c r="E804" i="39"/>
  <c r="D804" i="39"/>
  <c r="B804" i="39"/>
  <c r="A804" i="39"/>
  <c r="L367" i="39"/>
  <c r="C367" i="39" s="1"/>
  <c r="F367" i="39"/>
  <c r="E367" i="39"/>
  <c r="D367" i="39"/>
  <c r="B367" i="39"/>
  <c r="H367" i="39" s="1"/>
  <c r="A367" i="39"/>
  <c r="L1969" i="39"/>
  <c r="C1969" i="39" s="1"/>
  <c r="F1969" i="39"/>
  <c r="E1969" i="39"/>
  <c r="D1969" i="39"/>
  <c r="B1969" i="39"/>
  <c r="A1969" i="39"/>
  <c r="L1775" i="39"/>
  <c r="C1775" i="39" s="1"/>
  <c r="F1775" i="39"/>
  <c r="E1775" i="39"/>
  <c r="D1775" i="39"/>
  <c r="B1775" i="39"/>
  <c r="H1775" i="39" s="1"/>
  <c r="A1775" i="39"/>
  <c r="L1760" i="39"/>
  <c r="C1760" i="39" s="1"/>
  <c r="F1760" i="39"/>
  <c r="E1760" i="39"/>
  <c r="D1760" i="39"/>
  <c r="B1760" i="39"/>
  <c r="H1760" i="39" s="1"/>
  <c r="A1760" i="39"/>
  <c r="L1659" i="39"/>
  <c r="C1659" i="39" s="1"/>
  <c r="F1659" i="39"/>
  <c r="E1659" i="39"/>
  <c r="D1659" i="39"/>
  <c r="B1659" i="39"/>
  <c r="A1659" i="39"/>
  <c r="L1342" i="39"/>
  <c r="C1342" i="39" s="1"/>
  <c r="F1342" i="39"/>
  <c r="E1342" i="39"/>
  <c r="D1342" i="39"/>
  <c r="B1342" i="39"/>
  <c r="A1342" i="39"/>
  <c r="L301" i="39"/>
  <c r="C301" i="39" s="1"/>
  <c r="F301" i="39"/>
  <c r="E301" i="39"/>
  <c r="D301" i="39"/>
  <c r="B301" i="39"/>
  <c r="A301" i="39"/>
  <c r="L2108" i="39"/>
  <c r="C2108" i="39" s="1"/>
  <c r="F2108" i="39"/>
  <c r="E2108" i="39"/>
  <c r="D2108" i="39"/>
  <c r="B2108" i="39"/>
  <c r="H2108" i="39" s="1"/>
  <c r="A2108" i="39"/>
  <c r="L1650" i="39"/>
  <c r="C1650" i="39" s="1"/>
  <c r="F1650" i="39"/>
  <c r="E1650" i="39"/>
  <c r="D1650" i="39"/>
  <c r="B1650" i="39"/>
  <c r="A1650" i="39"/>
  <c r="L1777" i="39"/>
  <c r="C1777" i="39" s="1"/>
  <c r="F1777" i="39"/>
  <c r="E1777" i="39"/>
  <c r="D1777" i="39"/>
  <c r="B1777" i="39"/>
  <c r="A1777" i="39"/>
  <c r="L1249" i="39"/>
  <c r="C1249" i="39" s="1"/>
  <c r="F1249" i="39"/>
  <c r="E1249" i="39"/>
  <c r="D1249" i="39"/>
  <c r="B1249" i="39"/>
  <c r="A1249" i="39"/>
  <c r="L2432" i="39"/>
  <c r="C2432" i="39" s="1"/>
  <c r="F2432" i="39"/>
  <c r="E2432" i="39"/>
  <c r="D2432" i="39"/>
  <c r="B2432" i="39"/>
  <c r="A2432" i="39"/>
  <c r="L263" i="39"/>
  <c r="C263" i="39" s="1"/>
  <c r="F263" i="39"/>
  <c r="E263" i="39"/>
  <c r="D263" i="39"/>
  <c r="B263" i="39"/>
  <c r="A263" i="39"/>
  <c r="L30" i="39"/>
  <c r="C30" i="39" s="1"/>
  <c r="F30" i="39"/>
  <c r="E30" i="39"/>
  <c r="D30" i="39"/>
  <c r="B30" i="39"/>
  <c r="H30" i="39" s="1"/>
  <c r="A30" i="39"/>
  <c r="L1066" i="39"/>
  <c r="C1066" i="39" s="1"/>
  <c r="F1066" i="39"/>
  <c r="E1066" i="39"/>
  <c r="D1066" i="39"/>
  <c r="B1066" i="39"/>
  <c r="A1066" i="39"/>
  <c r="L45" i="39"/>
  <c r="C45" i="39" s="1"/>
  <c r="F45" i="39"/>
  <c r="E45" i="39"/>
  <c r="D45" i="39"/>
  <c r="B45" i="39"/>
  <c r="A45" i="39"/>
  <c r="L1688" i="39"/>
  <c r="C1688" i="39" s="1"/>
  <c r="F1688" i="39"/>
  <c r="E1688" i="39"/>
  <c r="D1688" i="39"/>
  <c r="B1688" i="39"/>
  <c r="A1688" i="39"/>
  <c r="L1281" i="39"/>
  <c r="C1281" i="39" s="1"/>
  <c r="F1281" i="39"/>
  <c r="E1281" i="39"/>
  <c r="D1281" i="39"/>
  <c r="B1281" i="39"/>
  <c r="A1281" i="39"/>
  <c r="L147" i="39"/>
  <c r="C147" i="39" s="1"/>
  <c r="F147" i="39"/>
  <c r="E147" i="39"/>
  <c r="D147" i="39"/>
  <c r="B147" i="39"/>
  <c r="H148" i="39" s="1"/>
  <c r="A147" i="39"/>
  <c r="L2492" i="39"/>
  <c r="C2492" i="39" s="1"/>
  <c r="F2492" i="39"/>
  <c r="E2492" i="39"/>
  <c r="D2492" i="39"/>
  <c r="B2492" i="39"/>
  <c r="A2492" i="39"/>
  <c r="L1491" i="39"/>
  <c r="C1491" i="39" s="1"/>
  <c r="F1491" i="39"/>
  <c r="E1491" i="39"/>
  <c r="D1491" i="39"/>
  <c r="B1491" i="39"/>
  <c r="A1491" i="39"/>
  <c r="L1424" i="39"/>
  <c r="C1424" i="39" s="1"/>
  <c r="F1424" i="39"/>
  <c r="E1424" i="39"/>
  <c r="D1424" i="39"/>
  <c r="B1424" i="39"/>
  <c r="A1424" i="39"/>
  <c r="L1396" i="39"/>
  <c r="C1396" i="39" s="1"/>
  <c r="F1396" i="39"/>
  <c r="E1396" i="39"/>
  <c r="D1396" i="39"/>
  <c r="B1396" i="39"/>
  <c r="A1396" i="39"/>
  <c r="L1284" i="39"/>
  <c r="C1284" i="39" s="1"/>
  <c r="F1284" i="39"/>
  <c r="E1284" i="39"/>
  <c r="D1284" i="39"/>
  <c r="B1284" i="39"/>
  <c r="A1284" i="39"/>
  <c r="L2534" i="39"/>
  <c r="C2534" i="39" s="1"/>
  <c r="F2534" i="39"/>
  <c r="E2534" i="39"/>
  <c r="D2534" i="39"/>
  <c r="B2534" i="39"/>
  <c r="A2534" i="39"/>
  <c r="L2400" i="39"/>
  <c r="C2400" i="39" s="1"/>
  <c r="F2400" i="39"/>
  <c r="E2400" i="39"/>
  <c r="D2400" i="39"/>
  <c r="B2400" i="39"/>
  <c r="A2400" i="39"/>
  <c r="L2265" i="39"/>
  <c r="C2265" i="39" s="1"/>
  <c r="F2265" i="39"/>
  <c r="E2265" i="39"/>
  <c r="D2265" i="39"/>
  <c r="B2265" i="39"/>
  <c r="A2265" i="39"/>
  <c r="L1849" i="39"/>
  <c r="C1849" i="39" s="1"/>
  <c r="F1849" i="39"/>
  <c r="E1849" i="39"/>
  <c r="D1849" i="39"/>
  <c r="B1849" i="39"/>
  <c r="A1849" i="39"/>
  <c r="L370" i="39"/>
  <c r="C370" i="39" s="1"/>
  <c r="F370" i="39"/>
  <c r="E370" i="39"/>
  <c r="D370" i="39"/>
  <c r="B370" i="39"/>
  <c r="A370" i="39"/>
  <c r="L1882" i="39"/>
  <c r="C1882" i="39" s="1"/>
  <c r="F1882" i="39"/>
  <c r="E1882" i="39"/>
  <c r="D1882" i="39"/>
  <c r="B1882" i="39"/>
  <c r="A1882" i="39"/>
  <c r="L525" i="39"/>
  <c r="C525" i="39" s="1"/>
  <c r="F525" i="39"/>
  <c r="E525" i="39"/>
  <c r="D525" i="39"/>
  <c r="B525" i="39"/>
  <c r="A525" i="39"/>
  <c r="L2189" i="39"/>
  <c r="C2189" i="39" s="1"/>
  <c r="F2189" i="39"/>
  <c r="E2189" i="39"/>
  <c r="D2189" i="39"/>
  <c r="B2189" i="39"/>
  <c r="A2189" i="39"/>
  <c r="L1823" i="39"/>
  <c r="C1823" i="39" s="1"/>
  <c r="F1823" i="39"/>
  <c r="E1823" i="39"/>
  <c r="D1823" i="39"/>
  <c r="B1823" i="39"/>
  <c r="A1823" i="39"/>
  <c r="L1152" i="39"/>
  <c r="C1152" i="39" s="1"/>
  <c r="F1152" i="39"/>
  <c r="E1152" i="39"/>
  <c r="D1152" i="39"/>
  <c r="B1152" i="39"/>
  <c r="A1152" i="39"/>
  <c r="L1988" i="39"/>
  <c r="C1988" i="39" s="1"/>
  <c r="F1988" i="39"/>
  <c r="E1988" i="39"/>
  <c r="D1988" i="39"/>
  <c r="B1988" i="39"/>
  <c r="A1988" i="39"/>
  <c r="L952" i="39"/>
  <c r="C952" i="39" s="1"/>
  <c r="F952" i="39"/>
  <c r="E952" i="39"/>
  <c r="D952" i="39"/>
  <c r="B952" i="39"/>
  <c r="A952" i="39"/>
  <c r="L1165" i="39"/>
  <c r="C1165" i="39" s="1"/>
  <c r="F1165" i="39"/>
  <c r="E1165" i="39"/>
  <c r="D1165" i="39"/>
  <c r="B1165" i="39"/>
  <c r="A1165" i="39"/>
  <c r="L1737" i="39"/>
  <c r="C1737" i="39" s="1"/>
  <c r="F1737" i="39"/>
  <c r="E1737" i="39"/>
  <c r="D1737" i="39"/>
  <c r="B1737" i="39"/>
  <c r="A1737" i="39"/>
  <c r="L1285" i="39"/>
  <c r="C1285" i="39" s="1"/>
  <c r="F1285" i="39"/>
  <c r="E1285" i="39"/>
  <c r="D1285" i="39"/>
  <c r="B1285" i="39"/>
  <c r="A1285" i="39"/>
  <c r="L2110" i="39"/>
  <c r="C2110" i="39" s="1"/>
  <c r="F2110" i="39"/>
  <c r="E2110" i="39"/>
  <c r="D2110" i="39"/>
  <c r="B2110" i="39"/>
  <c r="A2110" i="39"/>
  <c r="L1593" i="39"/>
  <c r="C1593" i="39" s="1"/>
  <c r="F1593" i="39"/>
  <c r="E1593" i="39"/>
  <c r="D1593" i="39"/>
  <c r="B1593" i="39"/>
  <c r="A1593" i="39"/>
  <c r="L1480" i="39"/>
  <c r="C1480" i="39" s="1"/>
  <c r="F1480" i="39"/>
  <c r="E1480" i="39"/>
  <c r="D1480" i="39"/>
  <c r="B1480" i="39"/>
  <c r="A1480" i="39"/>
  <c r="L912" i="39"/>
  <c r="C912" i="39" s="1"/>
  <c r="F912" i="39"/>
  <c r="E912" i="39"/>
  <c r="D912" i="39"/>
  <c r="B912" i="39"/>
  <c r="A912" i="39"/>
  <c r="L2069" i="39"/>
  <c r="C2069" i="39" s="1"/>
  <c r="F2069" i="39"/>
  <c r="E2069" i="39"/>
  <c r="D2069" i="39"/>
  <c r="B2069" i="39"/>
  <c r="A2069" i="39"/>
  <c r="L2153" i="39"/>
  <c r="C2153" i="39" s="1"/>
  <c r="F2153" i="39"/>
  <c r="E2153" i="39"/>
  <c r="D2153" i="39"/>
  <c r="B2153" i="39"/>
  <c r="A2153" i="39"/>
  <c r="L2071" i="39"/>
  <c r="C2071" i="39" s="1"/>
  <c r="F2071" i="39"/>
  <c r="E2071" i="39"/>
  <c r="D2071" i="39"/>
  <c r="B2071" i="39"/>
  <c r="A2071" i="39"/>
  <c r="L1426" i="39"/>
  <c r="C1426" i="39" s="1"/>
  <c r="F1426" i="39"/>
  <c r="E1426" i="39"/>
  <c r="D1426" i="39"/>
  <c r="B1426" i="39"/>
  <c r="A1426" i="39"/>
  <c r="L823" i="39"/>
  <c r="C823" i="39" s="1"/>
  <c r="F823" i="39"/>
  <c r="E823" i="39"/>
  <c r="D823" i="39"/>
  <c r="B823" i="39"/>
  <c r="A823" i="39"/>
  <c r="L776" i="39"/>
  <c r="C776" i="39" s="1"/>
  <c r="F776" i="39"/>
  <c r="E776" i="39"/>
  <c r="D776" i="39"/>
  <c r="B776" i="39"/>
  <c r="A776" i="39"/>
  <c r="L2369" i="39"/>
  <c r="C2369" i="39" s="1"/>
  <c r="F2369" i="39"/>
  <c r="E2369" i="39"/>
  <c r="D2369" i="39"/>
  <c r="B2369" i="39"/>
  <c r="A2369" i="39"/>
  <c r="L2461" i="39"/>
  <c r="C2461" i="39" s="1"/>
  <c r="F2461" i="39"/>
  <c r="E2461" i="39"/>
  <c r="D2461" i="39"/>
  <c r="B2461" i="39"/>
  <c r="A2461" i="39"/>
  <c r="L660" i="39"/>
  <c r="C660" i="39" s="1"/>
  <c r="F660" i="39"/>
  <c r="E660" i="39"/>
  <c r="D660" i="39"/>
  <c r="B660" i="39"/>
  <c r="A660" i="39"/>
  <c r="L2614" i="39"/>
  <c r="C2614" i="39" s="1"/>
  <c r="F2614" i="39"/>
  <c r="E2614" i="39"/>
  <c r="D2614" i="39"/>
  <c r="B2614" i="39"/>
  <c r="A2614" i="39"/>
  <c r="L2196" i="39"/>
  <c r="C2196" i="39" s="1"/>
  <c r="F2196" i="39"/>
  <c r="E2196" i="39"/>
  <c r="D2196" i="39"/>
  <c r="B2196" i="39"/>
  <c r="A2196" i="39"/>
  <c r="L1347" i="39"/>
  <c r="C1347" i="39" s="1"/>
  <c r="F1347" i="39"/>
  <c r="E1347" i="39"/>
  <c r="D1347" i="39"/>
  <c r="B1347" i="39"/>
  <c r="A1347" i="39"/>
  <c r="L291" i="39"/>
  <c r="C291" i="39" s="1"/>
  <c r="F291" i="39"/>
  <c r="E291" i="39"/>
  <c r="D291" i="39"/>
  <c r="B291" i="39"/>
  <c r="A291" i="39"/>
  <c r="L225" i="39"/>
  <c r="C225" i="39" s="1"/>
  <c r="F225" i="39"/>
  <c r="E225" i="39"/>
  <c r="D225" i="39"/>
  <c r="B225" i="39"/>
  <c r="A225" i="39"/>
  <c r="L2479" i="39"/>
  <c r="C2479" i="39" s="1"/>
  <c r="F2479" i="39"/>
  <c r="E2479" i="39"/>
  <c r="D2479" i="39"/>
  <c r="B2479" i="39"/>
  <c r="A2479" i="39"/>
  <c r="L1709" i="39"/>
  <c r="C1709" i="39" s="1"/>
  <c r="F1709" i="39"/>
  <c r="E1709" i="39"/>
  <c r="D1709" i="39"/>
  <c r="B1709" i="39"/>
  <c r="A1709" i="39"/>
  <c r="L1539" i="39"/>
  <c r="C1539" i="39" s="1"/>
  <c r="F1539" i="39"/>
  <c r="E1539" i="39"/>
  <c r="D1539" i="39"/>
  <c r="B1539" i="39"/>
  <c r="A1539" i="39"/>
  <c r="L417" i="39"/>
  <c r="C417" i="39" s="1"/>
  <c r="F417" i="39"/>
  <c r="E417" i="39"/>
  <c r="D417" i="39"/>
  <c r="B417" i="39"/>
  <c r="A417" i="39"/>
  <c r="L459" i="39"/>
  <c r="C459" i="39" s="1"/>
  <c r="F459" i="39"/>
  <c r="E459" i="39"/>
  <c r="D459" i="39"/>
  <c r="B459" i="39"/>
  <c r="A459" i="39"/>
  <c r="L19" i="39"/>
  <c r="C19" i="39" s="1"/>
  <c r="F19" i="39"/>
  <c r="E19" i="39"/>
  <c r="D19" i="39"/>
  <c r="B19" i="39"/>
  <c r="A19" i="39"/>
  <c r="L2627" i="39"/>
  <c r="C2627" i="39" s="1"/>
  <c r="F2627" i="39"/>
  <c r="E2627" i="39"/>
  <c r="D2627" i="39"/>
  <c r="B2627" i="39"/>
  <c r="A2627" i="39"/>
  <c r="L795" i="39"/>
  <c r="C795" i="39" s="1"/>
  <c r="F795" i="39"/>
  <c r="E795" i="39"/>
  <c r="D795" i="39"/>
  <c r="B795" i="39"/>
  <c r="A795" i="39"/>
  <c r="L1446" i="39"/>
  <c r="C1446" i="39" s="1"/>
  <c r="F1446" i="39"/>
  <c r="E1446" i="39"/>
  <c r="D1446" i="39"/>
  <c r="B1446" i="39"/>
  <c r="A1446" i="39"/>
  <c r="L284" i="39"/>
  <c r="C284" i="39" s="1"/>
  <c r="F284" i="39"/>
  <c r="E284" i="39"/>
  <c r="D284" i="39"/>
  <c r="B284" i="39"/>
  <c r="A284" i="39"/>
  <c r="L1710" i="39"/>
  <c r="C1710" i="39" s="1"/>
  <c r="F1710" i="39"/>
  <c r="E1710" i="39"/>
  <c r="D1710" i="39"/>
  <c r="B1710" i="39"/>
  <c r="A1710" i="39"/>
  <c r="L1296" i="39"/>
  <c r="C1296" i="39" s="1"/>
  <c r="F1296" i="39"/>
  <c r="E1296" i="39"/>
  <c r="D1296" i="39"/>
  <c r="B1296" i="39"/>
  <c r="A1296" i="39"/>
  <c r="L995" i="39"/>
  <c r="C995" i="39" s="1"/>
  <c r="F995" i="39"/>
  <c r="E995" i="39"/>
  <c r="D995" i="39"/>
  <c r="B995" i="39"/>
  <c r="A995" i="39"/>
  <c r="L277" i="39"/>
  <c r="C277" i="39" s="1"/>
  <c r="F277" i="39"/>
  <c r="E277" i="39"/>
  <c r="D277" i="39"/>
  <c r="B277" i="39"/>
  <c r="A277" i="39"/>
  <c r="L322" i="39"/>
  <c r="C322" i="39" s="1"/>
  <c r="F322" i="39"/>
  <c r="E322" i="39"/>
  <c r="D322" i="39"/>
  <c r="B322" i="39"/>
  <c r="A322" i="39"/>
  <c r="L2029" i="39"/>
  <c r="C2029" i="39" s="1"/>
  <c r="F2029" i="39"/>
  <c r="E2029" i="39"/>
  <c r="D2029" i="39"/>
  <c r="B2029" i="39"/>
  <c r="A2029" i="39"/>
  <c r="L1963" i="39"/>
  <c r="C1963" i="39" s="1"/>
  <c r="F1963" i="39"/>
  <c r="E1963" i="39"/>
  <c r="D1963" i="39"/>
  <c r="B1963" i="39"/>
  <c r="A1963" i="39"/>
  <c r="L1393" i="39"/>
  <c r="C1393" i="39" s="1"/>
  <c r="F1393" i="39"/>
  <c r="E1393" i="39"/>
  <c r="D1393" i="39"/>
  <c r="B1393" i="39"/>
  <c r="H1393" i="39" s="1"/>
  <c r="A1393" i="39"/>
  <c r="L599" i="39"/>
  <c r="C599" i="39" s="1"/>
  <c r="F599" i="39"/>
  <c r="E599" i="39"/>
  <c r="D599" i="39"/>
  <c r="B599" i="39"/>
  <c r="A599" i="39"/>
  <c r="L80" i="39"/>
  <c r="C80" i="39" s="1"/>
  <c r="F80" i="39"/>
  <c r="E80" i="39"/>
  <c r="D80" i="39"/>
  <c r="B80" i="39"/>
  <c r="A80" i="39"/>
  <c r="L492" i="39"/>
  <c r="C492" i="39" s="1"/>
  <c r="F492" i="39"/>
  <c r="E492" i="39"/>
  <c r="D492" i="39"/>
  <c r="B492" i="39"/>
  <c r="A492" i="39"/>
  <c r="L2306" i="39"/>
  <c r="C2306" i="39" s="1"/>
  <c r="F2306" i="39"/>
  <c r="E2306" i="39"/>
  <c r="D2306" i="39"/>
  <c r="B2306" i="39"/>
  <c r="H2306" i="39" s="1"/>
  <c r="A2306" i="39"/>
  <c r="L866" i="39"/>
  <c r="C866" i="39" s="1"/>
  <c r="F866" i="39"/>
  <c r="E866" i="39"/>
  <c r="D866" i="39"/>
  <c r="B866" i="39"/>
  <c r="A866" i="39"/>
  <c r="L685" i="39"/>
  <c r="C685" i="39" s="1"/>
  <c r="F685" i="39"/>
  <c r="E685" i="39"/>
  <c r="D685" i="39"/>
  <c r="B685" i="39"/>
  <c r="A685" i="39"/>
  <c r="L290" i="39"/>
  <c r="C290" i="39" s="1"/>
  <c r="F290" i="39"/>
  <c r="E290" i="39"/>
  <c r="D290" i="39"/>
  <c r="B290" i="39"/>
  <c r="A290" i="39"/>
  <c r="L116" i="39"/>
  <c r="C116" i="39" s="1"/>
  <c r="F116" i="39"/>
  <c r="E116" i="39"/>
  <c r="D116" i="39"/>
  <c r="B116" i="39"/>
  <c r="A116" i="39"/>
  <c r="L1235" i="39"/>
  <c r="C1235" i="39" s="1"/>
  <c r="F1235" i="39"/>
  <c r="E1235" i="39"/>
  <c r="D1235" i="39"/>
  <c r="B1235" i="39"/>
  <c r="A1235" i="39"/>
  <c r="L907" i="39"/>
  <c r="C907" i="39" s="1"/>
  <c r="F907" i="39"/>
  <c r="E907" i="39"/>
  <c r="D907" i="39"/>
  <c r="B907" i="39"/>
  <c r="H907" i="39" s="1"/>
  <c r="A907" i="39"/>
  <c r="L737" i="39"/>
  <c r="C737" i="39" s="1"/>
  <c r="F737" i="39"/>
  <c r="E737" i="39"/>
  <c r="D737" i="39"/>
  <c r="B737" i="39"/>
  <c r="H737" i="39" s="1"/>
  <c r="A737" i="39"/>
  <c r="L518" i="39"/>
  <c r="C518" i="39" s="1"/>
  <c r="F518" i="39"/>
  <c r="E518" i="39"/>
  <c r="D518" i="39"/>
  <c r="B518" i="39"/>
  <c r="A518" i="39"/>
  <c r="L427" i="39"/>
  <c r="C427" i="39" s="1"/>
  <c r="F427" i="39"/>
  <c r="E427" i="39"/>
  <c r="D427" i="39"/>
  <c r="B427" i="39"/>
  <c r="A427" i="39"/>
  <c r="L440" i="39"/>
  <c r="C440" i="39" s="1"/>
  <c r="F440" i="39"/>
  <c r="E440" i="39"/>
  <c r="D440" i="39"/>
  <c r="B440" i="39"/>
  <c r="A440" i="39"/>
  <c r="L1726" i="39"/>
  <c r="C1726" i="39" s="1"/>
  <c r="F1726" i="39"/>
  <c r="E1726" i="39"/>
  <c r="D1726" i="39"/>
  <c r="B1726" i="39"/>
  <c r="A1726" i="39"/>
  <c r="L641" i="39"/>
  <c r="C641" i="39" s="1"/>
  <c r="F641" i="39"/>
  <c r="E641" i="39"/>
  <c r="D641" i="39"/>
  <c r="B641" i="39"/>
  <c r="H642" i="39" s="1"/>
  <c r="A641" i="39"/>
  <c r="L132" i="39"/>
  <c r="C132" i="39" s="1"/>
  <c r="F132" i="39"/>
  <c r="E132" i="39"/>
  <c r="D132" i="39"/>
  <c r="B132" i="39"/>
  <c r="A132" i="39"/>
  <c r="L1918" i="39"/>
  <c r="C1918" i="39" s="1"/>
  <c r="F1918" i="39"/>
  <c r="E1918" i="39"/>
  <c r="D1918" i="39"/>
  <c r="B1918" i="39"/>
  <c r="A1918" i="39"/>
  <c r="L1917" i="39"/>
  <c r="C1917" i="39" s="1"/>
  <c r="F1917" i="39"/>
  <c r="E1917" i="39"/>
  <c r="D1917" i="39"/>
  <c r="B1917" i="39"/>
  <c r="A1917" i="39"/>
  <c r="L2464" i="39"/>
  <c r="C2464" i="39" s="1"/>
  <c r="F2464" i="39"/>
  <c r="E2464" i="39"/>
  <c r="D2464" i="39"/>
  <c r="B2464" i="39"/>
  <c r="A2464" i="39"/>
  <c r="L2443" i="39"/>
  <c r="C2443" i="39" s="1"/>
  <c r="F2443" i="39"/>
  <c r="E2443" i="39"/>
  <c r="D2443" i="39"/>
  <c r="B2443" i="39"/>
  <c r="A2443" i="39"/>
  <c r="L977" i="39"/>
  <c r="C977" i="39" s="1"/>
  <c r="F977" i="39"/>
  <c r="E977" i="39"/>
  <c r="D977" i="39"/>
  <c r="B977" i="39"/>
  <c r="A977" i="39"/>
  <c r="L304" i="39"/>
  <c r="C304" i="39" s="1"/>
  <c r="F304" i="39"/>
  <c r="E304" i="39"/>
  <c r="D304" i="39"/>
  <c r="B304" i="39"/>
  <c r="A304" i="39"/>
  <c r="L15" i="39"/>
  <c r="C15" i="39" s="1"/>
  <c r="F15" i="39"/>
  <c r="E15" i="39"/>
  <c r="D15" i="39"/>
  <c r="B15" i="39"/>
  <c r="A15" i="39"/>
  <c r="L2186" i="39"/>
  <c r="C2186" i="39" s="1"/>
  <c r="F2186" i="39"/>
  <c r="E2186" i="39"/>
  <c r="D2186" i="39"/>
  <c r="B2186" i="39"/>
  <c r="A2186" i="39"/>
  <c r="L1221" i="39"/>
  <c r="C1221" i="39" s="1"/>
  <c r="F1221" i="39"/>
  <c r="E1221" i="39"/>
  <c r="D1221" i="39"/>
  <c r="B1221" i="39"/>
  <c r="A1221" i="39"/>
  <c r="L1297" i="39"/>
  <c r="C1297" i="39" s="1"/>
  <c r="F1297" i="39"/>
  <c r="E1297" i="39"/>
  <c r="D1297" i="39"/>
  <c r="B1297" i="39"/>
  <c r="A1297" i="39"/>
  <c r="L2309" i="39"/>
  <c r="C2309" i="39" s="1"/>
  <c r="F2309" i="39"/>
  <c r="E2309" i="39"/>
  <c r="D2309" i="39"/>
  <c r="B2309" i="39"/>
  <c r="A2309" i="39"/>
  <c r="L1919" i="39"/>
  <c r="C1919" i="39" s="1"/>
  <c r="F1919" i="39"/>
  <c r="E1919" i="39"/>
  <c r="D1919" i="39"/>
  <c r="B1919" i="39"/>
  <c r="A1919" i="39"/>
  <c r="L976" i="39"/>
  <c r="C976" i="39" s="1"/>
  <c r="F976" i="39"/>
  <c r="E976" i="39"/>
  <c r="D976" i="39"/>
  <c r="B976" i="39"/>
  <c r="A976" i="39"/>
  <c r="L57" i="39"/>
  <c r="C57" i="39" s="1"/>
  <c r="F57" i="39"/>
  <c r="E57" i="39"/>
  <c r="D57" i="39"/>
  <c r="B57" i="39"/>
  <c r="A57" i="39"/>
  <c r="L47" i="39"/>
  <c r="C47" i="39" s="1"/>
  <c r="F47" i="39"/>
  <c r="E47" i="39"/>
  <c r="D47" i="39"/>
  <c r="B47" i="39"/>
  <c r="A47" i="39"/>
  <c r="L2413" i="39"/>
  <c r="C2413" i="39" s="1"/>
  <c r="F2413" i="39"/>
  <c r="E2413" i="39"/>
  <c r="D2413" i="39"/>
  <c r="B2413" i="39"/>
  <c r="A2413" i="39"/>
  <c r="L708" i="39"/>
  <c r="C708" i="39" s="1"/>
  <c r="F708" i="39"/>
  <c r="E708" i="39"/>
  <c r="D708" i="39"/>
  <c r="B708" i="39"/>
  <c r="A708" i="39"/>
  <c r="L210" i="39"/>
  <c r="C210" i="39" s="1"/>
  <c r="F210" i="39"/>
  <c r="E210" i="39"/>
  <c r="D210" i="39"/>
  <c r="B210" i="39"/>
  <c r="A210" i="39"/>
  <c r="L1663" i="39"/>
  <c r="C1663" i="39" s="1"/>
  <c r="F1663" i="39"/>
  <c r="E1663" i="39"/>
  <c r="D1663" i="39"/>
  <c r="B1663" i="39"/>
  <c r="A1663" i="39"/>
  <c r="L1185" i="39"/>
  <c r="C1185" i="39" s="1"/>
  <c r="F1185" i="39"/>
  <c r="E1185" i="39"/>
  <c r="D1185" i="39"/>
  <c r="B1185" i="39"/>
  <c r="A1185" i="39"/>
  <c r="L345" i="39"/>
  <c r="C345" i="39" s="1"/>
  <c r="F345" i="39"/>
  <c r="E345" i="39"/>
  <c r="D345" i="39"/>
  <c r="B345" i="39"/>
  <c r="A345" i="39"/>
  <c r="L852" i="39"/>
  <c r="C852" i="39" s="1"/>
  <c r="F852" i="39"/>
  <c r="E852" i="39"/>
  <c r="D852" i="39"/>
  <c r="B852" i="39"/>
  <c r="A852" i="39"/>
  <c r="L779" i="39"/>
  <c r="C779" i="39" s="1"/>
  <c r="F779" i="39"/>
  <c r="E779" i="39"/>
  <c r="D779" i="39"/>
  <c r="B779" i="39"/>
  <c r="A779" i="39"/>
  <c r="L191" i="39"/>
  <c r="C191" i="39" s="1"/>
  <c r="F191" i="39"/>
  <c r="E191" i="39"/>
  <c r="D191" i="39"/>
  <c r="B191" i="39"/>
  <c r="A191" i="39"/>
  <c r="L172" i="39"/>
  <c r="C172" i="39" s="1"/>
  <c r="F172" i="39"/>
  <c r="E172" i="39"/>
  <c r="D172" i="39"/>
  <c r="B172" i="39"/>
  <c r="A172" i="39"/>
  <c r="L1856" i="39"/>
  <c r="C1856" i="39" s="1"/>
  <c r="F1856" i="39"/>
  <c r="E1856" i="39"/>
  <c r="D1856" i="39"/>
  <c r="B1856" i="39"/>
  <c r="A1856" i="39"/>
  <c r="L463" i="39"/>
  <c r="C463" i="39" s="1"/>
  <c r="F463" i="39"/>
  <c r="E463" i="39"/>
  <c r="D463" i="39"/>
  <c r="B463" i="39"/>
  <c r="A463" i="39"/>
  <c r="L1936" i="39"/>
  <c r="C1936" i="39" s="1"/>
  <c r="F1936" i="39"/>
  <c r="E1936" i="39"/>
  <c r="D1936" i="39"/>
  <c r="B1936" i="39"/>
  <c r="A1936" i="39"/>
  <c r="L386" i="39"/>
  <c r="C386" i="39" s="1"/>
  <c r="F386" i="39"/>
  <c r="E386" i="39"/>
  <c r="D386" i="39"/>
  <c r="B386" i="39"/>
  <c r="A386" i="39"/>
  <c r="L1410" i="39"/>
  <c r="C1410" i="39" s="1"/>
  <c r="F1410" i="39"/>
  <c r="E1410" i="39"/>
  <c r="D1410" i="39"/>
  <c r="B1410" i="39"/>
  <c r="A1410" i="39"/>
  <c r="L1096" i="39"/>
  <c r="C1096" i="39" s="1"/>
  <c r="F1096" i="39"/>
  <c r="E1096" i="39"/>
  <c r="D1096" i="39"/>
  <c r="B1096" i="39"/>
  <c r="A1096" i="39"/>
  <c r="L2023" i="39"/>
  <c r="C2023" i="39" s="1"/>
  <c r="F2023" i="39"/>
  <c r="E2023" i="39"/>
  <c r="D2023" i="39"/>
  <c r="B2023" i="39"/>
  <c r="A2023" i="39"/>
  <c r="L1792" i="39"/>
  <c r="C1792" i="39" s="1"/>
  <c r="F1792" i="39"/>
  <c r="E1792" i="39"/>
  <c r="D1792" i="39"/>
  <c r="B1792" i="39"/>
  <c r="A1792" i="39"/>
  <c r="L2122" i="39"/>
  <c r="C2122" i="39" s="1"/>
  <c r="F2122" i="39"/>
  <c r="E2122" i="39"/>
  <c r="D2122" i="39"/>
  <c r="B2122" i="39"/>
  <c r="A2122" i="39"/>
  <c r="L1207" i="39"/>
  <c r="C1207" i="39" s="1"/>
  <c r="F1207" i="39"/>
  <c r="E1207" i="39"/>
  <c r="D1207" i="39"/>
  <c r="B1207" i="39"/>
  <c r="A1207" i="39"/>
  <c r="L1069" i="39"/>
  <c r="C1069" i="39" s="1"/>
  <c r="F1069" i="39"/>
  <c r="E1069" i="39"/>
  <c r="D1069" i="39"/>
  <c r="B1069" i="39"/>
  <c r="A1069" i="39"/>
  <c r="L25" i="39"/>
  <c r="C25" i="39" s="1"/>
  <c r="F25" i="39"/>
  <c r="E25" i="39"/>
  <c r="D25" i="39"/>
  <c r="B25" i="39"/>
  <c r="A25" i="39"/>
  <c r="L1029" i="39"/>
  <c r="C1029" i="39" s="1"/>
  <c r="F1029" i="39"/>
  <c r="E1029" i="39"/>
  <c r="D1029" i="39"/>
  <c r="B1029" i="39"/>
  <c r="A1029" i="39"/>
  <c r="L1248" i="39"/>
  <c r="C1248" i="39" s="1"/>
  <c r="F1248" i="39"/>
  <c r="E1248" i="39"/>
  <c r="D1248" i="39"/>
  <c r="B1248" i="39"/>
  <c r="A1248" i="39"/>
  <c r="L759" i="39"/>
  <c r="C759" i="39" s="1"/>
  <c r="F759" i="39"/>
  <c r="E759" i="39"/>
  <c r="D759" i="39"/>
  <c r="B759" i="39"/>
  <c r="A759" i="39"/>
  <c r="L323" i="39"/>
  <c r="C323" i="39" s="1"/>
  <c r="F323" i="39"/>
  <c r="E323" i="39"/>
  <c r="D323" i="39"/>
  <c r="B323" i="39"/>
  <c r="A323" i="39"/>
  <c r="L217" i="39"/>
  <c r="C217" i="39" s="1"/>
  <c r="F217" i="39"/>
  <c r="E217" i="39"/>
  <c r="D217" i="39"/>
  <c r="B217" i="39"/>
  <c r="A217" i="39"/>
  <c r="L1973" i="39"/>
  <c r="C1973" i="39" s="1"/>
  <c r="F1973" i="39"/>
  <c r="E1973" i="39"/>
  <c r="D1973" i="39"/>
  <c r="B1973" i="39"/>
  <c r="A1973" i="39"/>
  <c r="L1321" i="39"/>
  <c r="C1321" i="39" s="1"/>
  <c r="F1321" i="39"/>
  <c r="E1321" i="39"/>
  <c r="D1321" i="39"/>
  <c r="B1321" i="39"/>
  <c r="A1321" i="39"/>
  <c r="L1020" i="39"/>
  <c r="C1020" i="39" s="1"/>
  <c r="F1020" i="39"/>
  <c r="E1020" i="39"/>
  <c r="D1020" i="39"/>
  <c r="B1020" i="39"/>
  <c r="H1021" i="39" s="1"/>
  <c r="A1020" i="39"/>
  <c r="L231" i="39"/>
  <c r="C231" i="39" s="1"/>
  <c r="F231" i="39"/>
  <c r="E231" i="39"/>
  <c r="D231" i="39"/>
  <c r="B231" i="39"/>
  <c r="H231" i="39" s="1"/>
  <c r="A231" i="39"/>
  <c r="L85" i="39"/>
  <c r="C85" i="39" s="1"/>
  <c r="F85" i="39"/>
  <c r="E85" i="39"/>
  <c r="D85" i="39"/>
  <c r="B85" i="39"/>
  <c r="A85" i="39"/>
  <c r="L70" i="39"/>
  <c r="C70" i="39" s="1"/>
  <c r="F70" i="39"/>
  <c r="E70" i="39"/>
  <c r="D70" i="39"/>
  <c r="B70" i="39"/>
  <c r="A70" i="39"/>
  <c r="L2144" i="39"/>
  <c r="C2144" i="39" s="1"/>
  <c r="F2144" i="39"/>
  <c r="E2144" i="39"/>
  <c r="D2144" i="39"/>
  <c r="B2144" i="39"/>
  <c r="A2144" i="39"/>
  <c r="L2045" i="39"/>
  <c r="C2045" i="39" s="1"/>
  <c r="F2045" i="39"/>
  <c r="E2045" i="39"/>
  <c r="D2045" i="39"/>
  <c r="B2045" i="39"/>
  <c r="A2045" i="39"/>
  <c r="L1793" i="39"/>
  <c r="C1793" i="39" s="1"/>
  <c r="F1793" i="39"/>
  <c r="E1793" i="39"/>
  <c r="D1793" i="39"/>
  <c r="B1793" i="39"/>
  <c r="A1793" i="39"/>
  <c r="L1244" i="39"/>
  <c r="C1244" i="39" s="1"/>
  <c r="F1244" i="39"/>
  <c r="E1244" i="39"/>
  <c r="D1244" i="39"/>
  <c r="B1244" i="39"/>
  <c r="A1244" i="39"/>
  <c r="L2499" i="39"/>
  <c r="C2499" i="39" s="1"/>
  <c r="F2499" i="39"/>
  <c r="E2499" i="39"/>
  <c r="D2499" i="39"/>
  <c r="B2499" i="39"/>
  <c r="A2499" i="39"/>
  <c r="L2351" i="39"/>
  <c r="C2351" i="39" s="1"/>
  <c r="F2351" i="39"/>
  <c r="E2351" i="39"/>
  <c r="D2351" i="39"/>
  <c r="B2351" i="39"/>
  <c r="A2351" i="39"/>
  <c r="L1388" i="39"/>
  <c r="C1388" i="39" s="1"/>
  <c r="F1388" i="39"/>
  <c r="E1388" i="39"/>
  <c r="D1388" i="39"/>
  <c r="B1388" i="39"/>
  <c r="A1388" i="39"/>
  <c r="L2322" i="39"/>
  <c r="C2322" i="39" s="1"/>
  <c r="F2322" i="39"/>
  <c r="E2322" i="39"/>
  <c r="D2322" i="39"/>
  <c r="B2322" i="39"/>
  <c r="A2322" i="39"/>
  <c r="L1565" i="39"/>
  <c r="C1565" i="39" s="1"/>
  <c r="F1565" i="39"/>
  <c r="E1565" i="39"/>
  <c r="D1565" i="39"/>
  <c r="B1565" i="39"/>
  <c r="A1565" i="39"/>
  <c r="L2138" i="39"/>
  <c r="C2138" i="39" s="1"/>
  <c r="F2138" i="39"/>
  <c r="E2138" i="39"/>
  <c r="D2138" i="39"/>
  <c r="B2138" i="39"/>
  <c r="H2138" i="39" s="1"/>
  <c r="A2138" i="39"/>
  <c r="L421" i="39"/>
  <c r="C421" i="39" s="1"/>
  <c r="F421" i="39"/>
  <c r="E421" i="39"/>
  <c r="D421" i="39"/>
  <c r="B421" i="39"/>
  <c r="A421" i="39"/>
  <c r="L2568" i="39"/>
  <c r="C2568" i="39" s="1"/>
  <c r="F2568" i="39"/>
  <c r="E2568" i="39"/>
  <c r="D2568" i="39"/>
  <c r="B2568" i="39"/>
  <c r="A2568" i="39"/>
  <c r="L825" i="39"/>
  <c r="C825" i="39" s="1"/>
  <c r="F825" i="39"/>
  <c r="E825" i="39"/>
  <c r="D825" i="39"/>
  <c r="B825" i="39"/>
  <c r="A825" i="39"/>
  <c r="L873" i="39"/>
  <c r="C873" i="39" s="1"/>
  <c r="F873" i="39"/>
  <c r="E873" i="39"/>
  <c r="D873" i="39"/>
  <c r="B873" i="39"/>
  <c r="A873" i="39"/>
  <c r="L419" i="39"/>
  <c r="C419" i="39" s="1"/>
  <c r="F419" i="39"/>
  <c r="E419" i="39"/>
  <c r="D419" i="39"/>
  <c r="B419" i="39"/>
  <c r="A419" i="39"/>
  <c r="L2393" i="39"/>
  <c r="C2393" i="39" s="1"/>
  <c r="F2393" i="39"/>
  <c r="E2393" i="39"/>
  <c r="D2393" i="39"/>
  <c r="B2393" i="39"/>
  <c r="A2393" i="39"/>
  <c r="L2216" i="39"/>
  <c r="C2216" i="39" s="1"/>
  <c r="F2216" i="39"/>
  <c r="E2216" i="39"/>
  <c r="D2216" i="39"/>
  <c r="B2216" i="39"/>
  <c r="A2216" i="39"/>
  <c r="L1275" i="39"/>
  <c r="C1275" i="39" s="1"/>
  <c r="F1275" i="39"/>
  <c r="E1275" i="39"/>
  <c r="D1275" i="39"/>
  <c r="B1275" i="39"/>
  <c r="A1275" i="39"/>
  <c r="L2577" i="39"/>
  <c r="C2577" i="39" s="1"/>
  <c r="F2577" i="39"/>
  <c r="E2577" i="39"/>
  <c r="D2577" i="39"/>
  <c r="B2577" i="39"/>
  <c r="A2577" i="39"/>
  <c r="L2527" i="39"/>
  <c r="C2527" i="39" s="1"/>
  <c r="F2527" i="39"/>
  <c r="E2527" i="39"/>
  <c r="D2527" i="39"/>
  <c r="B2527" i="39"/>
  <c r="A2527" i="39"/>
  <c r="L1719" i="39"/>
  <c r="C1719" i="39" s="1"/>
  <c r="F1719" i="39"/>
  <c r="E1719" i="39"/>
  <c r="D1719" i="39"/>
  <c r="B1719" i="39"/>
  <c r="A1719" i="39"/>
  <c r="L1283" i="39"/>
  <c r="C1283" i="39" s="1"/>
  <c r="F1283" i="39"/>
  <c r="E1283" i="39"/>
  <c r="D1283" i="39"/>
  <c r="B1283" i="39"/>
  <c r="A1283" i="39"/>
  <c r="L1758" i="39"/>
  <c r="C1758" i="39" s="1"/>
  <c r="F1758" i="39"/>
  <c r="E1758" i="39"/>
  <c r="D1758" i="39"/>
  <c r="B1758" i="39"/>
  <c r="A1758" i="39"/>
  <c r="L857" i="39"/>
  <c r="C857" i="39" s="1"/>
  <c r="F857" i="39"/>
  <c r="E857" i="39"/>
  <c r="D857" i="39"/>
  <c r="B857" i="39"/>
  <c r="A857" i="39"/>
  <c r="L452" i="39"/>
  <c r="C452" i="39" s="1"/>
  <c r="F452" i="39"/>
  <c r="E452" i="39"/>
  <c r="D452" i="39"/>
  <c r="B452" i="39"/>
  <c r="A452" i="39"/>
  <c r="L1949" i="39"/>
  <c r="C1949" i="39" s="1"/>
  <c r="F1949" i="39"/>
  <c r="E1949" i="39"/>
  <c r="D1949" i="39"/>
  <c r="B1949" i="39"/>
  <c r="A1949" i="39"/>
  <c r="L1912" i="39"/>
  <c r="C1912" i="39" s="1"/>
  <c r="F1912" i="39"/>
  <c r="E1912" i="39"/>
  <c r="D1912" i="39"/>
  <c r="B1912" i="39"/>
  <c r="A1912" i="39"/>
  <c r="L1436" i="39"/>
  <c r="C1436" i="39" s="1"/>
  <c r="F1436" i="39"/>
  <c r="E1436" i="39"/>
  <c r="D1436" i="39"/>
  <c r="B1436" i="39"/>
  <c r="A1436" i="39"/>
  <c r="L2" i="39"/>
  <c r="C2" i="39" s="1"/>
  <c r="F2" i="39"/>
  <c r="E2" i="39"/>
  <c r="D2" i="39"/>
  <c r="B2" i="39"/>
  <c r="A2" i="39"/>
  <c r="L1093" i="39"/>
  <c r="C1093" i="39" s="1"/>
  <c r="F1093" i="39"/>
  <c r="E1093" i="39"/>
  <c r="D1093" i="39"/>
  <c r="B1093" i="39"/>
  <c r="A1093" i="39"/>
  <c r="L1939" i="39"/>
  <c r="C1939" i="39" s="1"/>
  <c r="F1939" i="39"/>
  <c r="E1939" i="39"/>
  <c r="D1939" i="39"/>
  <c r="B1939" i="39"/>
  <c r="A1939" i="39"/>
  <c r="L1264" i="39"/>
  <c r="C1264" i="39" s="1"/>
  <c r="F1264" i="39"/>
  <c r="E1264" i="39"/>
  <c r="D1264" i="39"/>
  <c r="B1264" i="39"/>
  <c r="A1264" i="39"/>
  <c r="L1028" i="39"/>
  <c r="C1028" i="39" s="1"/>
  <c r="F1028" i="39"/>
  <c r="E1028" i="39"/>
  <c r="D1028" i="39"/>
  <c r="B1028" i="39"/>
  <c r="A1028" i="39"/>
  <c r="L2373" i="39"/>
  <c r="C2373" i="39" s="1"/>
  <c r="F2373" i="39"/>
  <c r="E2373" i="39"/>
  <c r="D2373" i="39"/>
  <c r="B2373" i="39"/>
  <c r="A2373" i="39"/>
  <c r="L2365" i="39"/>
  <c r="C2365" i="39" s="1"/>
  <c r="F2365" i="39"/>
  <c r="E2365" i="39"/>
  <c r="D2365" i="39"/>
  <c r="B2365" i="39"/>
  <c r="A2365" i="39"/>
  <c r="L1965" i="39"/>
  <c r="C1965" i="39" s="1"/>
  <c r="F1965" i="39"/>
  <c r="E1965" i="39"/>
  <c r="D1965" i="39"/>
  <c r="B1965" i="39"/>
  <c r="A1965" i="39"/>
  <c r="L280" i="39"/>
  <c r="C280" i="39" s="1"/>
  <c r="F280" i="39"/>
  <c r="E280" i="39"/>
  <c r="D280" i="39"/>
  <c r="B280" i="39"/>
  <c r="A280" i="39"/>
  <c r="L2608" i="39"/>
  <c r="C2608" i="39" s="1"/>
  <c r="F2608" i="39"/>
  <c r="E2608" i="39"/>
  <c r="D2608" i="39"/>
  <c r="B2608" i="39"/>
  <c r="A2608" i="39"/>
  <c r="L925" i="39"/>
  <c r="C925" i="39" s="1"/>
  <c r="F925" i="39"/>
  <c r="E925" i="39"/>
  <c r="D925" i="39"/>
  <c r="B925" i="39"/>
  <c r="A925" i="39"/>
  <c r="L2504" i="39"/>
  <c r="C2504" i="39" s="1"/>
  <c r="F2504" i="39"/>
  <c r="E2504" i="39"/>
  <c r="D2504" i="39"/>
  <c r="B2504" i="39"/>
  <c r="A2504" i="39"/>
  <c r="L2503" i="39"/>
  <c r="C2503" i="39" s="1"/>
  <c r="F2503" i="39"/>
  <c r="E2503" i="39"/>
  <c r="D2503" i="39"/>
  <c r="B2503" i="39"/>
  <c r="A2503" i="39"/>
  <c r="L2178" i="39"/>
  <c r="C2178" i="39" s="1"/>
  <c r="F2178" i="39"/>
  <c r="E2178" i="39"/>
  <c r="D2178" i="39"/>
  <c r="B2178" i="39"/>
  <c r="H2179" i="39" s="1"/>
  <c r="A2178" i="39"/>
  <c r="L2415" i="39"/>
  <c r="C2415" i="39" s="1"/>
  <c r="F2415" i="39"/>
  <c r="E2415" i="39"/>
  <c r="D2415" i="39"/>
  <c r="B2415" i="39"/>
  <c r="A2415" i="39"/>
  <c r="L2350" i="39"/>
  <c r="C2350" i="39" s="1"/>
  <c r="F2350" i="39"/>
  <c r="E2350" i="39"/>
  <c r="D2350" i="39"/>
  <c r="B2350" i="39"/>
  <c r="A2350" i="39"/>
  <c r="L2240" i="39"/>
  <c r="C2240" i="39" s="1"/>
  <c r="F2240" i="39"/>
  <c r="E2240" i="39"/>
  <c r="D2240" i="39"/>
  <c r="B2240" i="39"/>
  <c r="A2240" i="39"/>
  <c r="L2181" i="39"/>
  <c r="C2181" i="39" s="1"/>
  <c r="F2181" i="39"/>
  <c r="E2181" i="39"/>
  <c r="D2181" i="39"/>
  <c r="B2181" i="39"/>
  <c r="A2181" i="39"/>
  <c r="L1907" i="39"/>
  <c r="C1907" i="39" s="1"/>
  <c r="F1907" i="39"/>
  <c r="E1907" i="39"/>
  <c r="D1907" i="39"/>
  <c r="B1907" i="39"/>
  <c r="A1907" i="39"/>
  <c r="L1030" i="39"/>
  <c r="C1030" i="39" s="1"/>
  <c r="F1030" i="39"/>
  <c r="E1030" i="39"/>
  <c r="D1030" i="39"/>
  <c r="B1030" i="39"/>
  <c r="A1030" i="39"/>
  <c r="L2558" i="39"/>
  <c r="C2558" i="39" s="1"/>
  <c r="F2558" i="39"/>
  <c r="E2558" i="39"/>
  <c r="D2558" i="39"/>
  <c r="B2558" i="39"/>
  <c r="A2558" i="39"/>
  <c r="L1741" i="39"/>
  <c r="C1741" i="39" s="1"/>
  <c r="F1741" i="39"/>
  <c r="E1741" i="39"/>
  <c r="D1741" i="39"/>
  <c r="B1741" i="39"/>
  <c r="A1741" i="39"/>
  <c r="L571" i="39"/>
  <c r="C571" i="39" s="1"/>
  <c r="F571" i="39"/>
  <c r="E571" i="39"/>
  <c r="D571" i="39"/>
  <c r="B571" i="39"/>
  <c r="A571" i="39"/>
  <c r="L332" i="39"/>
  <c r="C332" i="39" s="1"/>
  <c r="F332" i="39"/>
  <c r="E332" i="39"/>
  <c r="D332" i="39"/>
  <c r="B332" i="39"/>
  <c r="A332" i="39"/>
  <c r="L770" i="39"/>
  <c r="C770" i="39" s="1"/>
  <c r="F770" i="39"/>
  <c r="E770" i="39"/>
  <c r="D770" i="39"/>
  <c r="B770" i="39"/>
  <c r="A770" i="39"/>
  <c r="L1160" i="39"/>
  <c r="C1160" i="39" s="1"/>
  <c r="F1160" i="39"/>
  <c r="E1160" i="39"/>
  <c r="D1160" i="39"/>
  <c r="B1160" i="39"/>
  <c r="A1160" i="39"/>
  <c r="L2233" i="39"/>
  <c r="C2233" i="39" s="1"/>
  <c r="F2233" i="39"/>
  <c r="E2233" i="39"/>
  <c r="D2233" i="39"/>
  <c r="B2233" i="39"/>
  <c r="H2233" i="39" s="1"/>
  <c r="A2233" i="39"/>
  <c r="L2038" i="39"/>
  <c r="C2038" i="39" s="1"/>
  <c r="F2038" i="39"/>
  <c r="E2038" i="39"/>
  <c r="D2038" i="39"/>
  <c r="B2038" i="39"/>
  <c r="A2038" i="39"/>
  <c r="L87" i="39"/>
  <c r="C87" i="39" s="1"/>
  <c r="F87" i="39"/>
  <c r="E87" i="39"/>
  <c r="D87" i="39"/>
  <c r="B87" i="39"/>
  <c r="A87" i="39"/>
  <c r="L1991" i="39"/>
  <c r="C1991" i="39" s="1"/>
  <c r="F1991" i="39"/>
  <c r="E1991" i="39"/>
  <c r="D1991" i="39"/>
  <c r="B1991" i="39"/>
  <c r="A1991" i="39"/>
  <c r="L887" i="39"/>
  <c r="C887" i="39" s="1"/>
  <c r="F887" i="39"/>
  <c r="E887" i="39"/>
  <c r="D887" i="39"/>
  <c r="B887" i="39"/>
  <c r="A887" i="39"/>
  <c r="L633" i="39"/>
  <c r="C633" i="39" s="1"/>
  <c r="F633" i="39"/>
  <c r="E633" i="39"/>
  <c r="D633" i="39"/>
  <c r="B633" i="39"/>
  <c r="A633" i="39"/>
  <c r="L1330" i="39"/>
  <c r="C1330" i="39" s="1"/>
  <c r="F1330" i="39"/>
  <c r="E1330" i="39"/>
  <c r="D1330" i="39"/>
  <c r="B1330" i="39"/>
  <c r="A1330" i="39"/>
  <c r="L2323" i="39"/>
  <c r="C2323" i="39" s="1"/>
  <c r="F2323" i="39"/>
  <c r="E2323" i="39"/>
  <c r="D2323" i="39"/>
  <c r="B2323" i="39"/>
  <c r="A2323" i="39"/>
  <c r="L1326" i="39"/>
  <c r="C1326" i="39" s="1"/>
  <c r="F1326" i="39"/>
  <c r="E1326" i="39"/>
  <c r="D1326" i="39"/>
  <c r="B1326" i="39"/>
  <c r="A1326" i="39"/>
  <c r="L1187" i="39"/>
  <c r="C1187" i="39" s="1"/>
  <c r="F1187" i="39"/>
  <c r="E1187" i="39"/>
  <c r="D1187" i="39"/>
  <c r="B1187" i="39"/>
  <c r="A1187" i="39"/>
  <c r="L1445" i="39"/>
  <c r="C1445" i="39" s="1"/>
  <c r="F1445" i="39"/>
  <c r="E1445" i="39"/>
  <c r="D1445" i="39"/>
  <c r="B1445" i="39"/>
  <c r="A1445" i="39"/>
  <c r="L287" i="39"/>
  <c r="C287" i="39" s="1"/>
  <c r="F287" i="39"/>
  <c r="E287" i="39"/>
  <c r="D287" i="39"/>
  <c r="B287" i="39"/>
  <c r="A287" i="39"/>
  <c r="L1749" i="39"/>
  <c r="C1749" i="39" s="1"/>
  <c r="F1749" i="39"/>
  <c r="E1749" i="39"/>
  <c r="D1749" i="39"/>
  <c r="B1749" i="39"/>
  <c r="A1749" i="39"/>
  <c r="L1747" i="39"/>
  <c r="C1747" i="39" s="1"/>
  <c r="F1747" i="39"/>
  <c r="E1747" i="39"/>
  <c r="D1747" i="39"/>
  <c r="B1747" i="39"/>
  <c r="A1747" i="39"/>
  <c r="L82" i="39"/>
  <c r="C82" i="39" s="1"/>
  <c r="F82" i="39"/>
  <c r="E82" i="39"/>
  <c r="D82" i="39"/>
  <c r="B82" i="39"/>
  <c r="A82" i="39"/>
  <c r="L2251" i="39"/>
  <c r="C2251" i="39" s="1"/>
  <c r="F2251" i="39"/>
  <c r="E2251" i="39"/>
  <c r="D2251" i="39"/>
  <c r="B2251" i="39"/>
  <c r="A2251" i="39"/>
  <c r="L1561" i="39"/>
  <c r="C1561" i="39" s="1"/>
  <c r="F1561" i="39"/>
  <c r="E1561" i="39"/>
  <c r="D1561" i="39"/>
  <c r="B1561" i="39"/>
  <c r="A1561" i="39"/>
  <c r="L834" i="39"/>
  <c r="C834" i="39" s="1"/>
  <c r="F834" i="39"/>
  <c r="E834" i="39"/>
  <c r="D834" i="39"/>
  <c r="B834" i="39"/>
  <c r="A834" i="39"/>
  <c r="L698" i="39"/>
  <c r="C698" i="39" s="1"/>
  <c r="F698" i="39"/>
  <c r="E698" i="39"/>
  <c r="D698" i="39"/>
  <c r="B698" i="39"/>
  <c r="A698" i="39"/>
  <c r="L782" i="39"/>
  <c r="C782" i="39" s="1"/>
  <c r="F782" i="39"/>
  <c r="E782" i="39"/>
  <c r="D782" i="39"/>
  <c r="B782" i="39"/>
  <c r="A782" i="39"/>
  <c r="L2387" i="39"/>
  <c r="C2387" i="39" s="1"/>
  <c r="F2387" i="39"/>
  <c r="E2387" i="39"/>
  <c r="D2387" i="39"/>
  <c r="B2387" i="39"/>
  <c r="A2387" i="39"/>
  <c r="L2171" i="39"/>
  <c r="C2171" i="39" s="1"/>
  <c r="F2171" i="39"/>
  <c r="E2171" i="39"/>
  <c r="D2171" i="39"/>
  <c r="B2171" i="39"/>
  <c r="A2171" i="39"/>
  <c r="L1855" i="39"/>
  <c r="C1855" i="39" s="1"/>
  <c r="F1855" i="39"/>
  <c r="E1855" i="39"/>
  <c r="D1855" i="39"/>
  <c r="B1855" i="39"/>
  <c r="A1855" i="39"/>
  <c r="L471" i="39"/>
  <c r="C471" i="39" s="1"/>
  <c r="F471" i="39"/>
  <c r="E471" i="39"/>
  <c r="D471" i="39"/>
  <c r="B471" i="39"/>
  <c r="A471" i="39"/>
  <c r="L1913" i="39"/>
  <c r="C1913" i="39" s="1"/>
  <c r="F1913" i="39"/>
  <c r="E1913" i="39"/>
  <c r="D1913" i="39"/>
  <c r="B1913" i="39"/>
  <c r="A1913" i="39"/>
  <c r="L562" i="39"/>
  <c r="C562" i="39" s="1"/>
  <c r="F562" i="39"/>
  <c r="E562" i="39"/>
  <c r="D562" i="39"/>
  <c r="B562" i="39"/>
  <c r="A562" i="39"/>
  <c r="L2478" i="39"/>
  <c r="C2478" i="39" s="1"/>
  <c r="F2478" i="39"/>
  <c r="E2478" i="39"/>
  <c r="D2478" i="39"/>
  <c r="B2478" i="39"/>
  <c r="A2478" i="39"/>
  <c r="L667" i="39"/>
  <c r="C667" i="39" s="1"/>
  <c r="F667" i="39"/>
  <c r="E667" i="39"/>
  <c r="D667" i="39"/>
  <c r="B667" i="39"/>
  <c r="A667" i="39"/>
  <c r="L1675" i="39"/>
  <c r="C1675" i="39" s="1"/>
  <c r="F1675" i="39"/>
  <c r="E1675" i="39"/>
  <c r="D1675" i="39"/>
  <c r="B1675" i="39"/>
  <c r="A1675" i="39"/>
  <c r="L1350" i="39"/>
  <c r="C1350" i="39" s="1"/>
  <c r="F1350" i="39"/>
  <c r="E1350" i="39"/>
  <c r="D1350" i="39"/>
  <c r="B1350" i="39"/>
  <c r="H1350" i="39" s="1"/>
  <c r="A1350" i="39"/>
  <c r="L1337" i="39"/>
  <c r="C1337" i="39" s="1"/>
  <c r="F1337" i="39"/>
  <c r="E1337" i="39"/>
  <c r="D1337" i="39"/>
  <c r="B1337" i="39"/>
  <c r="A1337" i="39"/>
  <c r="L1549" i="39"/>
  <c r="C1549" i="39" s="1"/>
  <c r="F1549" i="39"/>
  <c r="E1549" i="39"/>
  <c r="D1549" i="39"/>
  <c r="B1549" i="39"/>
  <c r="A1549" i="39"/>
  <c r="L1545" i="39"/>
  <c r="C1545" i="39" s="1"/>
  <c r="F1545" i="39"/>
  <c r="E1545" i="39"/>
  <c r="D1545" i="39"/>
  <c r="B1545" i="39"/>
  <c r="A1545" i="39"/>
  <c r="L2398" i="39"/>
  <c r="C2398" i="39" s="1"/>
  <c r="F2398" i="39"/>
  <c r="E2398" i="39"/>
  <c r="D2398" i="39"/>
  <c r="B2398" i="39"/>
  <c r="A2398" i="39"/>
  <c r="L1216" i="39"/>
  <c r="C1216" i="39" s="1"/>
  <c r="F1216" i="39"/>
  <c r="E1216" i="39"/>
  <c r="D1216" i="39"/>
  <c r="B1216" i="39"/>
  <c r="A1216" i="39"/>
  <c r="L549" i="39"/>
  <c r="C549" i="39" s="1"/>
  <c r="F549" i="39"/>
  <c r="E549" i="39"/>
  <c r="D549" i="39"/>
  <c r="B549" i="39"/>
  <c r="A549" i="39"/>
  <c r="L377" i="39"/>
  <c r="C377" i="39" s="1"/>
  <c r="F377" i="39"/>
  <c r="E377" i="39"/>
  <c r="D377" i="39"/>
  <c r="B377" i="39"/>
  <c r="A377" i="39"/>
  <c r="L312" i="39"/>
  <c r="C312" i="39" s="1"/>
  <c r="F312" i="39"/>
  <c r="E312" i="39"/>
  <c r="D312" i="39"/>
  <c r="B312" i="39"/>
  <c r="A312" i="39"/>
  <c r="L2407" i="39"/>
  <c r="C2407" i="39" s="1"/>
  <c r="F2407" i="39"/>
  <c r="E2407" i="39"/>
  <c r="D2407" i="39"/>
  <c r="B2407" i="39"/>
  <c r="A2407" i="39"/>
  <c r="L381" i="39"/>
  <c r="C381" i="39" s="1"/>
  <c r="F381" i="39"/>
  <c r="E381" i="39"/>
  <c r="D381" i="39"/>
  <c r="B381" i="39"/>
  <c r="A381" i="39"/>
  <c r="L1640" i="39"/>
  <c r="C1640" i="39" s="1"/>
  <c r="F1640" i="39"/>
  <c r="E1640" i="39"/>
  <c r="D1640" i="39"/>
  <c r="B1640" i="39"/>
  <c r="H1640" i="39" s="1"/>
  <c r="A1640" i="39"/>
  <c r="L1468" i="39"/>
  <c r="C1468" i="39" s="1"/>
  <c r="F1468" i="39"/>
  <c r="E1468" i="39"/>
  <c r="D1468" i="39"/>
  <c r="B1468" i="39"/>
  <c r="A1468" i="39"/>
  <c r="L781" i="39"/>
  <c r="C781" i="39" s="1"/>
  <c r="F781" i="39"/>
  <c r="E781" i="39"/>
  <c r="D781" i="39"/>
  <c r="B781" i="39"/>
  <c r="A781" i="39"/>
  <c r="L1827" i="39"/>
  <c r="C1827" i="39" s="1"/>
  <c r="F1827" i="39"/>
  <c r="E1827" i="39"/>
  <c r="D1827" i="39"/>
  <c r="B1827" i="39"/>
  <c r="A1827" i="39"/>
  <c r="L1800" i="39"/>
  <c r="C1800" i="39" s="1"/>
  <c r="F1800" i="39"/>
  <c r="E1800" i="39"/>
  <c r="D1800" i="39"/>
  <c r="B1800" i="39"/>
  <c r="A1800" i="39"/>
  <c r="L1706" i="39"/>
  <c r="C1706" i="39" s="1"/>
  <c r="F1706" i="39"/>
  <c r="E1706" i="39"/>
  <c r="D1706" i="39"/>
  <c r="B1706" i="39"/>
  <c r="A1706" i="39"/>
  <c r="L1070" i="39"/>
  <c r="C1070" i="39" s="1"/>
  <c r="F1070" i="39"/>
  <c r="E1070" i="39"/>
  <c r="D1070" i="39"/>
  <c r="B1070" i="39"/>
  <c r="A1070" i="39"/>
  <c r="L1385" i="39"/>
  <c r="C1385" i="39" s="1"/>
  <c r="F1385" i="39"/>
  <c r="E1385" i="39"/>
  <c r="D1385" i="39"/>
  <c r="B1385" i="39"/>
  <c r="H1386" i="39" s="1"/>
  <c r="A1385" i="39"/>
  <c r="L105" i="39"/>
  <c r="C105" i="39" s="1"/>
  <c r="F105" i="39"/>
  <c r="E105" i="39"/>
  <c r="D105" i="39"/>
  <c r="B105" i="39"/>
  <c r="A105" i="39"/>
  <c r="L104" i="39"/>
  <c r="C104" i="39" s="1"/>
  <c r="F104" i="39"/>
  <c r="E104" i="39"/>
  <c r="D104" i="39"/>
  <c r="B104" i="39"/>
  <c r="A104" i="39"/>
  <c r="L103" i="39"/>
  <c r="C103" i="39" s="1"/>
  <c r="F103" i="39"/>
  <c r="E103" i="39"/>
  <c r="D103" i="39"/>
  <c r="B103" i="39"/>
  <c r="A103" i="39"/>
  <c r="L2535" i="39"/>
  <c r="C2535" i="39" s="1"/>
  <c r="F2535" i="39"/>
  <c r="E2535" i="39"/>
  <c r="D2535" i="39"/>
  <c r="B2535" i="39"/>
  <c r="A2535" i="39"/>
  <c r="L2418" i="39"/>
  <c r="C2418" i="39" s="1"/>
  <c r="F2418" i="39"/>
  <c r="E2418" i="39"/>
  <c r="D2418" i="39"/>
  <c r="B2418" i="39"/>
  <c r="H2418" i="39" s="1"/>
  <c r="A2418" i="39"/>
  <c r="L283" i="39"/>
  <c r="C283" i="39" s="1"/>
  <c r="F283" i="39"/>
  <c r="E283" i="39"/>
  <c r="D283" i="39"/>
  <c r="B283" i="39"/>
  <c r="A283" i="39"/>
  <c r="L171" i="39"/>
  <c r="C171" i="39" s="1"/>
  <c r="F171" i="39"/>
  <c r="E171" i="39"/>
  <c r="D171" i="39"/>
  <c r="B171" i="39"/>
  <c r="A171" i="39"/>
  <c r="L2554" i="39"/>
  <c r="C2554" i="39" s="1"/>
  <c r="F2554" i="39"/>
  <c r="E2554" i="39"/>
  <c r="D2554" i="39"/>
  <c r="B2554" i="39"/>
  <c r="A2554" i="39"/>
  <c r="L1736" i="39"/>
  <c r="C1736" i="39" s="1"/>
  <c r="F1736" i="39"/>
  <c r="E1736" i="39"/>
  <c r="D1736" i="39"/>
  <c r="B1736" i="39"/>
  <c r="A1736" i="39"/>
  <c r="L1098" i="39"/>
  <c r="C1098" i="39" s="1"/>
  <c r="F1098" i="39"/>
  <c r="E1098" i="39"/>
  <c r="D1098" i="39"/>
  <c r="B1098" i="39"/>
  <c r="A1098" i="39"/>
  <c r="L958" i="39"/>
  <c r="C958" i="39" s="1"/>
  <c r="F958" i="39"/>
  <c r="E958" i="39"/>
  <c r="D958" i="39"/>
  <c r="B958" i="39"/>
  <c r="A958" i="39"/>
  <c r="L1530" i="39"/>
  <c r="C1530" i="39" s="1"/>
  <c r="F1530" i="39"/>
  <c r="E1530" i="39"/>
  <c r="D1530" i="39"/>
  <c r="B1530" i="39"/>
  <c r="A1530" i="39"/>
  <c r="L1398" i="39"/>
  <c r="C1398" i="39" s="1"/>
  <c r="F1398" i="39"/>
  <c r="E1398" i="39"/>
  <c r="D1398" i="39"/>
  <c r="B1398" i="39"/>
  <c r="A1398" i="39"/>
  <c r="L1305" i="39"/>
  <c r="C1305" i="39" s="1"/>
  <c r="F1305" i="39"/>
  <c r="E1305" i="39"/>
  <c r="D1305" i="39"/>
  <c r="B1305" i="39"/>
  <c r="A1305" i="39"/>
  <c r="L1449" i="39"/>
  <c r="C1449" i="39" s="1"/>
  <c r="F1449" i="39"/>
  <c r="E1449" i="39"/>
  <c r="D1449" i="39"/>
  <c r="B1449" i="39"/>
  <c r="A1449" i="39"/>
  <c r="L1422" i="39"/>
  <c r="C1422" i="39" s="1"/>
  <c r="F1422" i="39"/>
  <c r="E1422" i="39"/>
  <c r="D1422" i="39"/>
  <c r="B1422" i="39"/>
  <c r="A1422" i="39"/>
  <c r="L1382" i="39"/>
  <c r="C1382" i="39" s="1"/>
  <c r="F1382" i="39"/>
  <c r="E1382" i="39"/>
  <c r="D1382" i="39"/>
  <c r="B1382" i="39"/>
  <c r="A1382" i="39"/>
  <c r="L1590" i="39"/>
  <c r="C1590" i="39" s="1"/>
  <c r="F1590" i="39"/>
  <c r="E1590" i="39"/>
  <c r="D1590" i="39"/>
  <c r="B1590" i="39"/>
  <c r="A1590" i="39"/>
  <c r="L1457" i="39"/>
  <c r="C1457" i="39" s="1"/>
  <c r="F1457" i="39"/>
  <c r="E1457" i="39"/>
  <c r="D1457" i="39"/>
  <c r="B1457" i="39"/>
  <c r="A1457" i="39"/>
  <c r="L1361" i="39"/>
  <c r="C1361" i="39" s="1"/>
  <c r="F1361" i="39"/>
  <c r="E1361" i="39"/>
  <c r="D1361" i="39"/>
  <c r="B1361" i="39"/>
  <c r="A1361" i="39"/>
  <c r="L870" i="39"/>
  <c r="C870" i="39" s="1"/>
  <c r="F870" i="39"/>
  <c r="E870" i="39"/>
  <c r="D870" i="39"/>
  <c r="B870" i="39"/>
  <c r="A870" i="39"/>
  <c r="L362" i="39"/>
  <c r="C362" i="39" s="1"/>
  <c r="F362" i="39"/>
  <c r="E362" i="39"/>
  <c r="D362" i="39"/>
  <c r="B362" i="39"/>
  <c r="A362" i="39"/>
  <c r="L2646" i="39"/>
  <c r="C2646" i="39" s="1"/>
  <c r="F2646" i="39"/>
  <c r="E2646" i="39"/>
  <c r="D2646" i="39"/>
  <c r="B2646" i="39"/>
  <c r="A2646" i="39"/>
  <c r="L2629" i="39"/>
  <c r="C2629" i="39" s="1"/>
  <c r="F2629" i="39"/>
  <c r="E2629" i="39"/>
  <c r="D2629" i="39"/>
  <c r="B2629" i="39"/>
  <c r="A2629" i="39"/>
  <c r="L913" i="39"/>
  <c r="C913" i="39" s="1"/>
  <c r="F913" i="39"/>
  <c r="E913" i="39"/>
  <c r="D913" i="39"/>
  <c r="B913" i="39"/>
  <c r="A913" i="39"/>
  <c r="L260" i="39"/>
  <c r="C260" i="39" s="1"/>
  <c r="F260" i="39"/>
  <c r="E260" i="39"/>
  <c r="D260" i="39"/>
  <c r="B260" i="39"/>
  <c r="H260" i="39" s="1"/>
  <c r="A260" i="39"/>
  <c r="L2420" i="39"/>
  <c r="C2420" i="39" s="1"/>
  <c r="F2420" i="39"/>
  <c r="E2420" i="39"/>
  <c r="D2420" i="39"/>
  <c r="B2420" i="39"/>
  <c r="A2420" i="39"/>
  <c r="L1399" i="39"/>
  <c r="C1399" i="39" s="1"/>
  <c r="F1399" i="39"/>
  <c r="E1399" i="39"/>
  <c r="D1399" i="39"/>
  <c r="B1399" i="39"/>
  <c r="A1399" i="39"/>
  <c r="L222" i="39"/>
  <c r="C222" i="39" s="1"/>
  <c r="F222" i="39"/>
  <c r="E222" i="39"/>
  <c r="D222" i="39"/>
  <c r="B222" i="39"/>
  <c r="A222" i="39"/>
  <c r="L196" i="39"/>
  <c r="C196" i="39" s="1"/>
  <c r="F196" i="39"/>
  <c r="E196" i="39"/>
  <c r="D196" i="39"/>
  <c r="B196" i="39"/>
  <c r="A196" i="39"/>
  <c r="L2569" i="39"/>
  <c r="C2569" i="39" s="1"/>
  <c r="F2569" i="39"/>
  <c r="E2569" i="39"/>
  <c r="D2569" i="39"/>
  <c r="B2569" i="39"/>
  <c r="A2569" i="39"/>
  <c r="L821" i="39"/>
  <c r="C821" i="39" s="1"/>
  <c r="F821" i="39"/>
  <c r="E821" i="39"/>
  <c r="D821" i="39"/>
  <c r="B821" i="39"/>
  <c r="A821" i="39"/>
  <c r="L2205" i="39"/>
  <c r="C2205" i="39" s="1"/>
  <c r="F2205" i="39"/>
  <c r="E2205" i="39"/>
  <c r="D2205" i="39"/>
  <c r="B2205" i="39"/>
  <c r="A2205" i="39"/>
  <c r="L1071" i="39"/>
  <c r="C1071" i="39" s="1"/>
  <c r="F1071" i="39"/>
  <c r="E1071" i="39"/>
  <c r="D1071" i="39"/>
  <c r="B1071" i="39"/>
  <c r="A1071" i="39"/>
  <c r="L1073" i="39"/>
  <c r="C1073" i="39" s="1"/>
  <c r="F1073" i="39"/>
  <c r="E1073" i="39"/>
  <c r="D1073" i="39"/>
  <c r="B1073" i="39"/>
  <c r="H1074" i="39" s="1"/>
  <c r="A1073" i="39"/>
  <c r="L2123" i="39"/>
  <c r="C2123" i="39" s="1"/>
  <c r="F2123" i="39"/>
  <c r="E2123" i="39"/>
  <c r="D2123" i="39"/>
  <c r="B2123" i="39"/>
  <c r="A2123" i="39"/>
  <c r="L1958" i="39"/>
  <c r="C1958" i="39" s="1"/>
  <c r="F1958" i="39"/>
  <c r="E1958" i="39"/>
  <c r="D1958" i="39"/>
  <c r="B1958" i="39"/>
  <c r="A1958" i="39"/>
  <c r="L1879" i="39"/>
  <c r="C1879" i="39" s="1"/>
  <c r="F1879" i="39"/>
  <c r="E1879" i="39"/>
  <c r="D1879" i="39"/>
  <c r="B1879" i="39"/>
  <c r="A1879" i="39"/>
  <c r="L830" i="39"/>
  <c r="C830" i="39" s="1"/>
  <c r="F830" i="39"/>
  <c r="E830" i="39"/>
  <c r="D830" i="39"/>
  <c r="B830" i="39"/>
  <c r="A830" i="39"/>
  <c r="L2427" i="39"/>
  <c r="C2427" i="39" s="1"/>
  <c r="F2427" i="39"/>
  <c r="E2427" i="39"/>
  <c r="D2427" i="39"/>
  <c r="B2427" i="39"/>
  <c r="A2427" i="39"/>
  <c r="L1126" i="39"/>
  <c r="C1126" i="39" s="1"/>
  <c r="F1126" i="39"/>
  <c r="E1126" i="39"/>
  <c r="D1126" i="39"/>
  <c r="B1126" i="39"/>
  <c r="A1126" i="39"/>
  <c r="L1054" i="39"/>
  <c r="C1054" i="39" s="1"/>
  <c r="F1054" i="39"/>
  <c r="E1054" i="39"/>
  <c r="D1054" i="39"/>
  <c r="B1054" i="39"/>
  <c r="A1054" i="39"/>
  <c r="L145" i="39"/>
  <c r="C145" i="39" s="1"/>
  <c r="F145" i="39"/>
  <c r="E145" i="39"/>
  <c r="D145" i="39"/>
  <c r="B145" i="39"/>
  <c r="A145" i="39"/>
  <c r="L631" i="39"/>
  <c r="C631" i="39" s="1"/>
  <c r="F631" i="39"/>
  <c r="E631" i="39"/>
  <c r="D631" i="39"/>
  <c r="B631" i="39"/>
  <c r="H631" i="39" s="1"/>
  <c r="A631" i="39"/>
  <c r="L1847" i="39"/>
  <c r="C1847" i="39" s="1"/>
  <c r="F1847" i="39"/>
  <c r="E1847" i="39"/>
  <c r="D1847" i="39"/>
  <c r="B1847" i="39"/>
  <c r="H1847" i="39" s="1"/>
  <c r="A1847" i="39"/>
  <c r="L1271" i="39"/>
  <c r="C1271" i="39" s="1"/>
  <c r="F1271" i="39"/>
  <c r="E1271" i="39"/>
  <c r="D1271" i="39"/>
  <c r="B1271" i="39"/>
  <c r="A1271" i="39"/>
  <c r="L1266" i="39"/>
  <c r="C1266" i="39" s="1"/>
  <c r="F1266" i="39"/>
  <c r="E1266" i="39"/>
  <c r="D1266" i="39"/>
  <c r="B1266" i="39"/>
  <c r="A1266" i="39"/>
  <c r="L942" i="39"/>
  <c r="C942" i="39" s="1"/>
  <c r="F942" i="39"/>
  <c r="E942" i="39"/>
  <c r="D942" i="39"/>
  <c r="B942" i="39"/>
  <c r="A942" i="39"/>
  <c r="L891" i="39"/>
  <c r="C891" i="39" s="1"/>
  <c r="F891" i="39"/>
  <c r="E891" i="39"/>
  <c r="D891" i="39"/>
  <c r="B891" i="39"/>
  <c r="A891" i="39"/>
  <c r="L605" i="39"/>
  <c r="C605" i="39" s="1"/>
  <c r="F605" i="39"/>
  <c r="E605" i="39"/>
  <c r="D605" i="39"/>
  <c r="B605" i="39"/>
  <c r="A605" i="39"/>
  <c r="L1564" i="39"/>
  <c r="C1564" i="39" s="1"/>
  <c r="F1564" i="39"/>
  <c r="E1564" i="39"/>
  <c r="D1564" i="39"/>
  <c r="B1564" i="39"/>
  <c r="A1564" i="39"/>
  <c r="L1150" i="39"/>
  <c r="C1150" i="39" s="1"/>
  <c r="F1150" i="39"/>
  <c r="E1150" i="39"/>
  <c r="D1150" i="39"/>
  <c r="B1150" i="39"/>
  <c r="A1150" i="39"/>
  <c r="L621" i="39"/>
  <c r="C621" i="39" s="1"/>
  <c r="F621" i="39"/>
  <c r="E621" i="39"/>
  <c r="D621" i="39"/>
  <c r="B621" i="39"/>
  <c r="A621" i="39"/>
  <c r="L350" i="39"/>
  <c r="C350" i="39" s="1"/>
  <c r="F350" i="39"/>
  <c r="E350" i="39"/>
  <c r="D350" i="39"/>
  <c r="B350" i="39"/>
  <c r="A350" i="39"/>
  <c r="L2116" i="39"/>
  <c r="C2116" i="39" s="1"/>
  <c r="F2116" i="39"/>
  <c r="E2116" i="39"/>
  <c r="D2116" i="39"/>
  <c r="B2116" i="39"/>
  <c r="A2116" i="39"/>
  <c r="L1055" i="39"/>
  <c r="C1055" i="39" s="1"/>
  <c r="F1055" i="39"/>
  <c r="E1055" i="39"/>
  <c r="D1055" i="39"/>
  <c r="B1055" i="39"/>
  <c r="A1055" i="39"/>
  <c r="L699" i="39"/>
  <c r="C699" i="39" s="1"/>
  <c r="F699" i="39"/>
  <c r="E699" i="39"/>
  <c r="D699" i="39"/>
  <c r="B699" i="39"/>
  <c r="A699" i="39"/>
  <c r="L1607" i="39"/>
  <c r="C1607" i="39" s="1"/>
  <c r="F1607" i="39"/>
  <c r="E1607" i="39"/>
  <c r="D1607" i="39"/>
  <c r="B1607" i="39"/>
  <c r="A1607" i="39"/>
  <c r="L2409" i="39"/>
  <c r="C2409" i="39" s="1"/>
  <c r="F2409" i="39"/>
  <c r="E2409" i="39"/>
  <c r="D2409" i="39"/>
  <c r="B2409" i="39"/>
  <c r="A2409" i="39"/>
  <c r="L2254" i="39"/>
  <c r="C2254" i="39" s="1"/>
  <c r="F2254" i="39"/>
  <c r="E2254" i="39"/>
  <c r="D2254" i="39"/>
  <c r="B2254" i="39"/>
  <c r="A2254" i="39"/>
  <c r="L1941" i="39"/>
  <c r="C1941" i="39" s="1"/>
  <c r="F1941" i="39"/>
  <c r="E1941" i="39"/>
  <c r="D1941" i="39"/>
  <c r="B1941" i="39"/>
  <c r="A1941" i="39"/>
  <c r="L1660" i="39"/>
  <c r="C1660" i="39" s="1"/>
  <c r="F1660" i="39"/>
  <c r="E1660" i="39"/>
  <c r="D1660" i="39"/>
  <c r="B1660" i="39"/>
  <c r="A1660" i="39"/>
  <c r="L2041" i="39"/>
  <c r="C2041" i="39" s="1"/>
  <c r="F2041" i="39"/>
  <c r="E2041" i="39"/>
  <c r="D2041" i="39"/>
  <c r="B2041" i="39"/>
  <c r="A2041" i="39"/>
  <c r="L751" i="39"/>
  <c r="C751" i="39" s="1"/>
  <c r="F751" i="39"/>
  <c r="E751" i="39"/>
  <c r="D751" i="39"/>
  <c r="B751" i="39"/>
  <c r="A751" i="39"/>
  <c r="L800" i="39"/>
  <c r="C800" i="39" s="1"/>
  <c r="F800" i="39"/>
  <c r="E800" i="39"/>
  <c r="D800" i="39"/>
  <c r="B800" i="39"/>
  <c r="A800" i="39"/>
  <c r="L693" i="39"/>
  <c r="C693" i="39" s="1"/>
  <c r="F693" i="39"/>
  <c r="E693" i="39"/>
  <c r="D693" i="39"/>
  <c r="B693" i="39"/>
  <c r="A693" i="39"/>
  <c r="L2044" i="39"/>
  <c r="C2044" i="39" s="1"/>
  <c r="F2044" i="39"/>
  <c r="E2044" i="39"/>
  <c r="D2044" i="39"/>
  <c r="B2044" i="39"/>
  <c r="A2044" i="39"/>
  <c r="L1556" i="39"/>
  <c r="C1556" i="39" s="1"/>
  <c r="F1556" i="39"/>
  <c r="E1556" i="39"/>
  <c r="D1556" i="39"/>
  <c r="B1556" i="39"/>
  <c r="A1556" i="39"/>
  <c r="L1423" i="39"/>
  <c r="C1423" i="39" s="1"/>
  <c r="F1423" i="39"/>
  <c r="E1423" i="39"/>
  <c r="D1423" i="39"/>
  <c r="B1423" i="39"/>
  <c r="A1423" i="39"/>
  <c r="L1061" i="39"/>
  <c r="C1061" i="39" s="1"/>
  <c r="F1061" i="39"/>
  <c r="E1061" i="39"/>
  <c r="D1061" i="39"/>
  <c r="B1061" i="39"/>
  <c r="A1061" i="39"/>
  <c r="L376" i="39"/>
  <c r="C376" i="39" s="1"/>
  <c r="F376" i="39"/>
  <c r="E376" i="39"/>
  <c r="D376" i="39"/>
  <c r="B376" i="39"/>
  <c r="A376" i="39"/>
  <c r="L375" i="39"/>
  <c r="C375" i="39" s="1"/>
  <c r="F375" i="39"/>
  <c r="E375" i="39"/>
  <c r="D375" i="39"/>
  <c r="B375" i="39"/>
  <c r="A375" i="39"/>
  <c r="L140" i="39"/>
  <c r="C140" i="39" s="1"/>
  <c r="F140" i="39"/>
  <c r="E140" i="39"/>
  <c r="D140" i="39"/>
  <c r="B140" i="39"/>
  <c r="A140" i="39"/>
  <c r="L56" i="39"/>
  <c r="C56" i="39" s="1"/>
  <c r="F56" i="39"/>
  <c r="E56" i="39"/>
  <c r="D56" i="39"/>
  <c r="B56" i="39"/>
  <c r="H56" i="39" s="1"/>
  <c r="A56" i="39"/>
  <c r="L1438" i="39"/>
  <c r="C1438" i="39" s="1"/>
  <c r="F1438" i="39"/>
  <c r="E1438" i="39"/>
  <c r="D1438" i="39"/>
  <c r="B1438" i="39"/>
  <c r="A1438" i="39"/>
  <c r="L1108" i="39"/>
  <c r="C1108" i="39" s="1"/>
  <c r="F1108" i="39"/>
  <c r="E1108" i="39"/>
  <c r="D1108" i="39"/>
  <c r="B1108" i="39"/>
  <c r="A1108" i="39"/>
  <c r="L338" i="39"/>
  <c r="C338" i="39" s="1"/>
  <c r="F338" i="39"/>
  <c r="E338" i="39"/>
  <c r="D338" i="39"/>
  <c r="B338" i="39"/>
  <c r="A338" i="39"/>
  <c r="L2020" i="39"/>
  <c r="C2020" i="39" s="1"/>
  <c r="F2020" i="39"/>
  <c r="E2020" i="39"/>
  <c r="D2020" i="39"/>
  <c r="B2020" i="39"/>
  <c r="A2020" i="39"/>
  <c r="L1756" i="39"/>
  <c r="C1756" i="39" s="1"/>
  <c r="F1756" i="39"/>
  <c r="E1756" i="39"/>
  <c r="D1756" i="39"/>
  <c r="B1756" i="39"/>
  <c r="A1756" i="39"/>
  <c r="L166" i="39"/>
  <c r="C166" i="39" s="1"/>
  <c r="F166" i="39"/>
  <c r="E166" i="39"/>
  <c r="D166" i="39"/>
  <c r="B166" i="39"/>
  <c r="A166" i="39"/>
  <c r="L296" i="39"/>
  <c r="C296" i="39" s="1"/>
  <c r="F296" i="39"/>
  <c r="E296" i="39"/>
  <c r="D296" i="39"/>
  <c r="B296" i="39"/>
  <c r="A296" i="39"/>
  <c r="L2411" i="39"/>
  <c r="C2411" i="39" s="1"/>
  <c r="F2411" i="39"/>
  <c r="E2411" i="39"/>
  <c r="D2411" i="39"/>
  <c r="B2411" i="39"/>
  <c r="A2411" i="39"/>
  <c r="L1434" i="39"/>
  <c r="C1434" i="39" s="1"/>
  <c r="F1434" i="39"/>
  <c r="E1434" i="39"/>
  <c r="D1434" i="39"/>
  <c r="B1434" i="39"/>
  <c r="A1434" i="39"/>
  <c r="L758" i="39"/>
  <c r="C758" i="39" s="1"/>
  <c r="F758" i="39"/>
  <c r="E758" i="39"/>
  <c r="D758" i="39"/>
  <c r="B758" i="39"/>
  <c r="A758" i="39"/>
  <c r="L2488" i="39"/>
  <c r="C2488" i="39" s="1"/>
  <c r="F2488" i="39"/>
  <c r="E2488" i="39"/>
  <c r="D2488" i="39"/>
  <c r="B2488" i="39"/>
  <c r="A2488" i="39"/>
  <c r="L10" i="39"/>
  <c r="C10" i="39" s="1"/>
  <c r="F10" i="39"/>
  <c r="E10" i="39"/>
  <c r="D10" i="39"/>
  <c r="B10" i="39"/>
  <c r="A10" i="39"/>
  <c r="L2338" i="39"/>
  <c r="C2338" i="39" s="1"/>
  <c r="F2338" i="39"/>
  <c r="E2338" i="39"/>
  <c r="D2338" i="39"/>
  <c r="B2338" i="39"/>
  <c r="A2338" i="39"/>
  <c r="L2262" i="39"/>
  <c r="C2262" i="39" s="1"/>
  <c r="F2262" i="39"/>
  <c r="E2262" i="39"/>
  <c r="D2262" i="39"/>
  <c r="B2262" i="39"/>
  <c r="A2262" i="39"/>
  <c r="L1092" i="39"/>
  <c r="C1092" i="39" s="1"/>
  <c r="F1092" i="39"/>
  <c r="E1092" i="39"/>
  <c r="D1092" i="39"/>
  <c r="B1092" i="39"/>
  <c r="A1092" i="39"/>
  <c r="L1934" i="39"/>
  <c r="C1934" i="39" s="1"/>
  <c r="F1934" i="39"/>
  <c r="E1934" i="39"/>
  <c r="D1934" i="39"/>
  <c r="B1934" i="39"/>
  <c r="A1934" i="39"/>
  <c r="L1138" i="39"/>
  <c r="C1138" i="39" s="1"/>
  <c r="F1138" i="39"/>
  <c r="E1138" i="39"/>
  <c r="D1138" i="39"/>
  <c r="B1138" i="39"/>
  <c r="A1138" i="39"/>
  <c r="L2408" i="39"/>
  <c r="C2408" i="39" s="1"/>
  <c r="F2408" i="39"/>
  <c r="E2408" i="39"/>
  <c r="D2408" i="39"/>
  <c r="B2408" i="39"/>
  <c r="A2408" i="39"/>
  <c r="L424" i="39"/>
  <c r="C424" i="39" s="1"/>
  <c r="F424" i="39"/>
  <c r="E424" i="39"/>
  <c r="D424" i="39"/>
  <c r="B424" i="39"/>
  <c r="A424" i="39"/>
  <c r="L418" i="39"/>
  <c r="C418" i="39" s="1"/>
  <c r="F418" i="39"/>
  <c r="E418" i="39"/>
  <c r="D418" i="39"/>
  <c r="B418" i="39"/>
  <c r="A418" i="39"/>
  <c r="L1500" i="39"/>
  <c r="C1500" i="39" s="1"/>
  <c r="F1500" i="39"/>
  <c r="E1500" i="39"/>
  <c r="D1500" i="39"/>
  <c r="B1500" i="39"/>
  <c r="A1500" i="39"/>
  <c r="L733" i="39"/>
  <c r="C733" i="39" s="1"/>
  <c r="F733" i="39"/>
  <c r="E733" i="39"/>
  <c r="D733" i="39"/>
  <c r="B733" i="39"/>
  <c r="A733" i="39"/>
  <c r="L1551" i="39"/>
  <c r="C1551" i="39" s="1"/>
  <c r="F1551" i="39"/>
  <c r="E1551" i="39"/>
  <c r="D1551" i="39"/>
  <c r="B1551" i="39"/>
  <c r="A1551" i="39"/>
  <c r="L1968" i="39"/>
  <c r="C1968" i="39" s="1"/>
  <c r="F1968" i="39"/>
  <c r="E1968" i="39"/>
  <c r="D1968" i="39"/>
  <c r="B1968" i="39"/>
  <c r="A1968" i="39"/>
  <c r="L363" i="39"/>
  <c r="C363" i="39" s="1"/>
  <c r="F363" i="39"/>
  <c r="E363" i="39"/>
  <c r="D363" i="39"/>
  <c r="B363" i="39"/>
  <c r="A363" i="39"/>
  <c r="L1587" i="39"/>
  <c r="C1587" i="39" s="1"/>
  <c r="F1587" i="39"/>
  <c r="E1587" i="39"/>
  <c r="D1587" i="39"/>
  <c r="B1587" i="39"/>
  <c r="A1587" i="39"/>
  <c r="L705" i="39"/>
  <c r="C705" i="39" s="1"/>
  <c r="F705" i="39"/>
  <c r="E705" i="39"/>
  <c r="D705" i="39"/>
  <c r="B705" i="39"/>
  <c r="A705" i="39"/>
  <c r="L1000" i="39"/>
  <c r="C1000" i="39" s="1"/>
  <c r="F1000" i="39"/>
  <c r="E1000" i="39"/>
  <c r="D1000" i="39"/>
  <c r="B1000" i="39"/>
  <c r="A1000" i="39"/>
  <c r="L109" i="39"/>
  <c r="C109" i="39" s="1"/>
  <c r="F109" i="39"/>
  <c r="E109" i="39"/>
  <c r="D109" i="39"/>
  <c r="B109" i="39"/>
  <c r="A109" i="39"/>
  <c r="L1797" i="39"/>
  <c r="C1797" i="39" s="1"/>
  <c r="F1797" i="39"/>
  <c r="E1797" i="39"/>
  <c r="D1797" i="39"/>
  <c r="B1797" i="39"/>
  <c r="A1797" i="39"/>
  <c r="L863" i="39"/>
  <c r="C863" i="39" s="1"/>
  <c r="F863" i="39"/>
  <c r="E863" i="39"/>
  <c r="D863" i="39"/>
  <c r="B863" i="39"/>
  <c r="A863" i="39"/>
  <c r="L773" i="39"/>
  <c r="C773" i="39" s="1"/>
  <c r="F773" i="39"/>
  <c r="E773" i="39"/>
  <c r="D773" i="39"/>
  <c r="B773" i="39"/>
  <c r="A773" i="39"/>
  <c r="L502" i="39"/>
  <c r="C502" i="39" s="1"/>
  <c r="F502" i="39"/>
  <c r="E502" i="39"/>
  <c r="D502" i="39"/>
  <c r="B502" i="39"/>
  <c r="A502" i="39"/>
  <c r="L702" i="39"/>
  <c r="C702" i="39" s="1"/>
  <c r="F702" i="39"/>
  <c r="E702" i="39"/>
  <c r="D702" i="39"/>
  <c r="B702" i="39"/>
  <c r="A702" i="39"/>
  <c r="L569" i="39"/>
  <c r="C569" i="39" s="1"/>
  <c r="F569" i="39"/>
  <c r="E569" i="39"/>
  <c r="D569" i="39"/>
  <c r="B569" i="39"/>
  <c r="A569" i="39"/>
  <c r="L445" i="39"/>
  <c r="C445" i="39" s="1"/>
  <c r="F445" i="39"/>
  <c r="E445" i="39"/>
  <c r="D445" i="39"/>
  <c r="B445" i="39"/>
  <c r="A445" i="39"/>
  <c r="L39" i="39"/>
  <c r="C39" i="39" s="1"/>
  <c r="F39" i="39"/>
  <c r="E39" i="39"/>
  <c r="D39" i="39"/>
  <c r="B39" i="39"/>
  <c r="A39" i="39"/>
  <c r="L2357" i="39"/>
  <c r="C2357" i="39" s="1"/>
  <c r="F2357" i="39"/>
  <c r="E2357" i="39"/>
  <c r="D2357" i="39"/>
  <c r="B2357" i="39"/>
  <c r="A2357" i="39"/>
  <c r="L2290" i="39"/>
  <c r="C2290" i="39" s="1"/>
  <c r="F2290" i="39"/>
  <c r="E2290" i="39"/>
  <c r="D2290" i="39"/>
  <c r="B2290" i="39"/>
  <c r="A2290" i="39"/>
  <c r="L1657" i="39"/>
  <c r="C1657" i="39" s="1"/>
  <c r="F1657" i="39"/>
  <c r="E1657" i="39"/>
  <c r="D1657" i="39"/>
  <c r="B1657" i="39"/>
  <c r="A1657" i="39"/>
  <c r="L1641" i="39"/>
  <c r="C1641" i="39" s="1"/>
  <c r="F1641" i="39"/>
  <c r="E1641" i="39"/>
  <c r="D1641" i="39"/>
  <c r="B1641" i="39"/>
  <c r="A1641" i="39"/>
  <c r="L832" i="39"/>
  <c r="C832" i="39" s="1"/>
  <c r="F832" i="39"/>
  <c r="E832" i="39"/>
  <c r="D832" i="39"/>
  <c r="B832" i="39"/>
  <c r="A832" i="39"/>
  <c r="L774" i="39"/>
  <c r="C774" i="39" s="1"/>
  <c r="F774" i="39"/>
  <c r="E774" i="39"/>
  <c r="D774" i="39"/>
  <c r="B774" i="39"/>
  <c r="A774" i="39"/>
  <c r="L771" i="39"/>
  <c r="C771" i="39" s="1"/>
  <c r="F771" i="39"/>
  <c r="E771" i="39"/>
  <c r="D771" i="39"/>
  <c r="B771" i="39"/>
  <c r="A771" i="39"/>
  <c r="L2358" i="39"/>
  <c r="C2358" i="39" s="1"/>
  <c r="F2358" i="39"/>
  <c r="E2358" i="39"/>
  <c r="D2358" i="39"/>
  <c r="B2358" i="39"/>
  <c r="A2358" i="39"/>
  <c r="L2065" i="39"/>
  <c r="C2065" i="39" s="1"/>
  <c r="F2065" i="39"/>
  <c r="E2065" i="39"/>
  <c r="D2065" i="39"/>
  <c r="B2065" i="39"/>
  <c r="A2065" i="39"/>
  <c r="L1006" i="39"/>
  <c r="C1006" i="39" s="1"/>
  <c r="F1006" i="39"/>
  <c r="E1006" i="39"/>
  <c r="D1006" i="39"/>
  <c r="B1006" i="39"/>
  <c r="A1006" i="39"/>
  <c r="L725" i="39"/>
  <c r="C725" i="39" s="1"/>
  <c r="F725" i="39"/>
  <c r="E725" i="39"/>
  <c r="D725" i="39"/>
  <c r="B725" i="39"/>
  <c r="A725" i="39"/>
  <c r="L677" i="39"/>
  <c r="C677" i="39" s="1"/>
  <c r="F677" i="39"/>
  <c r="E677" i="39"/>
  <c r="D677" i="39"/>
  <c r="B677" i="39"/>
  <c r="A677" i="39"/>
  <c r="L292" i="39"/>
  <c r="C292" i="39" s="1"/>
  <c r="F292" i="39"/>
  <c r="E292" i="39"/>
  <c r="D292" i="39"/>
  <c r="B292" i="39"/>
  <c r="A292" i="39"/>
  <c r="L1689" i="39"/>
  <c r="C1689" i="39" s="1"/>
  <c r="F1689" i="39"/>
  <c r="E1689" i="39"/>
  <c r="D1689" i="39"/>
  <c r="B1689" i="39"/>
  <c r="A1689" i="39"/>
  <c r="L1557" i="39"/>
  <c r="C1557" i="39" s="1"/>
  <c r="F1557" i="39"/>
  <c r="E1557" i="39"/>
  <c r="D1557" i="39"/>
  <c r="B1557" i="39"/>
  <c r="A1557" i="39"/>
  <c r="L474" i="39"/>
  <c r="C474" i="39" s="1"/>
  <c r="F474" i="39"/>
  <c r="E474" i="39"/>
  <c r="D474" i="39"/>
  <c r="B474" i="39"/>
  <c r="A474" i="39"/>
  <c r="L1360" i="39"/>
  <c r="C1360" i="39" s="1"/>
  <c r="F1360" i="39"/>
  <c r="E1360" i="39"/>
  <c r="D1360" i="39"/>
  <c r="B1360" i="39"/>
  <c r="A1360" i="39"/>
  <c r="L1341" i="39"/>
  <c r="C1341" i="39" s="1"/>
  <c r="F1341" i="39"/>
  <c r="E1341" i="39"/>
  <c r="D1341" i="39"/>
  <c r="B1341" i="39"/>
  <c r="A1341" i="39"/>
  <c r="L811" i="39"/>
  <c r="C811" i="39" s="1"/>
  <c r="F811" i="39"/>
  <c r="E811" i="39"/>
  <c r="D811" i="39"/>
  <c r="B811" i="39"/>
  <c r="A811" i="39"/>
  <c r="L351" i="39"/>
  <c r="C351" i="39" s="1"/>
  <c r="F351" i="39"/>
  <c r="E351" i="39"/>
  <c r="D351" i="39"/>
  <c r="B351" i="39"/>
  <c r="A351" i="39"/>
  <c r="L1933" i="39"/>
  <c r="C1933" i="39" s="1"/>
  <c r="F1933" i="39"/>
  <c r="E1933" i="39"/>
  <c r="D1933" i="39"/>
  <c r="B1933" i="39"/>
  <c r="A1933" i="39"/>
  <c r="L1130" i="39"/>
  <c r="C1130" i="39" s="1"/>
  <c r="F1130" i="39"/>
  <c r="E1130" i="39"/>
  <c r="D1130" i="39"/>
  <c r="B1130" i="39"/>
  <c r="A1130" i="39"/>
  <c r="L94" i="39"/>
  <c r="C94" i="39" s="1"/>
  <c r="F94" i="39"/>
  <c r="E94" i="39"/>
  <c r="D94" i="39"/>
  <c r="B94" i="39"/>
  <c r="A94" i="39"/>
  <c r="L598" i="39"/>
  <c r="C598" i="39" s="1"/>
  <c r="F598" i="39"/>
  <c r="E598" i="39"/>
  <c r="D598" i="39"/>
  <c r="B598" i="39"/>
  <c r="A598" i="39"/>
  <c r="L2399" i="39"/>
  <c r="C2399" i="39" s="1"/>
  <c r="F2399" i="39"/>
  <c r="E2399" i="39"/>
  <c r="D2399" i="39"/>
  <c r="B2399" i="39"/>
  <c r="A2399" i="39"/>
  <c r="L2197" i="39"/>
  <c r="C2197" i="39" s="1"/>
  <c r="F2197" i="39"/>
  <c r="E2197" i="39"/>
  <c r="D2197" i="39"/>
  <c r="B2197" i="39"/>
  <c r="A2197" i="39"/>
  <c r="L14" i="39"/>
  <c r="C14" i="39" s="1"/>
  <c r="F14" i="39"/>
  <c r="E14" i="39"/>
  <c r="D14" i="39"/>
  <c r="B14" i="39"/>
  <c r="A14" i="39"/>
  <c r="L13" i="39"/>
  <c r="C13" i="39" s="1"/>
  <c r="F13" i="39"/>
  <c r="E13" i="39"/>
  <c r="D13" i="39"/>
  <c r="B13" i="39"/>
  <c r="A13" i="39"/>
  <c r="L1159" i="39"/>
  <c r="C1159" i="39" s="1"/>
  <c r="F1159" i="39"/>
  <c r="E1159" i="39"/>
  <c r="D1159" i="39"/>
  <c r="B1159" i="39"/>
  <c r="A1159" i="39"/>
  <c r="L1367" i="39"/>
  <c r="C1367" i="39" s="1"/>
  <c r="F1367" i="39"/>
  <c r="E1367" i="39"/>
  <c r="D1367" i="39"/>
  <c r="B1367" i="39"/>
  <c r="A1367" i="39"/>
  <c r="L2465" i="39"/>
  <c r="C2465" i="39" s="1"/>
  <c r="F2465" i="39"/>
  <c r="E2465" i="39"/>
  <c r="D2465" i="39"/>
  <c r="B2465" i="39"/>
  <c r="A2465" i="39"/>
  <c r="L1582" i="39"/>
  <c r="C1582" i="39" s="1"/>
  <c r="F1582" i="39"/>
  <c r="E1582" i="39"/>
  <c r="D1582" i="39"/>
  <c r="B1582" i="39"/>
  <c r="A1582" i="39"/>
  <c r="L1310" i="39"/>
  <c r="C1310" i="39" s="1"/>
  <c r="F1310" i="39"/>
  <c r="E1310" i="39"/>
  <c r="D1310" i="39"/>
  <c r="B1310" i="39"/>
  <c r="A1310" i="39"/>
  <c r="L372" i="39"/>
  <c r="C372" i="39" s="1"/>
  <c r="F372" i="39"/>
  <c r="E372" i="39"/>
  <c r="D372" i="39"/>
  <c r="B372" i="39"/>
  <c r="A372" i="39"/>
  <c r="L1664" i="39"/>
  <c r="C1664" i="39" s="1"/>
  <c r="F1664" i="39"/>
  <c r="E1664" i="39"/>
  <c r="D1664" i="39"/>
  <c r="B1664" i="39"/>
  <c r="A1664" i="39"/>
  <c r="L324" i="39"/>
  <c r="C324" i="39" s="1"/>
  <c r="F324" i="39"/>
  <c r="E324" i="39"/>
  <c r="D324" i="39"/>
  <c r="B324" i="39"/>
  <c r="A324" i="39"/>
  <c r="L780" i="39"/>
  <c r="C780" i="39" s="1"/>
  <c r="F780" i="39"/>
  <c r="E780" i="39"/>
  <c r="D780" i="39"/>
  <c r="B780" i="39"/>
  <c r="A780" i="39"/>
  <c r="L2099" i="39"/>
  <c r="C2099" i="39" s="1"/>
  <c r="F2099" i="39"/>
  <c r="E2099" i="39"/>
  <c r="D2099" i="39"/>
  <c r="B2099" i="39"/>
  <c r="A2099" i="39"/>
  <c r="L901" i="39"/>
  <c r="C901" i="39" s="1"/>
  <c r="F901" i="39"/>
  <c r="E901" i="39"/>
  <c r="D901" i="39"/>
  <c r="B901" i="39"/>
  <c r="A901" i="39"/>
  <c r="L135" i="39"/>
  <c r="C135" i="39" s="1"/>
  <c r="F135" i="39"/>
  <c r="E135" i="39"/>
  <c r="D135" i="39"/>
  <c r="B135" i="39"/>
  <c r="A135" i="39"/>
  <c r="L1782" i="39"/>
  <c r="C1782" i="39" s="1"/>
  <c r="F1782" i="39"/>
  <c r="E1782" i="39"/>
  <c r="D1782" i="39"/>
  <c r="B1782" i="39"/>
  <c r="A1782" i="39"/>
  <c r="L1116" i="39"/>
  <c r="C1116" i="39" s="1"/>
  <c r="F1116" i="39"/>
  <c r="E1116" i="39"/>
  <c r="D1116" i="39"/>
  <c r="B1116" i="39"/>
  <c r="A1116" i="39"/>
  <c r="L727" i="39"/>
  <c r="C727" i="39" s="1"/>
  <c r="F727" i="39"/>
  <c r="E727" i="39"/>
  <c r="D727" i="39"/>
  <c r="B727" i="39"/>
  <c r="A727" i="39"/>
  <c r="L2229" i="39"/>
  <c r="C2229" i="39" s="1"/>
  <c r="F2229" i="39"/>
  <c r="E2229" i="39"/>
  <c r="D2229" i="39"/>
  <c r="B2229" i="39"/>
  <c r="A2229" i="39"/>
  <c r="L551" i="39"/>
  <c r="C551" i="39" s="1"/>
  <c r="F551" i="39"/>
  <c r="E551" i="39"/>
  <c r="D551" i="39"/>
  <c r="B551" i="39"/>
  <c r="A551" i="39"/>
  <c r="L2374" i="39"/>
  <c r="C2374" i="39" s="1"/>
  <c r="F2374" i="39"/>
  <c r="E2374" i="39"/>
  <c r="D2374" i="39"/>
  <c r="B2374" i="39"/>
  <c r="A2374" i="39"/>
  <c r="L616" i="39"/>
  <c r="C616" i="39" s="1"/>
  <c r="F616" i="39"/>
  <c r="E616" i="39"/>
  <c r="D616" i="39"/>
  <c r="B616" i="39"/>
  <c r="A616" i="39"/>
  <c r="L609" i="39"/>
  <c r="C609" i="39" s="1"/>
  <c r="F609" i="39"/>
  <c r="E609" i="39"/>
  <c r="D609" i="39"/>
  <c r="B609" i="39"/>
  <c r="A609" i="39"/>
  <c r="L1408" i="39"/>
  <c r="C1408" i="39" s="1"/>
  <c r="F1408" i="39"/>
  <c r="E1408" i="39"/>
  <c r="D1408" i="39"/>
  <c r="B1408" i="39"/>
  <c r="A1408" i="39"/>
  <c r="L1383" i="39"/>
  <c r="C1383" i="39" s="1"/>
  <c r="F1383" i="39"/>
  <c r="E1383" i="39"/>
  <c r="D1383" i="39"/>
  <c r="B1383" i="39"/>
  <c r="H1383" i="39" s="1"/>
  <c r="A1383" i="39"/>
  <c r="L1376" i="39"/>
  <c r="C1376" i="39" s="1"/>
  <c r="F1376" i="39"/>
  <c r="E1376" i="39"/>
  <c r="D1376" i="39"/>
  <c r="B1376" i="39"/>
  <c r="A1376" i="39"/>
  <c r="L949" i="39"/>
  <c r="C949" i="39" s="1"/>
  <c r="F949" i="39"/>
  <c r="E949" i="39"/>
  <c r="D949" i="39"/>
  <c r="B949" i="39"/>
  <c r="A949" i="39"/>
  <c r="L918" i="39"/>
  <c r="C918" i="39" s="1"/>
  <c r="F918" i="39"/>
  <c r="E918" i="39"/>
  <c r="D918" i="39"/>
  <c r="B918" i="39"/>
  <c r="A918" i="39"/>
  <c r="L2416" i="39"/>
  <c r="C2416" i="39" s="1"/>
  <c r="F2416" i="39"/>
  <c r="E2416" i="39"/>
  <c r="D2416" i="39"/>
  <c r="B2416" i="39"/>
  <c r="A2416" i="39"/>
  <c r="L1795" i="39"/>
  <c r="C1795" i="39" s="1"/>
  <c r="F1795" i="39"/>
  <c r="E1795" i="39"/>
  <c r="D1795" i="39"/>
  <c r="B1795" i="39"/>
  <c r="A1795" i="39"/>
  <c r="L1771" i="39"/>
  <c r="C1771" i="39" s="1"/>
  <c r="F1771" i="39"/>
  <c r="E1771" i="39"/>
  <c r="D1771" i="39"/>
  <c r="B1771" i="39"/>
  <c r="A1771" i="39"/>
  <c r="L1507" i="39"/>
  <c r="C1507" i="39" s="1"/>
  <c r="F1507" i="39"/>
  <c r="E1507" i="39"/>
  <c r="D1507" i="39"/>
  <c r="B1507" i="39"/>
  <c r="A1507" i="39"/>
  <c r="L1493" i="39"/>
  <c r="C1493" i="39" s="1"/>
  <c r="F1493" i="39"/>
  <c r="E1493" i="39"/>
  <c r="D1493" i="39"/>
  <c r="B1493" i="39"/>
  <c r="A1493" i="39"/>
  <c r="L1781" i="39"/>
  <c r="C1781" i="39" s="1"/>
  <c r="F1781" i="39"/>
  <c r="E1781" i="39"/>
  <c r="D1781" i="39"/>
  <c r="B1781" i="39"/>
  <c r="A1781" i="39"/>
  <c r="L1336" i="39"/>
  <c r="C1336" i="39" s="1"/>
  <c r="F1336" i="39"/>
  <c r="E1336" i="39"/>
  <c r="D1336" i="39"/>
  <c r="B1336" i="39"/>
  <c r="A1336" i="39"/>
  <c r="L112" i="39"/>
  <c r="C112" i="39" s="1"/>
  <c r="F112" i="39"/>
  <c r="E112" i="39"/>
  <c r="D112" i="39"/>
  <c r="B112" i="39"/>
  <c r="H112" i="39" s="1"/>
  <c r="A112" i="39"/>
  <c r="L2484" i="39"/>
  <c r="C2484" i="39" s="1"/>
  <c r="F2484" i="39"/>
  <c r="E2484" i="39"/>
  <c r="D2484" i="39"/>
  <c r="B2484" i="39"/>
  <c r="A2484" i="39"/>
  <c r="L1223" i="39"/>
  <c r="C1223" i="39" s="1"/>
  <c r="F1223" i="39"/>
  <c r="E1223" i="39"/>
  <c r="D1223" i="39"/>
  <c r="B1223" i="39"/>
  <c r="A1223" i="39"/>
  <c r="L380" i="39"/>
  <c r="C380" i="39" s="1"/>
  <c r="F380" i="39"/>
  <c r="E380" i="39"/>
  <c r="D380" i="39"/>
  <c r="B380" i="39"/>
  <c r="A380" i="39"/>
  <c r="L576" i="39"/>
  <c r="C576" i="39" s="1"/>
  <c r="F576" i="39"/>
  <c r="E576" i="39"/>
  <c r="D576" i="39"/>
  <c r="B576" i="39"/>
  <c r="A576" i="39"/>
  <c r="L2104" i="39"/>
  <c r="C2104" i="39" s="1"/>
  <c r="F2104" i="39"/>
  <c r="E2104" i="39"/>
  <c r="D2104" i="39"/>
  <c r="B2104" i="39"/>
  <c r="A2104" i="39"/>
  <c r="L2190" i="39"/>
  <c r="C2190" i="39" s="1"/>
  <c r="F2190" i="39"/>
  <c r="E2190" i="39"/>
  <c r="D2190" i="39"/>
  <c r="B2190" i="39"/>
  <c r="A2190" i="39"/>
  <c r="L2056" i="39"/>
  <c r="C2056" i="39" s="1"/>
  <c r="F2056" i="39"/>
  <c r="E2056" i="39"/>
  <c r="D2056" i="39"/>
  <c r="B2056" i="39"/>
  <c r="A2056" i="39"/>
  <c r="L1977" i="39"/>
  <c r="C1977" i="39" s="1"/>
  <c r="F1977" i="39"/>
  <c r="E1977" i="39"/>
  <c r="D1977" i="39"/>
  <c r="B1977" i="39"/>
  <c r="A1977" i="39"/>
  <c r="L1327" i="39"/>
  <c r="C1327" i="39" s="1"/>
  <c r="F1327" i="39"/>
  <c r="E1327" i="39"/>
  <c r="D1327" i="39"/>
  <c r="B1327" i="39"/>
  <c r="A1327" i="39"/>
  <c r="L1211" i="39"/>
  <c r="C1211" i="39" s="1"/>
  <c r="F1211" i="39"/>
  <c r="E1211" i="39"/>
  <c r="D1211" i="39"/>
  <c r="B1211" i="39"/>
  <c r="H1211" i="39" s="1"/>
  <c r="A1211" i="39"/>
  <c r="L2368" i="39"/>
  <c r="C2368" i="39" s="1"/>
  <c r="F2368" i="39"/>
  <c r="E2368" i="39"/>
  <c r="D2368" i="39"/>
  <c r="B2368" i="39"/>
  <c r="A2368" i="39"/>
  <c r="L313" i="39"/>
  <c r="C313" i="39" s="1"/>
  <c r="F313" i="39"/>
  <c r="E313" i="39"/>
  <c r="D313" i="39"/>
  <c r="B313" i="39"/>
  <c r="A313" i="39"/>
  <c r="L2579" i="39"/>
  <c r="C2579" i="39" s="1"/>
  <c r="F2579" i="39"/>
  <c r="E2579" i="39"/>
  <c r="D2579" i="39"/>
  <c r="B2579" i="39"/>
  <c r="A2579" i="39"/>
  <c r="L2435" i="39"/>
  <c r="C2435" i="39" s="1"/>
  <c r="F2435" i="39"/>
  <c r="E2435" i="39"/>
  <c r="D2435" i="39"/>
  <c r="B2435" i="39"/>
  <c r="A2435" i="39"/>
  <c r="L2287" i="39"/>
  <c r="C2287" i="39" s="1"/>
  <c r="F2287" i="39"/>
  <c r="E2287" i="39"/>
  <c r="D2287" i="39"/>
  <c r="B2287" i="39"/>
  <c r="A2287" i="39"/>
  <c r="L1063" i="39"/>
  <c r="C1063" i="39" s="1"/>
  <c r="F1063" i="39"/>
  <c r="E1063" i="39"/>
  <c r="D1063" i="39"/>
  <c r="B1063" i="39"/>
  <c r="H1063" i="39" s="1"/>
  <c r="A1063" i="39"/>
  <c r="L608" i="39"/>
  <c r="C608" i="39" s="1"/>
  <c r="F608" i="39"/>
  <c r="E608" i="39"/>
  <c r="D608" i="39"/>
  <c r="B608" i="39"/>
  <c r="A608" i="39"/>
  <c r="L1503" i="39"/>
  <c r="C1503" i="39" s="1"/>
  <c r="F1503" i="39"/>
  <c r="E1503" i="39"/>
  <c r="D1503" i="39"/>
  <c r="B1503" i="39"/>
  <c r="A1503" i="39"/>
  <c r="L756" i="39"/>
  <c r="C756" i="39" s="1"/>
  <c r="F756" i="39"/>
  <c r="E756" i="39"/>
  <c r="D756" i="39"/>
  <c r="B756" i="39"/>
  <c r="A756" i="39"/>
  <c r="L721" i="39"/>
  <c r="C721" i="39" s="1"/>
  <c r="F721" i="39"/>
  <c r="E721" i="39"/>
  <c r="D721" i="39"/>
  <c r="B721" i="39"/>
  <c r="A721" i="39"/>
  <c r="L690" i="39"/>
  <c r="C690" i="39" s="1"/>
  <c r="F690" i="39"/>
  <c r="E690" i="39"/>
  <c r="D690" i="39"/>
  <c r="B690" i="39"/>
  <c r="A690" i="39"/>
  <c r="L1696" i="39"/>
  <c r="C1696" i="39" s="1"/>
  <c r="F1696" i="39"/>
  <c r="E1696" i="39"/>
  <c r="D1696" i="39"/>
  <c r="B1696" i="39"/>
  <c r="A1696" i="39"/>
  <c r="L2512" i="39"/>
  <c r="C2512" i="39" s="1"/>
  <c r="F2512" i="39"/>
  <c r="E2512" i="39"/>
  <c r="D2512" i="39"/>
  <c r="B2512" i="39"/>
  <c r="A2512" i="39"/>
  <c r="L2327" i="39"/>
  <c r="C2327" i="39" s="1"/>
  <c r="F2327" i="39"/>
  <c r="E2327" i="39"/>
  <c r="D2327" i="39"/>
  <c r="B2327" i="39"/>
  <c r="A2327" i="39"/>
  <c r="L1734" i="39"/>
  <c r="C1734" i="39" s="1"/>
  <c r="F1734" i="39"/>
  <c r="E1734" i="39"/>
  <c r="D1734" i="39"/>
  <c r="B1734" i="39"/>
  <c r="A1734" i="39"/>
  <c r="L1637" i="39"/>
  <c r="C1637" i="39" s="1"/>
  <c r="F1637" i="39"/>
  <c r="E1637" i="39"/>
  <c r="D1637" i="39"/>
  <c r="B1637" i="39"/>
  <c r="A1637" i="39"/>
  <c r="L149" i="39"/>
  <c r="C149" i="39" s="1"/>
  <c r="F149" i="39"/>
  <c r="E149" i="39"/>
  <c r="D149" i="39"/>
  <c r="B149" i="39"/>
  <c r="H149" i="39" s="1"/>
  <c r="A149" i="39"/>
  <c r="L1128" i="39"/>
  <c r="C1128" i="39" s="1"/>
  <c r="F1128" i="39"/>
  <c r="E1128" i="39"/>
  <c r="D1128" i="39"/>
  <c r="B1128" i="39"/>
  <c r="A1128" i="39"/>
  <c r="L905" i="39"/>
  <c r="C905" i="39" s="1"/>
  <c r="F905" i="39"/>
  <c r="E905" i="39"/>
  <c r="D905" i="39"/>
  <c r="B905" i="39"/>
  <c r="A905" i="39"/>
  <c r="L36" i="39"/>
  <c r="C36" i="39" s="1"/>
  <c r="F36" i="39"/>
  <c r="E36" i="39"/>
  <c r="D36" i="39"/>
  <c r="B36" i="39"/>
  <c r="A36" i="39"/>
  <c r="L1769" i="39"/>
  <c r="C1769" i="39" s="1"/>
  <c r="F1769" i="39"/>
  <c r="E1769" i="39"/>
  <c r="D1769" i="39"/>
  <c r="B1769" i="39"/>
  <c r="A1769" i="39"/>
  <c r="L1720" i="39"/>
  <c r="C1720" i="39" s="1"/>
  <c r="F1720" i="39"/>
  <c r="E1720" i="39"/>
  <c r="D1720" i="39"/>
  <c r="B1720" i="39"/>
  <c r="A1720" i="39"/>
  <c r="L643" i="39"/>
  <c r="C643" i="39" s="1"/>
  <c r="F643" i="39"/>
  <c r="E643" i="39"/>
  <c r="D643" i="39"/>
  <c r="B643" i="39"/>
  <c r="H643" i="39" s="1"/>
  <c r="A643" i="39"/>
  <c r="L2404" i="39"/>
  <c r="C2404" i="39" s="1"/>
  <c r="F2404" i="39"/>
  <c r="E2404" i="39"/>
  <c r="D2404" i="39"/>
  <c r="B2404" i="39"/>
  <c r="A2404" i="39"/>
  <c r="L805" i="39"/>
  <c r="C805" i="39" s="1"/>
  <c r="F805" i="39"/>
  <c r="E805" i="39"/>
  <c r="D805" i="39"/>
  <c r="B805" i="39"/>
  <c r="A805" i="39"/>
  <c r="L1401" i="39"/>
  <c r="C1401" i="39" s="1"/>
  <c r="F1401" i="39"/>
  <c r="E1401" i="39"/>
  <c r="D1401" i="39"/>
  <c r="B1401" i="39"/>
  <c r="A1401" i="39"/>
  <c r="L1143" i="39"/>
  <c r="C1143" i="39" s="1"/>
  <c r="F1143" i="39"/>
  <c r="E1143" i="39"/>
  <c r="D1143" i="39"/>
  <c r="B1143" i="39"/>
  <c r="A1143" i="39"/>
  <c r="L2531" i="39"/>
  <c r="C2531" i="39" s="1"/>
  <c r="F2531" i="39"/>
  <c r="E2531" i="39"/>
  <c r="D2531" i="39"/>
  <c r="B2531" i="39"/>
  <c r="A2531" i="39"/>
  <c r="L1588" i="39"/>
  <c r="C1588" i="39" s="1"/>
  <c r="F1588" i="39"/>
  <c r="E1588" i="39"/>
  <c r="D1588" i="39"/>
  <c r="B1588" i="39"/>
  <c r="A1588" i="39"/>
  <c r="L1532" i="39"/>
  <c r="C1532" i="39" s="1"/>
  <c r="F1532" i="39"/>
  <c r="E1532" i="39"/>
  <c r="D1532" i="39"/>
  <c r="B1532" i="39"/>
  <c r="A1532" i="39"/>
  <c r="L2600" i="39"/>
  <c r="C2600" i="39" s="1"/>
  <c r="F2600" i="39"/>
  <c r="E2600" i="39"/>
  <c r="D2600" i="39"/>
  <c r="B2600" i="39"/>
  <c r="A2600" i="39"/>
  <c r="L2491" i="39"/>
  <c r="C2491" i="39" s="1"/>
  <c r="F2491" i="39"/>
  <c r="E2491" i="39"/>
  <c r="D2491" i="39"/>
  <c r="B2491" i="39"/>
  <c r="A2491" i="39"/>
  <c r="L2203" i="39"/>
  <c r="C2203" i="39" s="1"/>
  <c r="F2203" i="39"/>
  <c r="E2203" i="39"/>
  <c r="D2203" i="39"/>
  <c r="B2203" i="39"/>
  <c r="A2203" i="39"/>
  <c r="L293" i="39"/>
  <c r="C293" i="39" s="1"/>
  <c r="F293" i="39"/>
  <c r="E293" i="39"/>
  <c r="D293" i="39"/>
  <c r="B293" i="39"/>
  <c r="A293" i="39"/>
  <c r="L1716" i="39"/>
  <c r="C1716" i="39" s="1"/>
  <c r="F1716" i="39"/>
  <c r="E1716" i="39"/>
  <c r="D1716" i="39"/>
  <c r="B1716" i="39"/>
  <c r="A1716" i="39"/>
  <c r="L1170" i="39"/>
  <c r="C1170" i="39" s="1"/>
  <c r="F1170" i="39"/>
  <c r="E1170" i="39"/>
  <c r="D1170" i="39"/>
  <c r="B1170" i="39"/>
  <c r="A1170" i="39"/>
  <c r="L810" i="39"/>
  <c r="C810" i="39" s="1"/>
  <c r="F810" i="39"/>
  <c r="E810" i="39"/>
  <c r="D810" i="39"/>
  <c r="B810" i="39"/>
  <c r="A810" i="39"/>
  <c r="L732" i="39"/>
  <c r="C732" i="39" s="1"/>
  <c r="F732" i="39"/>
  <c r="E732" i="39"/>
  <c r="D732" i="39"/>
  <c r="B732" i="39"/>
  <c r="A732" i="39"/>
  <c r="L672" i="39"/>
  <c r="C672" i="39" s="1"/>
  <c r="F672" i="39"/>
  <c r="E672" i="39"/>
  <c r="D672" i="39"/>
  <c r="B672" i="39"/>
  <c r="A672" i="39"/>
  <c r="L1372" i="39"/>
  <c r="C1372" i="39" s="1"/>
  <c r="F1372" i="39"/>
  <c r="E1372" i="39"/>
  <c r="D1372" i="39"/>
  <c r="B1372" i="39"/>
  <c r="A1372" i="39"/>
  <c r="L1860" i="39"/>
  <c r="C1860" i="39" s="1"/>
  <c r="F1860" i="39"/>
  <c r="E1860" i="39"/>
  <c r="D1860" i="39"/>
  <c r="B1860" i="39"/>
  <c r="A1860" i="39"/>
  <c r="L838" i="39"/>
  <c r="C838" i="39" s="1"/>
  <c r="F838" i="39"/>
  <c r="E838" i="39"/>
  <c r="D838" i="39"/>
  <c r="B838" i="39"/>
  <c r="A838" i="39"/>
  <c r="L694" i="39"/>
  <c r="C694" i="39" s="1"/>
  <c r="F694" i="39"/>
  <c r="E694" i="39"/>
  <c r="D694" i="39"/>
  <c r="B694" i="39"/>
  <c r="A694" i="39"/>
  <c r="L1980" i="39"/>
  <c r="C1980" i="39" s="1"/>
  <c r="F1980" i="39"/>
  <c r="E1980" i="39"/>
  <c r="D1980" i="39"/>
  <c r="B1980" i="39"/>
  <c r="A1980" i="39"/>
  <c r="L1839" i="39"/>
  <c r="C1839" i="39" s="1"/>
  <c r="F1839" i="39"/>
  <c r="E1839" i="39"/>
  <c r="D1839" i="39"/>
  <c r="B1839" i="39"/>
  <c r="A1839" i="39"/>
  <c r="L1333" i="39"/>
  <c r="C1333" i="39" s="1"/>
  <c r="F1333" i="39"/>
  <c r="E1333" i="39"/>
  <c r="D1333" i="39"/>
  <c r="B1333" i="39"/>
  <c r="A1333" i="39"/>
  <c r="L469" i="39"/>
  <c r="C469" i="39" s="1"/>
  <c r="F469" i="39"/>
  <c r="E469" i="39"/>
  <c r="D469" i="39"/>
  <c r="B469" i="39"/>
  <c r="A469" i="39"/>
  <c r="L98" i="39"/>
  <c r="C98" i="39" s="1"/>
  <c r="F98" i="39"/>
  <c r="E98" i="39"/>
  <c r="D98" i="39"/>
  <c r="B98" i="39"/>
  <c r="A98" i="39"/>
  <c r="L3" i="39"/>
  <c r="C3" i="39" s="1"/>
  <c r="F3" i="39"/>
  <c r="E3" i="39"/>
  <c r="D3" i="39"/>
  <c r="B3" i="39"/>
  <c r="A3" i="39"/>
  <c r="L1544" i="39"/>
  <c r="C1544" i="39" s="1"/>
  <c r="F1544" i="39"/>
  <c r="E1544" i="39"/>
  <c r="D1544" i="39"/>
  <c r="B1544" i="39"/>
  <c r="A1544" i="39"/>
  <c r="L1473" i="39"/>
  <c r="C1473" i="39" s="1"/>
  <c r="F1473" i="39"/>
  <c r="E1473" i="39"/>
  <c r="D1473" i="39"/>
  <c r="B1473" i="39"/>
  <c r="A1473" i="39"/>
  <c r="L1444" i="39"/>
  <c r="C1444" i="39" s="1"/>
  <c r="F1444" i="39"/>
  <c r="E1444" i="39"/>
  <c r="D1444" i="39"/>
  <c r="B1444" i="39"/>
  <c r="A1444" i="39"/>
  <c r="L211" i="39"/>
  <c r="C211" i="39" s="1"/>
  <c r="F211" i="39"/>
  <c r="E211" i="39"/>
  <c r="D211" i="39"/>
  <c r="B211" i="39"/>
  <c r="A211" i="39"/>
  <c r="L51" i="39"/>
  <c r="C51" i="39" s="1"/>
  <c r="F51" i="39"/>
  <c r="E51" i="39"/>
  <c r="D51" i="39"/>
  <c r="B51" i="39"/>
  <c r="A51" i="39"/>
  <c r="L2631" i="39"/>
  <c r="C2631" i="39" s="1"/>
  <c r="F2631" i="39"/>
  <c r="E2631" i="39"/>
  <c r="D2631" i="39"/>
  <c r="B2631" i="39"/>
  <c r="A2631" i="39"/>
  <c r="L2582" i="39"/>
  <c r="C2582" i="39" s="1"/>
  <c r="F2582" i="39"/>
  <c r="E2582" i="39"/>
  <c r="D2582" i="39"/>
  <c r="B2582" i="39"/>
  <c r="A2582" i="39"/>
  <c r="L1922" i="39"/>
  <c r="C1922" i="39" s="1"/>
  <c r="F1922" i="39"/>
  <c r="E1922" i="39"/>
  <c r="D1922" i="39"/>
  <c r="B1922" i="39"/>
  <c r="A1922" i="39"/>
  <c r="L1890" i="39"/>
  <c r="C1890" i="39" s="1"/>
  <c r="F1890" i="39"/>
  <c r="E1890" i="39"/>
  <c r="D1890" i="39"/>
  <c r="B1890" i="39"/>
  <c r="A1890" i="39"/>
  <c r="L1575" i="39"/>
  <c r="C1575" i="39" s="1"/>
  <c r="F1575" i="39"/>
  <c r="E1575" i="39"/>
  <c r="D1575" i="39"/>
  <c r="B1575" i="39"/>
  <c r="A1575" i="39"/>
  <c r="L1542" i="39"/>
  <c r="C1542" i="39" s="1"/>
  <c r="F1542" i="39"/>
  <c r="E1542" i="39"/>
  <c r="D1542" i="39"/>
  <c r="B1542" i="39"/>
  <c r="A1542" i="39"/>
  <c r="L1780" i="39"/>
  <c r="C1780" i="39" s="1"/>
  <c r="F1780" i="39"/>
  <c r="E1780" i="39"/>
  <c r="D1780" i="39"/>
  <c r="B1780" i="39"/>
  <c r="A1780" i="39"/>
  <c r="L1100" i="39"/>
  <c r="C1100" i="39" s="1"/>
  <c r="F1100" i="39"/>
  <c r="E1100" i="39"/>
  <c r="D1100" i="39"/>
  <c r="B1100" i="39"/>
  <c r="A1100" i="39"/>
  <c r="L984" i="39"/>
  <c r="C984" i="39" s="1"/>
  <c r="F984" i="39"/>
  <c r="E984" i="39"/>
  <c r="D984" i="39"/>
  <c r="B984" i="39"/>
  <c r="A984" i="39"/>
  <c r="L2384" i="39"/>
  <c r="C2384" i="39" s="1"/>
  <c r="F2384" i="39"/>
  <c r="E2384" i="39"/>
  <c r="D2384" i="39"/>
  <c r="B2384" i="39"/>
  <c r="A2384" i="39"/>
  <c r="L1861" i="39"/>
  <c r="C1861" i="39" s="1"/>
  <c r="F1861" i="39"/>
  <c r="E1861" i="39"/>
  <c r="D1861" i="39"/>
  <c r="B1861" i="39"/>
  <c r="H1861" i="39" s="1"/>
  <c r="A1861" i="39"/>
  <c r="L1119" i="39"/>
  <c r="C1119" i="39" s="1"/>
  <c r="F1119" i="39"/>
  <c r="E1119" i="39"/>
  <c r="D1119" i="39"/>
  <c r="B1119" i="39"/>
  <c r="A1119" i="39"/>
  <c r="L2256" i="39"/>
  <c r="C2256" i="39" s="1"/>
  <c r="F2256" i="39"/>
  <c r="E2256" i="39"/>
  <c r="D2256" i="39"/>
  <c r="B2256" i="39"/>
  <c r="A2256" i="39"/>
  <c r="L1139" i="39"/>
  <c r="C1139" i="39" s="1"/>
  <c r="F1139" i="39"/>
  <c r="E1139" i="39"/>
  <c r="D1139" i="39"/>
  <c r="B1139" i="39"/>
  <c r="A1139" i="39"/>
  <c r="L1137" i="39"/>
  <c r="C1137" i="39" s="1"/>
  <c r="F1137" i="39"/>
  <c r="E1137" i="39"/>
  <c r="D1137" i="39"/>
  <c r="B1137" i="39"/>
  <c r="A1137" i="39"/>
  <c r="L938" i="39"/>
  <c r="C938" i="39" s="1"/>
  <c r="F938" i="39"/>
  <c r="E938" i="39"/>
  <c r="D938" i="39"/>
  <c r="B938" i="39"/>
  <c r="A938" i="39"/>
  <c r="L933" i="39"/>
  <c r="C933" i="39" s="1"/>
  <c r="F933" i="39"/>
  <c r="E933" i="39"/>
  <c r="D933" i="39"/>
  <c r="B933" i="39"/>
  <c r="A933" i="39"/>
  <c r="L713" i="39"/>
  <c r="C713" i="39" s="1"/>
  <c r="F713" i="39"/>
  <c r="E713" i="39"/>
  <c r="D713" i="39"/>
  <c r="B713" i="39"/>
  <c r="A713" i="39"/>
  <c r="L184" i="39"/>
  <c r="C184" i="39" s="1"/>
  <c r="F184" i="39"/>
  <c r="E184" i="39"/>
  <c r="D184" i="39"/>
  <c r="B184" i="39"/>
  <c r="A184" i="39"/>
  <c r="L179" i="39"/>
  <c r="C179" i="39" s="1"/>
  <c r="F179" i="39"/>
  <c r="E179" i="39"/>
  <c r="D179" i="39"/>
  <c r="B179" i="39"/>
  <c r="A179" i="39"/>
  <c r="L167" i="39"/>
  <c r="C167" i="39" s="1"/>
  <c r="F167" i="39"/>
  <c r="E167" i="39"/>
  <c r="D167" i="39"/>
  <c r="B167" i="39"/>
  <c r="A167" i="39"/>
  <c r="L2331" i="39"/>
  <c r="C2331" i="39" s="1"/>
  <c r="F2331" i="39"/>
  <c r="E2331" i="39"/>
  <c r="D2331" i="39"/>
  <c r="B2331" i="39"/>
  <c r="A2331" i="39"/>
  <c r="L2206" i="39"/>
  <c r="C2206" i="39" s="1"/>
  <c r="F2206" i="39"/>
  <c r="E2206" i="39"/>
  <c r="D2206" i="39"/>
  <c r="B2206" i="39"/>
  <c r="A2206" i="39"/>
  <c r="L2159" i="39"/>
  <c r="C2159" i="39" s="1"/>
  <c r="F2159" i="39"/>
  <c r="E2159" i="39"/>
  <c r="D2159" i="39"/>
  <c r="B2159" i="39"/>
  <c r="A2159" i="39"/>
  <c r="L2157" i="39"/>
  <c r="C2157" i="39" s="1"/>
  <c r="F2157" i="39"/>
  <c r="E2157" i="39"/>
  <c r="D2157" i="39"/>
  <c r="B2157" i="39"/>
  <c r="A2157" i="39"/>
  <c r="L2077" i="39"/>
  <c r="C2077" i="39" s="1"/>
  <c r="F2077" i="39"/>
  <c r="E2077" i="39"/>
  <c r="D2077" i="39"/>
  <c r="B2077" i="39"/>
  <c r="A2077" i="39"/>
  <c r="L2073" i="39"/>
  <c r="C2073" i="39" s="1"/>
  <c r="F2073" i="39"/>
  <c r="E2073" i="39"/>
  <c r="D2073" i="39"/>
  <c r="B2073" i="39"/>
  <c r="A2073" i="39"/>
  <c r="L2318" i="39"/>
  <c r="C2318" i="39" s="1"/>
  <c r="F2318" i="39"/>
  <c r="E2318" i="39"/>
  <c r="D2318" i="39"/>
  <c r="B2318" i="39"/>
  <c r="A2318" i="39"/>
  <c r="L1957" i="39"/>
  <c r="C1957" i="39" s="1"/>
  <c r="F1957" i="39"/>
  <c r="E1957" i="39"/>
  <c r="D1957" i="39"/>
  <c r="B1957" i="39"/>
  <c r="H1957" i="39" s="1"/>
  <c r="A1957" i="39"/>
  <c r="L772" i="39"/>
  <c r="C772" i="39" s="1"/>
  <c r="F772" i="39"/>
  <c r="E772" i="39"/>
  <c r="D772" i="39"/>
  <c r="B772" i="39"/>
  <c r="A772" i="39"/>
  <c r="L1072" i="39"/>
  <c r="C1072" i="39" s="1"/>
  <c r="F1072" i="39"/>
  <c r="E1072" i="39"/>
  <c r="D1072" i="39"/>
  <c r="B1072" i="39"/>
  <c r="A1072" i="39"/>
  <c r="L602" i="39"/>
  <c r="C602" i="39" s="1"/>
  <c r="F602" i="39"/>
  <c r="E602" i="39"/>
  <c r="D602" i="39"/>
  <c r="B602" i="39"/>
  <c r="A602" i="39"/>
  <c r="L2266" i="39"/>
  <c r="C2266" i="39" s="1"/>
  <c r="F2266" i="39"/>
  <c r="E2266" i="39"/>
  <c r="D2266" i="39"/>
  <c r="B2266" i="39"/>
  <c r="A2266" i="39"/>
  <c r="L604" i="39"/>
  <c r="C604" i="39" s="1"/>
  <c r="F604" i="39"/>
  <c r="E604" i="39"/>
  <c r="D604" i="39"/>
  <c r="B604" i="39"/>
  <c r="A604" i="39"/>
  <c r="L183" i="39"/>
  <c r="C183" i="39" s="1"/>
  <c r="F183" i="39"/>
  <c r="E183" i="39"/>
  <c r="D183" i="39"/>
  <c r="B183" i="39"/>
  <c r="A183" i="39"/>
  <c r="L182" i="39"/>
  <c r="C182" i="39" s="1"/>
  <c r="F182" i="39"/>
  <c r="E182" i="39"/>
  <c r="D182" i="39"/>
  <c r="B182" i="39"/>
  <c r="A182" i="39"/>
  <c r="L2247" i="39"/>
  <c r="C2247" i="39" s="1"/>
  <c r="F2247" i="39"/>
  <c r="E2247" i="39"/>
  <c r="D2247" i="39"/>
  <c r="B2247" i="39"/>
  <c r="A2247" i="39"/>
  <c r="L1712" i="39"/>
  <c r="C1712" i="39" s="1"/>
  <c r="F1712" i="39"/>
  <c r="E1712" i="39"/>
  <c r="D1712" i="39"/>
  <c r="B1712" i="39"/>
  <c r="A1712" i="39"/>
  <c r="L1230" i="39"/>
  <c r="C1230" i="39" s="1"/>
  <c r="F1230" i="39"/>
  <c r="E1230" i="39"/>
  <c r="D1230" i="39"/>
  <c r="B1230" i="39"/>
  <c r="A1230" i="39"/>
  <c r="L1515" i="39"/>
  <c r="C1515" i="39" s="1"/>
  <c r="F1515" i="39"/>
  <c r="E1515" i="39"/>
  <c r="D1515" i="39"/>
  <c r="B1515" i="39"/>
  <c r="A1515" i="39"/>
  <c r="L432" i="39"/>
  <c r="C432" i="39" s="1"/>
  <c r="F432" i="39"/>
  <c r="E432" i="39"/>
  <c r="D432" i="39"/>
  <c r="B432" i="39"/>
  <c r="H432" i="39" s="1"/>
  <c r="A432" i="39"/>
  <c r="L314" i="39"/>
  <c r="C314" i="39" s="1"/>
  <c r="F314" i="39"/>
  <c r="E314" i="39"/>
  <c r="D314" i="39"/>
  <c r="B314" i="39"/>
  <c r="A314" i="39"/>
  <c r="L2142" i="39"/>
  <c r="C2142" i="39" s="1"/>
  <c r="F2142" i="39"/>
  <c r="E2142" i="39"/>
  <c r="D2142" i="39"/>
  <c r="B2142" i="39"/>
  <c r="A2142" i="39"/>
  <c r="L2055" i="39"/>
  <c r="C2055" i="39" s="1"/>
  <c r="F2055" i="39"/>
  <c r="E2055" i="39"/>
  <c r="D2055" i="39"/>
  <c r="B2055" i="39"/>
  <c r="A2055" i="39"/>
  <c r="L996" i="39"/>
  <c r="C996" i="39" s="1"/>
  <c r="F996" i="39"/>
  <c r="E996" i="39"/>
  <c r="D996" i="39"/>
  <c r="B996" i="39"/>
  <c r="A996" i="39"/>
  <c r="L123" i="39"/>
  <c r="C123" i="39" s="1"/>
  <c r="F123" i="39"/>
  <c r="E123" i="39"/>
  <c r="D123" i="39"/>
  <c r="B123" i="39"/>
  <c r="A123" i="39"/>
  <c r="L489" i="39"/>
  <c r="C489" i="39" s="1"/>
  <c r="F489" i="39"/>
  <c r="E489" i="39"/>
  <c r="D489" i="39"/>
  <c r="B489" i="39"/>
  <c r="A489" i="39"/>
  <c r="L1589" i="39"/>
  <c r="C1589" i="39" s="1"/>
  <c r="F1589" i="39"/>
  <c r="E1589" i="39"/>
  <c r="D1589" i="39"/>
  <c r="B1589" i="39"/>
  <c r="A1589" i="39"/>
  <c r="L858" i="39"/>
  <c r="C858" i="39" s="1"/>
  <c r="F858" i="39"/>
  <c r="E858" i="39"/>
  <c r="D858" i="39"/>
  <c r="B858" i="39"/>
  <c r="A858" i="39"/>
  <c r="L352" i="39"/>
  <c r="C352" i="39" s="1"/>
  <c r="F352" i="39"/>
  <c r="E352" i="39"/>
  <c r="D352" i="39"/>
  <c r="B352" i="39"/>
  <c r="A352" i="39"/>
  <c r="L117" i="39"/>
  <c r="C117" i="39" s="1"/>
  <c r="F117" i="39"/>
  <c r="E117" i="39"/>
  <c r="D117" i="39"/>
  <c r="B117" i="39"/>
  <c r="A117" i="39"/>
  <c r="L17" i="39"/>
  <c r="C17" i="39" s="1"/>
  <c r="F17" i="39"/>
  <c r="E17" i="39"/>
  <c r="D17" i="39"/>
  <c r="B17" i="39"/>
  <c r="A17" i="39"/>
  <c r="L295" i="39"/>
  <c r="C295" i="39" s="1"/>
  <c r="F295" i="39"/>
  <c r="E295" i="39"/>
  <c r="D295" i="39"/>
  <c r="B295" i="39"/>
  <c r="H295" i="39" s="1"/>
  <c r="A295" i="39"/>
  <c r="L2611" i="39"/>
  <c r="C2611" i="39" s="1"/>
  <c r="F2611" i="39"/>
  <c r="E2611" i="39"/>
  <c r="D2611" i="39"/>
  <c r="B2611" i="39"/>
  <c r="A2611" i="39"/>
  <c r="L1691" i="39"/>
  <c r="C1691" i="39" s="1"/>
  <c r="F1691" i="39"/>
  <c r="E1691" i="39"/>
  <c r="D1691" i="39"/>
  <c r="B1691" i="39"/>
  <c r="A1691" i="39"/>
  <c r="L1546" i="39"/>
  <c r="C1546" i="39" s="1"/>
  <c r="F1546" i="39"/>
  <c r="E1546" i="39"/>
  <c r="D1546" i="39"/>
  <c r="B1546" i="39"/>
  <c r="A1546" i="39"/>
  <c r="L1431" i="39"/>
  <c r="C1431" i="39" s="1"/>
  <c r="F1431" i="39"/>
  <c r="E1431" i="39"/>
  <c r="D1431" i="39"/>
  <c r="B1431" i="39"/>
  <c r="A1431" i="39"/>
  <c r="L1429" i="39"/>
  <c r="C1429" i="39" s="1"/>
  <c r="F1429" i="39"/>
  <c r="E1429" i="39"/>
  <c r="D1429" i="39"/>
  <c r="B1429" i="39"/>
  <c r="A1429" i="39"/>
  <c r="L483" i="39"/>
  <c r="C483" i="39" s="1"/>
  <c r="F483" i="39"/>
  <c r="E483" i="39"/>
  <c r="D483" i="39"/>
  <c r="B483" i="39"/>
  <c r="A483" i="39"/>
  <c r="L404" i="39"/>
  <c r="C404" i="39" s="1"/>
  <c r="F404" i="39"/>
  <c r="E404" i="39"/>
  <c r="D404" i="39"/>
  <c r="B404" i="39"/>
  <c r="A404" i="39"/>
  <c r="L1897" i="39"/>
  <c r="C1897" i="39" s="1"/>
  <c r="F1897" i="39"/>
  <c r="E1897" i="39"/>
  <c r="D1897" i="39"/>
  <c r="B1897" i="39"/>
  <c r="A1897" i="39"/>
  <c r="L704" i="39"/>
  <c r="C704" i="39" s="1"/>
  <c r="F704" i="39"/>
  <c r="E704" i="39"/>
  <c r="D704" i="39"/>
  <c r="B704" i="39"/>
  <c r="A704" i="39"/>
  <c r="L2129" i="39"/>
  <c r="C2129" i="39" s="1"/>
  <c r="F2129" i="39"/>
  <c r="E2129" i="39"/>
  <c r="D2129" i="39"/>
  <c r="B2129" i="39"/>
  <c r="A2129" i="39"/>
  <c r="L1157" i="39"/>
  <c r="C1157" i="39" s="1"/>
  <c r="F1157" i="39"/>
  <c r="E1157" i="39"/>
  <c r="D1157" i="39"/>
  <c r="B1157" i="39"/>
  <c r="A1157" i="39"/>
  <c r="L707" i="39"/>
  <c r="C707" i="39" s="1"/>
  <c r="F707" i="39"/>
  <c r="E707" i="39"/>
  <c r="D707" i="39"/>
  <c r="B707" i="39"/>
  <c r="A707" i="39"/>
  <c r="L526" i="39"/>
  <c r="C526" i="39" s="1"/>
  <c r="F526" i="39"/>
  <c r="E526" i="39"/>
  <c r="D526" i="39"/>
  <c r="B526" i="39"/>
  <c r="A526" i="39"/>
  <c r="L497" i="39"/>
  <c r="C497" i="39" s="1"/>
  <c r="F497" i="39"/>
  <c r="E497" i="39"/>
  <c r="D497" i="39"/>
  <c r="B497" i="39"/>
  <c r="H497" i="39" s="1"/>
  <c r="A497" i="39"/>
  <c r="L2375" i="39"/>
  <c r="C2375" i="39" s="1"/>
  <c r="F2375" i="39"/>
  <c r="E2375" i="39"/>
  <c r="D2375" i="39"/>
  <c r="B2375" i="39"/>
  <c r="A2375" i="39"/>
  <c r="L2328" i="39"/>
  <c r="C2328" i="39" s="1"/>
  <c r="F2328" i="39"/>
  <c r="E2328" i="39"/>
  <c r="D2328" i="39"/>
  <c r="B2328" i="39"/>
  <c r="A2328" i="39"/>
  <c r="L2076" i="39"/>
  <c r="C2076" i="39" s="1"/>
  <c r="F2076" i="39"/>
  <c r="E2076" i="39"/>
  <c r="D2076" i="39"/>
  <c r="B2076" i="39"/>
  <c r="A2076" i="39"/>
  <c r="L1704" i="39"/>
  <c r="C1704" i="39" s="1"/>
  <c r="F1704" i="39"/>
  <c r="E1704" i="39"/>
  <c r="D1704" i="39"/>
  <c r="B1704" i="39"/>
  <c r="A1704" i="39"/>
  <c r="L1615" i="39"/>
  <c r="C1615" i="39" s="1"/>
  <c r="F1615" i="39"/>
  <c r="E1615" i="39"/>
  <c r="D1615" i="39"/>
  <c r="B1615" i="39"/>
  <c r="A1615" i="39"/>
  <c r="L1440" i="39"/>
  <c r="C1440" i="39" s="1"/>
  <c r="F1440" i="39"/>
  <c r="E1440" i="39"/>
  <c r="D1440" i="39"/>
  <c r="B1440" i="39"/>
  <c r="A1440" i="39"/>
  <c r="L2454" i="39"/>
  <c r="C2454" i="39" s="1"/>
  <c r="F2454" i="39"/>
  <c r="E2454" i="39"/>
  <c r="D2454" i="39"/>
  <c r="B2454" i="39"/>
  <c r="A2454" i="39"/>
  <c r="L2440" i="39"/>
  <c r="C2440" i="39" s="1"/>
  <c r="F2440" i="39"/>
  <c r="E2440" i="39"/>
  <c r="D2440" i="39"/>
  <c r="B2440" i="39"/>
  <c r="A2440" i="39"/>
  <c r="L2312" i="39"/>
  <c r="C2312" i="39" s="1"/>
  <c r="F2312" i="39"/>
  <c r="E2312" i="39"/>
  <c r="D2312" i="39"/>
  <c r="B2312" i="39"/>
  <c r="H2312" i="39" s="1"/>
  <c r="A2312" i="39"/>
  <c r="L465" i="39"/>
  <c r="C465" i="39" s="1"/>
  <c r="F465" i="39"/>
  <c r="E465" i="39"/>
  <c r="D465" i="39"/>
  <c r="B465" i="39"/>
  <c r="A465" i="39"/>
  <c r="L2317" i="39"/>
  <c r="C2317" i="39" s="1"/>
  <c r="F2317" i="39"/>
  <c r="E2317" i="39"/>
  <c r="D2317" i="39"/>
  <c r="B2317" i="39"/>
  <c r="A2317" i="39"/>
  <c r="L1872" i="39"/>
  <c r="C1872" i="39" s="1"/>
  <c r="F1872" i="39"/>
  <c r="E1872" i="39"/>
  <c r="D1872" i="39"/>
  <c r="B1872" i="39"/>
  <c r="A1872" i="39"/>
  <c r="L836" i="39"/>
  <c r="C836" i="39" s="1"/>
  <c r="F836" i="39"/>
  <c r="E836" i="39"/>
  <c r="D836" i="39"/>
  <c r="B836" i="39"/>
  <c r="A836" i="39"/>
  <c r="L2128" i="39"/>
  <c r="C2128" i="39" s="1"/>
  <c r="F2128" i="39"/>
  <c r="E2128" i="39"/>
  <c r="D2128" i="39"/>
  <c r="B2128" i="39"/>
  <c r="A2128" i="39"/>
  <c r="L1649" i="39"/>
  <c r="C1649" i="39" s="1"/>
  <c r="F1649" i="39"/>
  <c r="E1649" i="39"/>
  <c r="D1649" i="39"/>
  <c r="B1649" i="39"/>
  <c r="A1649" i="39"/>
  <c r="L2438" i="39"/>
  <c r="C2438" i="39" s="1"/>
  <c r="F2438" i="39"/>
  <c r="E2438" i="39"/>
  <c r="D2438" i="39"/>
  <c r="B2438" i="39"/>
  <c r="H2438" i="39" s="1"/>
  <c r="A2438" i="39"/>
  <c r="L2594" i="39"/>
  <c r="C2594" i="39" s="1"/>
  <c r="F2594" i="39"/>
  <c r="E2594" i="39"/>
  <c r="D2594" i="39"/>
  <c r="B2594" i="39"/>
  <c r="A2594" i="39"/>
  <c r="L1568" i="39"/>
  <c r="C1568" i="39" s="1"/>
  <c r="F1568" i="39"/>
  <c r="E1568" i="39"/>
  <c r="D1568" i="39"/>
  <c r="B1568" i="39"/>
  <c r="A1568" i="39"/>
  <c r="L1320" i="39"/>
  <c r="C1320" i="39" s="1"/>
  <c r="F1320" i="39"/>
  <c r="E1320" i="39"/>
  <c r="D1320" i="39"/>
  <c r="B1320" i="39"/>
  <c r="A1320" i="39"/>
  <c r="L579" i="39"/>
  <c r="C579" i="39" s="1"/>
  <c r="F579" i="39"/>
  <c r="E579" i="39"/>
  <c r="D579" i="39"/>
  <c r="B579" i="39"/>
  <c r="A579" i="39"/>
  <c r="L2572" i="39"/>
  <c r="C2572" i="39" s="1"/>
  <c r="F2572" i="39"/>
  <c r="E2572" i="39"/>
  <c r="D2572" i="39"/>
  <c r="B2572" i="39"/>
  <c r="A2572" i="39"/>
  <c r="L2165" i="39"/>
  <c r="C2165" i="39" s="1"/>
  <c r="F2165" i="39"/>
  <c r="E2165" i="39"/>
  <c r="D2165" i="39"/>
  <c r="B2165" i="39"/>
  <c r="A2165" i="39"/>
  <c r="L775" i="39"/>
  <c r="C775" i="39" s="1"/>
  <c r="F775" i="39"/>
  <c r="E775" i="39"/>
  <c r="D775" i="39"/>
  <c r="B775" i="39"/>
  <c r="A775" i="39"/>
  <c r="L762" i="39"/>
  <c r="C762" i="39" s="1"/>
  <c r="F762" i="39"/>
  <c r="E762" i="39"/>
  <c r="D762" i="39"/>
  <c r="B762" i="39"/>
  <c r="A762" i="39"/>
  <c r="L212" i="39"/>
  <c r="C212" i="39" s="1"/>
  <c r="F212" i="39"/>
  <c r="E212" i="39"/>
  <c r="D212" i="39"/>
  <c r="B212" i="39"/>
  <c r="A212" i="39"/>
  <c r="L1365" i="39"/>
  <c r="C1365" i="39" s="1"/>
  <c r="F1365" i="39"/>
  <c r="E1365" i="39"/>
  <c r="D1365" i="39"/>
  <c r="B1365" i="39"/>
  <c r="A1365" i="39"/>
  <c r="L503" i="39"/>
  <c r="C503" i="39" s="1"/>
  <c r="F503" i="39"/>
  <c r="E503" i="39"/>
  <c r="D503" i="39"/>
  <c r="B503" i="39"/>
  <c r="A503" i="39"/>
  <c r="L2221" i="39"/>
  <c r="C2221" i="39" s="1"/>
  <c r="F2221" i="39"/>
  <c r="E2221" i="39"/>
  <c r="D2221" i="39"/>
  <c r="B2221" i="39"/>
  <c r="A2221" i="39"/>
  <c r="L2213" i="39"/>
  <c r="C2213" i="39" s="1"/>
  <c r="F2213" i="39"/>
  <c r="E2213" i="39"/>
  <c r="D2213" i="39"/>
  <c r="B2213" i="39"/>
  <c r="A2213" i="39"/>
  <c r="L2087" i="39"/>
  <c r="C2087" i="39" s="1"/>
  <c r="F2087" i="39"/>
  <c r="E2087" i="39"/>
  <c r="D2087" i="39"/>
  <c r="B2087" i="39"/>
  <c r="H2087" i="39" s="1"/>
  <c r="A2087" i="39"/>
  <c r="L1075" i="39"/>
  <c r="C1075" i="39" s="1"/>
  <c r="F1075" i="39"/>
  <c r="E1075" i="39"/>
  <c r="D1075" i="39"/>
  <c r="B1075" i="39"/>
  <c r="H1075" i="39" s="1"/>
  <c r="A1075" i="39"/>
  <c r="L886" i="39"/>
  <c r="C886" i="39" s="1"/>
  <c r="F886" i="39"/>
  <c r="E886" i="39"/>
  <c r="D886" i="39"/>
  <c r="B886" i="39"/>
  <c r="A886" i="39"/>
  <c r="L769" i="39"/>
  <c r="C769" i="39" s="1"/>
  <c r="F769" i="39"/>
  <c r="E769" i="39"/>
  <c r="D769" i="39"/>
  <c r="B769" i="39"/>
  <c r="A769" i="39"/>
  <c r="L2124" i="39"/>
  <c r="C2124" i="39" s="1"/>
  <c r="F2124" i="39"/>
  <c r="E2124" i="39"/>
  <c r="D2124" i="39"/>
  <c r="B2124" i="39"/>
  <c r="A2124" i="39"/>
  <c r="L1722" i="39"/>
  <c r="C1722" i="39" s="1"/>
  <c r="F1722" i="39"/>
  <c r="E1722" i="39"/>
  <c r="D1722" i="39"/>
  <c r="B1722" i="39"/>
  <c r="A1722" i="39"/>
  <c r="L1648" i="39"/>
  <c r="C1648" i="39" s="1"/>
  <c r="F1648" i="39"/>
  <c r="E1648" i="39"/>
  <c r="D1648" i="39"/>
  <c r="B1648" i="39"/>
  <c r="A1648" i="39"/>
  <c r="L510" i="39"/>
  <c r="C510" i="39" s="1"/>
  <c r="F510" i="39"/>
  <c r="E510" i="39"/>
  <c r="D510" i="39"/>
  <c r="B510" i="39"/>
  <c r="A510" i="39"/>
  <c r="L249" i="39"/>
  <c r="C249" i="39" s="1"/>
  <c r="F249" i="39"/>
  <c r="E249" i="39"/>
  <c r="D249" i="39"/>
  <c r="B249" i="39"/>
  <c r="A249" i="39"/>
  <c r="L2389" i="39"/>
  <c r="C2389" i="39" s="1"/>
  <c r="F2389" i="39"/>
  <c r="E2389" i="39"/>
  <c r="D2389" i="39"/>
  <c r="B2389" i="39"/>
  <c r="A2389" i="39"/>
  <c r="L2388" i="39"/>
  <c r="C2388" i="39" s="1"/>
  <c r="F2388" i="39"/>
  <c r="E2388" i="39"/>
  <c r="D2388" i="39"/>
  <c r="B2388" i="39"/>
  <c r="A2388" i="39"/>
  <c r="L438" i="39"/>
  <c r="C438" i="39" s="1"/>
  <c r="F438" i="39"/>
  <c r="E438" i="39"/>
  <c r="D438" i="39"/>
  <c r="B438" i="39"/>
  <c r="A438" i="39"/>
  <c r="L2329" i="39"/>
  <c r="C2329" i="39" s="1"/>
  <c r="F2329" i="39"/>
  <c r="E2329" i="39"/>
  <c r="D2329" i="39"/>
  <c r="B2329" i="39"/>
  <c r="A2329" i="39"/>
  <c r="L1874" i="39"/>
  <c r="C1874" i="39" s="1"/>
  <c r="F1874" i="39"/>
  <c r="E1874" i="39"/>
  <c r="D1874" i="39"/>
  <c r="B1874" i="39"/>
  <c r="A1874" i="39"/>
  <c r="L1751" i="39"/>
  <c r="C1751" i="39" s="1"/>
  <c r="F1751" i="39"/>
  <c r="E1751" i="39"/>
  <c r="D1751" i="39"/>
  <c r="B1751" i="39"/>
  <c r="A1751" i="39"/>
  <c r="L1744" i="39"/>
  <c r="C1744" i="39" s="1"/>
  <c r="F1744" i="39"/>
  <c r="E1744" i="39"/>
  <c r="D1744" i="39"/>
  <c r="B1744" i="39"/>
  <c r="H1744" i="39" s="1"/>
  <c r="A1744" i="39"/>
  <c r="L717" i="39"/>
  <c r="C717" i="39" s="1"/>
  <c r="F717" i="39"/>
  <c r="E717" i="39"/>
  <c r="D717" i="39"/>
  <c r="B717" i="39"/>
  <c r="A717" i="39"/>
  <c r="L1899" i="39"/>
  <c r="C1899" i="39" s="1"/>
  <c r="F1899" i="39"/>
  <c r="E1899" i="39"/>
  <c r="D1899" i="39"/>
  <c r="B1899" i="39"/>
  <c r="A1899" i="39"/>
  <c r="L1569" i="39"/>
  <c r="C1569" i="39" s="1"/>
  <c r="F1569" i="39"/>
  <c r="E1569" i="39"/>
  <c r="D1569" i="39"/>
  <c r="B1569" i="39"/>
  <c r="A1569" i="39"/>
  <c r="L735" i="39"/>
  <c r="C735" i="39" s="1"/>
  <c r="F735" i="39"/>
  <c r="E735" i="39"/>
  <c r="D735" i="39"/>
  <c r="B735" i="39"/>
  <c r="A735" i="39"/>
  <c r="L1019" i="39"/>
  <c r="C1019" i="39" s="1"/>
  <c r="F1019" i="39"/>
  <c r="E1019" i="39"/>
  <c r="D1019" i="39"/>
  <c r="B1019" i="39"/>
  <c r="A1019" i="39"/>
  <c r="L1992" i="39"/>
  <c r="C1992" i="39" s="1"/>
  <c r="F1992" i="39"/>
  <c r="E1992" i="39"/>
  <c r="D1992" i="39"/>
  <c r="B1992" i="39"/>
  <c r="A1992" i="39"/>
  <c r="L1191" i="39"/>
  <c r="C1191" i="39" s="1"/>
  <c r="F1191" i="39"/>
  <c r="E1191" i="39"/>
  <c r="D1191" i="39"/>
  <c r="B1191" i="39"/>
  <c r="A1191" i="39"/>
  <c r="L2291" i="39"/>
  <c r="C2291" i="39" s="1"/>
  <c r="F2291" i="39"/>
  <c r="E2291" i="39"/>
  <c r="D2291" i="39"/>
  <c r="B2291" i="39"/>
  <c r="A2291" i="39"/>
  <c r="L1133" i="39"/>
  <c r="C1133" i="39" s="1"/>
  <c r="F1133" i="39"/>
  <c r="E1133" i="39"/>
  <c r="D1133" i="39"/>
  <c r="B1133" i="39"/>
  <c r="A1133" i="39"/>
  <c r="L1533" i="39"/>
  <c r="C1533" i="39" s="1"/>
  <c r="F1533" i="39"/>
  <c r="E1533" i="39"/>
  <c r="D1533" i="39"/>
  <c r="B1533" i="39"/>
  <c r="A1533" i="39"/>
  <c r="L2567" i="39"/>
  <c r="C2567" i="39" s="1"/>
  <c r="F2567" i="39"/>
  <c r="E2567" i="39"/>
  <c r="D2567" i="39"/>
  <c r="B2567" i="39"/>
  <c r="A2567" i="39"/>
  <c r="L2382" i="39"/>
  <c r="C2382" i="39" s="1"/>
  <c r="F2382" i="39"/>
  <c r="E2382" i="39"/>
  <c r="D2382" i="39"/>
  <c r="B2382" i="39"/>
  <c r="A2382" i="39"/>
  <c r="L829" i="39"/>
  <c r="C829" i="39" s="1"/>
  <c r="F829" i="39"/>
  <c r="E829" i="39"/>
  <c r="D829" i="39"/>
  <c r="B829" i="39"/>
  <c r="A829" i="39"/>
  <c r="L274" i="39"/>
  <c r="C274" i="39" s="1"/>
  <c r="F274" i="39"/>
  <c r="E274" i="39"/>
  <c r="D274" i="39"/>
  <c r="B274" i="39"/>
  <c r="A274" i="39"/>
  <c r="L273" i="39"/>
  <c r="C273" i="39" s="1"/>
  <c r="F273" i="39"/>
  <c r="E273" i="39"/>
  <c r="D273" i="39"/>
  <c r="B273" i="39"/>
  <c r="A273" i="39"/>
  <c r="L275" i="39"/>
  <c r="C275" i="39" s="1"/>
  <c r="F275" i="39"/>
  <c r="E275" i="39"/>
  <c r="D275" i="39"/>
  <c r="B275" i="39"/>
  <c r="A275" i="39"/>
  <c r="L1038" i="39"/>
  <c r="C1038" i="39" s="1"/>
  <c r="F1038" i="39"/>
  <c r="E1038" i="39"/>
  <c r="D1038" i="39"/>
  <c r="B1038" i="39"/>
  <c r="H1038" i="39" s="1"/>
  <c r="A1038" i="39"/>
  <c r="L929" i="39"/>
  <c r="C929" i="39" s="1"/>
  <c r="F929" i="39"/>
  <c r="E929" i="39"/>
  <c r="D929" i="39"/>
  <c r="B929" i="39"/>
  <c r="A929" i="39"/>
  <c r="L606" i="39"/>
  <c r="C606" i="39" s="1"/>
  <c r="F606" i="39"/>
  <c r="E606" i="39"/>
  <c r="D606" i="39"/>
  <c r="B606" i="39"/>
  <c r="A606" i="39"/>
  <c r="L2585" i="39"/>
  <c r="C2585" i="39" s="1"/>
  <c r="F2585" i="39"/>
  <c r="E2585" i="39"/>
  <c r="D2585" i="39"/>
  <c r="B2585" i="39"/>
  <c r="A2585" i="39"/>
  <c r="L403" i="39"/>
  <c r="C403" i="39" s="1"/>
  <c r="F403" i="39"/>
  <c r="E403" i="39"/>
  <c r="D403" i="39"/>
  <c r="B403" i="39"/>
  <c r="A403" i="39"/>
  <c r="L2507" i="39"/>
  <c r="C2507" i="39" s="1"/>
  <c r="F2507" i="39"/>
  <c r="E2507" i="39"/>
  <c r="D2507" i="39"/>
  <c r="B2507" i="39"/>
  <c r="A2507" i="39"/>
  <c r="L2267" i="39"/>
  <c r="C2267" i="39" s="1"/>
  <c r="F2267" i="39"/>
  <c r="E2267" i="39"/>
  <c r="D2267" i="39"/>
  <c r="B2267" i="39"/>
  <c r="A2267" i="39"/>
  <c r="L426" i="39"/>
  <c r="C426" i="39" s="1"/>
  <c r="F426" i="39"/>
  <c r="E426" i="39"/>
  <c r="D426" i="39"/>
  <c r="B426" i="39"/>
  <c r="A426" i="39"/>
  <c r="L2470" i="39"/>
  <c r="C2470" i="39" s="1"/>
  <c r="F2470" i="39"/>
  <c r="E2470" i="39"/>
  <c r="D2470" i="39"/>
  <c r="B2470" i="39"/>
  <c r="A2470" i="39"/>
  <c r="L1938" i="39"/>
  <c r="C1938" i="39" s="1"/>
  <c r="F1938" i="39"/>
  <c r="E1938" i="39"/>
  <c r="D1938" i="39"/>
  <c r="B1938" i="39"/>
  <c r="H1938" i="39" s="1"/>
  <c r="A1938" i="39"/>
  <c r="L243" i="39"/>
  <c r="C243" i="39" s="1"/>
  <c r="F243" i="39"/>
  <c r="E243" i="39"/>
  <c r="D243" i="39"/>
  <c r="B243" i="39"/>
  <c r="A243" i="39"/>
  <c r="L75" i="39"/>
  <c r="C75" i="39" s="1"/>
  <c r="F75" i="39"/>
  <c r="E75" i="39"/>
  <c r="D75" i="39"/>
  <c r="B75" i="39"/>
  <c r="A75" i="39"/>
  <c r="L1213" i="39"/>
  <c r="C1213" i="39" s="1"/>
  <c r="F1213" i="39"/>
  <c r="E1213" i="39"/>
  <c r="D1213" i="39"/>
  <c r="B1213" i="39"/>
  <c r="A1213" i="39"/>
  <c r="L22" i="39"/>
  <c r="C22" i="39" s="1"/>
  <c r="F22" i="39"/>
  <c r="E22" i="39"/>
  <c r="D22" i="39"/>
  <c r="B22" i="39"/>
  <c r="H22" i="39" s="1"/>
  <c r="A22" i="39"/>
  <c r="L1794" i="39"/>
  <c r="C1794" i="39" s="1"/>
  <c r="F1794" i="39"/>
  <c r="E1794" i="39"/>
  <c r="D1794" i="39"/>
  <c r="B1794" i="39"/>
  <c r="A1794" i="39"/>
  <c r="L1526" i="39"/>
  <c r="C1526" i="39" s="1"/>
  <c r="F1526" i="39"/>
  <c r="E1526" i="39"/>
  <c r="D1526" i="39"/>
  <c r="B1526" i="39"/>
  <c r="H1526" i="39" s="1"/>
  <c r="A1526" i="39"/>
  <c r="L1621" i="39"/>
  <c r="C1621" i="39" s="1"/>
  <c r="F1621" i="39"/>
  <c r="E1621" i="39"/>
  <c r="D1621" i="39"/>
  <c r="B1621" i="39"/>
  <c r="A1621" i="39"/>
  <c r="L156" i="39"/>
  <c r="C156" i="39" s="1"/>
  <c r="F156" i="39"/>
  <c r="E156" i="39"/>
  <c r="D156" i="39"/>
  <c r="B156" i="39"/>
  <c r="A156" i="39"/>
  <c r="L127" i="39"/>
  <c r="C127" i="39" s="1"/>
  <c r="F127" i="39"/>
  <c r="E127" i="39"/>
  <c r="D127" i="39"/>
  <c r="B127" i="39"/>
  <c r="A127" i="39"/>
  <c r="L110" i="39"/>
  <c r="C110" i="39" s="1"/>
  <c r="F110" i="39"/>
  <c r="E110" i="39"/>
  <c r="D110" i="39"/>
  <c r="B110" i="39"/>
  <c r="A110" i="39"/>
  <c r="L100" i="39"/>
  <c r="C100" i="39" s="1"/>
  <c r="F100" i="39"/>
  <c r="E100" i="39"/>
  <c r="D100" i="39"/>
  <c r="B100" i="39"/>
  <c r="A100" i="39"/>
  <c r="L1517" i="39"/>
  <c r="C1517" i="39" s="1"/>
  <c r="F1517" i="39"/>
  <c r="E1517" i="39"/>
  <c r="D1517" i="39"/>
  <c r="B1517" i="39"/>
  <c r="A1517" i="39"/>
  <c r="L1476" i="39"/>
  <c r="C1476" i="39" s="1"/>
  <c r="F1476" i="39"/>
  <c r="E1476" i="39"/>
  <c r="D1476" i="39"/>
  <c r="B1476" i="39"/>
  <c r="A1476" i="39"/>
  <c r="L554" i="39"/>
  <c r="C554" i="39" s="1"/>
  <c r="F554" i="39"/>
  <c r="E554" i="39"/>
  <c r="D554" i="39"/>
  <c r="B554" i="39"/>
  <c r="A554" i="39"/>
  <c r="L2625" i="39"/>
  <c r="C2625" i="39" s="1"/>
  <c r="F2625" i="39"/>
  <c r="E2625" i="39"/>
  <c r="D2625" i="39"/>
  <c r="B2625" i="39"/>
  <c r="A2625" i="39"/>
  <c r="L1732" i="39"/>
  <c r="C1732" i="39" s="1"/>
  <c r="F1732" i="39"/>
  <c r="E1732" i="39"/>
  <c r="D1732" i="39"/>
  <c r="B1732" i="39"/>
  <c r="H1732" i="39" s="1"/>
  <c r="A1732" i="39"/>
  <c r="L1052" i="39"/>
  <c r="C1052" i="39" s="1"/>
  <c r="F1052" i="39"/>
  <c r="E1052" i="39"/>
  <c r="D1052" i="39"/>
  <c r="B1052" i="39"/>
  <c r="A1052" i="39"/>
  <c r="L214" i="39"/>
  <c r="C214" i="39" s="1"/>
  <c r="F214" i="39"/>
  <c r="E214" i="39"/>
  <c r="D214" i="39"/>
  <c r="B214" i="39"/>
  <c r="A214" i="39"/>
  <c r="L1162" i="39"/>
  <c r="C1162" i="39" s="1"/>
  <c r="F1162" i="39"/>
  <c r="E1162" i="39"/>
  <c r="D1162" i="39"/>
  <c r="B1162" i="39"/>
  <c r="A1162" i="39"/>
  <c r="L2297" i="39"/>
  <c r="C2297" i="39" s="1"/>
  <c r="F2297" i="39"/>
  <c r="E2297" i="39"/>
  <c r="D2297" i="39"/>
  <c r="B2297" i="39"/>
  <c r="A2297" i="39"/>
  <c r="L71" i="39"/>
  <c r="C71" i="39" s="1"/>
  <c r="F71" i="39"/>
  <c r="E71" i="39"/>
  <c r="D71" i="39"/>
  <c r="B71" i="39"/>
  <c r="A71" i="39"/>
  <c r="L2523" i="39"/>
  <c r="C2523" i="39" s="1"/>
  <c r="F2523" i="39"/>
  <c r="E2523" i="39"/>
  <c r="D2523" i="39"/>
  <c r="B2523" i="39"/>
  <c r="A2523" i="39"/>
  <c r="L885" i="39"/>
  <c r="C885" i="39" s="1"/>
  <c r="F885" i="39"/>
  <c r="E885" i="39"/>
  <c r="D885" i="39"/>
  <c r="B885" i="39"/>
  <c r="A885" i="39"/>
  <c r="L620" i="39"/>
  <c r="C620" i="39" s="1"/>
  <c r="F620" i="39"/>
  <c r="E620" i="39"/>
  <c r="D620" i="39"/>
  <c r="B620" i="39"/>
  <c r="A620" i="39"/>
  <c r="L1469" i="39"/>
  <c r="C1469" i="39" s="1"/>
  <c r="F1469" i="39"/>
  <c r="E1469" i="39"/>
  <c r="D1469" i="39"/>
  <c r="B1469" i="39"/>
  <c r="A1469" i="39"/>
  <c r="L1466" i="39"/>
  <c r="C1466" i="39" s="1"/>
  <c r="F1466" i="39"/>
  <c r="E1466" i="39"/>
  <c r="D1466" i="39"/>
  <c r="B1466" i="39"/>
  <c r="H1466" i="39" s="1"/>
  <c r="A1466" i="39"/>
  <c r="L1064" i="39"/>
  <c r="C1064" i="39" s="1"/>
  <c r="F1064" i="39"/>
  <c r="E1064" i="39"/>
  <c r="D1064" i="39"/>
  <c r="B1064" i="39"/>
  <c r="A1064" i="39"/>
  <c r="L548" i="39"/>
  <c r="C548" i="39" s="1"/>
  <c r="F548" i="39"/>
  <c r="E548" i="39"/>
  <c r="D548" i="39"/>
  <c r="B548" i="39"/>
  <c r="A548" i="39"/>
  <c r="L1762" i="39"/>
  <c r="C1762" i="39" s="1"/>
  <c r="F1762" i="39"/>
  <c r="E1762" i="39"/>
  <c r="D1762" i="39"/>
  <c r="B1762" i="39"/>
  <c r="A1762" i="39"/>
  <c r="L1208" i="39"/>
  <c r="C1208" i="39" s="1"/>
  <c r="F1208" i="39"/>
  <c r="E1208" i="39"/>
  <c r="D1208" i="39"/>
  <c r="B1208" i="39"/>
  <c r="A1208" i="39"/>
  <c r="L444" i="39"/>
  <c r="C444" i="39" s="1"/>
  <c r="F444" i="39"/>
  <c r="E444" i="39"/>
  <c r="D444" i="39"/>
  <c r="B444" i="39"/>
  <c r="A444" i="39"/>
  <c r="L400" i="39"/>
  <c r="C400" i="39" s="1"/>
  <c r="F400" i="39"/>
  <c r="E400" i="39"/>
  <c r="D400" i="39"/>
  <c r="B400" i="39"/>
  <c r="A400" i="39"/>
  <c r="L399" i="39"/>
  <c r="C399" i="39" s="1"/>
  <c r="F399" i="39"/>
  <c r="E399" i="39"/>
  <c r="D399" i="39"/>
  <c r="B399" i="39"/>
  <c r="A399" i="39"/>
  <c r="L356" i="39"/>
  <c r="C356" i="39" s="1"/>
  <c r="F356" i="39"/>
  <c r="E356" i="39"/>
  <c r="D356" i="39"/>
  <c r="B356" i="39"/>
  <c r="A356" i="39"/>
  <c r="L342" i="39"/>
  <c r="C342" i="39" s="1"/>
  <c r="F342" i="39"/>
  <c r="E342" i="39"/>
  <c r="D342" i="39"/>
  <c r="B342" i="39"/>
  <c r="A342" i="39"/>
  <c r="L223" i="39"/>
  <c r="C223" i="39" s="1"/>
  <c r="F223" i="39"/>
  <c r="E223" i="39"/>
  <c r="D223" i="39"/>
  <c r="B223" i="39"/>
  <c r="A223" i="39"/>
  <c r="L2589" i="39"/>
  <c r="C2589" i="39" s="1"/>
  <c r="F2589" i="39"/>
  <c r="E2589" i="39"/>
  <c r="D2589" i="39"/>
  <c r="B2589" i="39"/>
  <c r="A2589" i="39"/>
  <c r="L2002" i="39"/>
  <c r="C2002" i="39" s="1"/>
  <c r="F2002" i="39"/>
  <c r="E2002" i="39"/>
  <c r="D2002" i="39"/>
  <c r="B2002" i="39"/>
  <c r="H2002" i="39" s="1"/>
  <c r="A2002" i="39"/>
  <c r="L2619" i="39"/>
  <c r="C2619" i="39" s="1"/>
  <c r="F2619" i="39"/>
  <c r="E2619" i="39"/>
  <c r="D2619" i="39"/>
  <c r="B2619" i="39"/>
  <c r="A2619" i="39"/>
  <c r="L2442" i="39"/>
  <c r="C2442" i="39" s="1"/>
  <c r="F2442" i="39"/>
  <c r="E2442" i="39"/>
  <c r="D2442" i="39"/>
  <c r="B2442" i="39"/>
  <c r="H2442" i="39" s="1"/>
  <c r="A2442" i="39"/>
  <c r="L2281" i="39"/>
  <c r="C2281" i="39" s="1"/>
  <c r="F2281" i="39"/>
  <c r="E2281" i="39"/>
  <c r="D2281" i="39"/>
  <c r="B2281" i="39"/>
  <c r="A2281" i="39"/>
  <c r="L2004" i="39"/>
  <c r="C2004" i="39" s="1"/>
  <c r="F2004" i="39"/>
  <c r="E2004" i="39"/>
  <c r="D2004" i="39"/>
  <c r="B2004" i="39"/>
  <c r="A2004" i="39"/>
  <c r="L1878" i="39"/>
  <c r="C1878" i="39" s="1"/>
  <c r="F1878" i="39"/>
  <c r="E1878" i="39"/>
  <c r="D1878" i="39"/>
  <c r="B1878" i="39"/>
  <c r="A1878" i="39"/>
  <c r="L1867" i="39"/>
  <c r="C1867" i="39" s="1"/>
  <c r="F1867" i="39"/>
  <c r="E1867" i="39"/>
  <c r="D1867" i="39"/>
  <c r="B1867" i="39"/>
  <c r="A1867" i="39"/>
  <c r="L1848" i="39"/>
  <c r="C1848" i="39" s="1"/>
  <c r="F1848" i="39"/>
  <c r="E1848" i="39"/>
  <c r="D1848" i="39"/>
  <c r="B1848" i="39"/>
  <c r="A1848" i="39"/>
  <c r="L908" i="39"/>
  <c r="C908" i="39" s="1"/>
  <c r="F908" i="39"/>
  <c r="E908" i="39"/>
  <c r="D908" i="39"/>
  <c r="B908" i="39"/>
  <c r="A908" i="39"/>
  <c r="L2308" i="39"/>
  <c r="C2308" i="39" s="1"/>
  <c r="F2308" i="39"/>
  <c r="E2308" i="39"/>
  <c r="D2308" i="39"/>
  <c r="B2308" i="39"/>
  <c r="A2308" i="39"/>
  <c r="L1630" i="39"/>
  <c r="C1630" i="39" s="1"/>
  <c r="F1630" i="39"/>
  <c r="E1630" i="39"/>
  <c r="D1630" i="39"/>
  <c r="B1630" i="39"/>
  <c r="A1630" i="39"/>
  <c r="L2613" i="39"/>
  <c r="C2613" i="39" s="1"/>
  <c r="F2613" i="39"/>
  <c r="E2613" i="39"/>
  <c r="D2613" i="39"/>
  <c r="B2613" i="39"/>
  <c r="A2613" i="39"/>
  <c r="L2341" i="39"/>
  <c r="C2341" i="39" s="1"/>
  <c r="F2341" i="39"/>
  <c r="E2341" i="39"/>
  <c r="D2341" i="39"/>
  <c r="B2341" i="39"/>
  <c r="A2341" i="39"/>
  <c r="L2293" i="39"/>
  <c r="C2293" i="39" s="1"/>
  <c r="F2293" i="39"/>
  <c r="E2293" i="39"/>
  <c r="D2293" i="39"/>
  <c r="B2293" i="39"/>
  <c r="A2293" i="39"/>
  <c r="L662" i="39"/>
  <c r="C662" i="39" s="1"/>
  <c r="F662" i="39"/>
  <c r="E662" i="39"/>
  <c r="D662" i="39"/>
  <c r="B662" i="39"/>
  <c r="A662" i="39"/>
  <c r="L1843" i="39"/>
  <c r="C1843" i="39" s="1"/>
  <c r="F1843" i="39"/>
  <c r="E1843" i="39"/>
  <c r="D1843" i="39"/>
  <c r="B1843" i="39"/>
  <c r="A1843" i="39"/>
  <c r="L2092" i="39"/>
  <c r="C2092" i="39" s="1"/>
  <c r="F2092" i="39"/>
  <c r="E2092" i="39"/>
  <c r="D2092" i="39"/>
  <c r="B2092" i="39"/>
  <c r="A2092" i="39"/>
  <c r="L1034" i="39"/>
  <c r="C1034" i="39" s="1"/>
  <c r="F1034" i="39"/>
  <c r="E1034" i="39"/>
  <c r="D1034" i="39"/>
  <c r="B1034" i="39"/>
  <c r="A1034" i="39"/>
  <c r="L139" i="39"/>
  <c r="C139" i="39" s="1"/>
  <c r="F139" i="39"/>
  <c r="E139" i="39"/>
  <c r="D139" i="39"/>
  <c r="B139" i="39"/>
  <c r="A139" i="39"/>
  <c r="L892" i="39"/>
  <c r="C892" i="39" s="1"/>
  <c r="F892" i="39"/>
  <c r="E892" i="39"/>
  <c r="D892" i="39"/>
  <c r="B892" i="39"/>
  <c r="A892" i="39"/>
  <c r="L505" i="39"/>
  <c r="C505" i="39" s="1"/>
  <c r="F505" i="39"/>
  <c r="E505" i="39"/>
  <c r="D505" i="39"/>
  <c r="B505" i="39"/>
  <c r="A505" i="39"/>
  <c r="L2622" i="39"/>
  <c r="C2622" i="39" s="1"/>
  <c r="F2622" i="39"/>
  <c r="E2622" i="39"/>
  <c r="D2622" i="39"/>
  <c r="B2622" i="39"/>
  <c r="A2622" i="39"/>
  <c r="L898" i="39"/>
  <c r="C898" i="39" s="1"/>
  <c r="F898" i="39"/>
  <c r="E898" i="39"/>
  <c r="D898" i="39"/>
  <c r="B898" i="39"/>
  <c r="A898" i="39"/>
  <c r="L2549" i="39"/>
  <c r="C2549" i="39" s="1"/>
  <c r="F2549" i="39"/>
  <c r="E2549" i="39"/>
  <c r="D2549" i="39"/>
  <c r="B2549" i="39"/>
  <c r="A2549" i="39"/>
  <c r="L2500" i="39"/>
  <c r="C2500" i="39" s="1"/>
  <c r="F2500" i="39"/>
  <c r="E2500" i="39"/>
  <c r="D2500" i="39"/>
  <c r="B2500" i="39"/>
  <c r="A2500" i="39"/>
  <c r="L2204" i="39"/>
  <c r="C2204" i="39" s="1"/>
  <c r="F2204" i="39"/>
  <c r="E2204" i="39"/>
  <c r="D2204" i="39"/>
  <c r="B2204" i="39"/>
  <c r="A2204" i="39"/>
  <c r="L1803" i="39"/>
  <c r="C1803" i="39" s="1"/>
  <c r="F1803" i="39"/>
  <c r="E1803" i="39"/>
  <c r="D1803" i="39"/>
  <c r="B1803" i="39"/>
  <c r="A1803" i="39"/>
  <c r="L910" i="39"/>
  <c r="C910" i="39" s="1"/>
  <c r="F910" i="39"/>
  <c r="E910" i="39"/>
  <c r="D910" i="39"/>
  <c r="B910" i="39"/>
  <c r="A910" i="39"/>
  <c r="L529" i="39"/>
  <c r="C529" i="39" s="1"/>
  <c r="F529" i="39"/>
  <c r="E529" i="39"/>
  <c r="D529" i="39"/>
  <c r="B529" i="39"/>
  <c r="A529" i="39"/>
  <c r="L208" i="39"/>
  <c r="C208" i="39" s="1"/>
  <c r="F208" i="39"/>
  <c r="E208" i="39"/>
  <c r="D208" i="39"/>
  <c r="B208" i="39"/>
  <c r="A208" i="39"/>
  <c r="L1788" i="39"/>
  <c r="C1788" i="39" s="1"/>
  <c r="F1788" i="39"/>
  <c r="E1788" i="39"/>
  <c r="D1788" i="39"/>
  <c r="B1788" i="39"/>
  <c r="A1788" i="39"/>
  <c r="L1344" i="39"/>
  <c r="C1344" i="39" s="1"/>
  <c r="F1344" i="39"/>
  <c r="E1344" i="39"/>
  <c r="D1344" i="39"/>
  <c r="B1344" i="39"/>
  <c r="A1344" i="39"/>
  <c r="L566" i="39"/>
  <c r="C566" i="39" s="1"/>
  <c r="F566" i="39"/>
  <c r="E566" i="39"/>
  <c r="D566" i="39"/>
  <c r="B566" i="39"/>
  <c r="A566" i="39"/>
  <c r="L264" i="39"/>
  <c r="C264" i="39" s="1"/>
  <c r="F264" i="39"/>
  <c r="E264" i="39"/>
  <c r="D264" i="39"/>
  <c r="B264" i="39"/>
  <c r="A264" i="39"/>
  <c r="L2505" i="39"/>
  <c r="C2505" i="39" s="1"/>
  <c r="F2505" i="39"/>
  <c r="E2505" i="39"/>
  <c r="D2505" i="39"/>
  <c r="B2505" i="39"/>
  <c r="A2505" i="39"/>
  <c r="L1850" i="39"/>
  <c r="C1850" i="39" s="1"/>
  <c r="F1850" i="39"/>
  <c r="E1850" i="39"/>
  <c r="D1850" i="39"/>
  <c r="B1850" i="39"/>
  <c r="A1850" i="39"/>
  <c r="L169" i="39"/>
  <c r="C169" i="39" s="1"/>
  <c r="F169" i="39"/>
  <c r="E169" i="39"/>
  <c r="D169" i="39"/>
  <c r="B169" i="39"/>
  <c r="A169" i="39"/>
  <c r="L917" i="39"/>
  <c r="C917" i="39" s="1"/>
  <c r="F917" i="39"/>
  <c r="E917" i="39"/>
  <c r="D917" i="39"/>
  <c r="B917" i="39"/>
  <c r="A917" i="39"/>
  <c r="L1886" i="39"/>
  <c r="C1886" i="39" s="1"/>
  <c r="F1886" i="39"/>
  <c r="E1886" i="39"/>
  <c r="D1886" i="39"/>
  <c r="B1886" i="39"/>
  <c r="A1886" i="39"/>
  <c r="L154" i="39"/>
  <c r="C154" i="39" s="1"/>
  <c r="F154" i="39"/>
  <c r="E154" i="39"/>
  <c r="D154" i="39"/>
  <c r="B154" i="39"/>
  <c r="A154" i="39"/>
  <c r="L1331" i="39"/>
  <c r="C1331" i="39" s="1"/>
  <c r="F1331" i="39"/>
  <c r="E1331" i="39"/>
  <c r="D1331" i="39"/>
  <c r="B1331" i="39"/>
  <c r="A1331" i="39"/>
  <c r="L1295" i="39"/>
  <c r="C1295" i="39" s="1"/>
  <c r="F1295" i="39"/>
  <c r="E1295" i="39"/>
  <c r="D1295" i="39"/>
  <c r="B1295" i="39"/>
  <c r="A1295" i="39"/>
  <c r="L1294" i="39"/>
  <c r="C1294" i="39" s="1"/>
  <c r="F1294" i="39"/>
  <c r="E1294" i="39"/>
  <c r="D1294" i="39"/>
  <c r="B1294" i="39"/>
  <c r="H1294" i="39" s="1"/>
  <c r="A1294" i="39"/>
  <c r="L570" i="39"/>
  <c r="C570" i="39" s="1"/>
  <c r="F570" i="39"/>
  <c r="E570" i="39"/>
  <c r="D570" i="39"/>
  <c r="B570" i="39"/>
  <c r="A570" i="39"/>
  <c r="L1217" i="39"/>
  <c r="C1217" i="39" s="1"/>
  <c r="F1217" i="39"/>
  <c r="E1217" i="39"/>
  <c r="D1217" i="39"/>
  <c r="B1217" i="39"/>
  <c r="A1217" i="39"/>
  <c r="L2334" i="39"/>
  <c r="C2334" i="39" s="1"/>
  <c r="F2334" i="39"/>
  <c r="E2334" i="39"/>
  <c r="D2334" i="39"/>
  <c r="B2334" i="39"/>
  <c r="A2334" i="39"/>
  <c r="L731" i="39"/>
  <c r="C731" i="39" s="1"/>
  <c r="F731" i="39"/>
  <c r="E731" i="39"/>
  <c r="D731" i="39"/>
  <c r="B731" i="39"/>
  <c r="A731" i="39"/>
  <c r="L1302" i="39"/>
  <c r="C1302" i="39" s="1"/>
  <c r="F1302" i="39"/>
  <c r="E1302" i="39"/>
  <c r="D1302" i="39"/>
  <c r="B1302" i="39"/>
  <c r="A1302" i="39"/>
  <c r="L407" i="39"/>
  <c r="C407" i="39" s="1"/>
  <c r="F407" i="39"/>
  <c r="E407" i="39"/>
  <c r="D407" i="39"/>
  <c r="B407" i="39"/>
  <c r="A407" i="39"/>
  <c r="L2436" i="39"/>
  <c r="C2436" i="39" s="1"/>
  <c r="F2436" i="39"/>
  <c r="E2436" i="39"/>
  <c r="D2436" i="39"/>
  <c r="B2436" i="39"/>
  <c r="A2436" i="39"/>
  <c r="L340" i="39"/>
  <c r="C340" i="39" s="1"/>
  <c r="F340" i="39"/>
  <c r="E340" i="39"/>
  <c r="D340" i="39"/>
  <c r="B340" i="39"/>
  <c r="A340" i="39"/>
  <c r="L1645" i="39"/>
  <c r="C1645" i="39" s="1"/>
  <c r="F1645" i="39"/>
  <c r="E1645" i="39"/>
  <c r="D1645" i="39"/>
  <c r="B1645" i="39"/>
  <c r="A1645" i="39"/>
  <c r="L2495" i="39"/>
  <c r="C2495" i="39" s="1"/>
  <c r="F2495" i="39"/>
  <c r="E2495" i="39"/>
  <c r="D2495" i="39"/>
  <c r="B2495" i="39"/>
  <c r="A2495" i="39"/>
  <c r="L297" i="39"/>
  <c r="C297" i="39" s="1"/>
  <c r="F297" i="39"/>
  <c r="E297" i="39"/>
  <c r="D297" i="39"/>
  <c r="B297" i="39"/>
  <c r="A297" i="39"/>
  <c r="L99" i="39"/>
  <c r="C99" i="39" s="1"/>
  <c r="F99" i="39"/>
  <c r="E99" i="39"/>
  <c r="D99" i="39"/>
  <c r="B99" i="39"/>
  <c r="A99" i="39"/>
  <c r="L48" i="39"/>
  <c r="C48" i="39" s="1"/>
  <c r="F48" i="39"/>
  <c r="E48" i="39"/>
  <c r="D48" i="39"/>
  <c r="B48" i="39"/>
  <c r="A48" i="39"/>
  <c r="L1813" i="39"/>
  <c r="C1813" i="39" s="1"/>
  <c r="F1813" i="39"/>
  <c r="E1813" i="39"/>
  <c r="D1813" i="39"/>
  <c r="B1813" i="39"/>
  <c r="A1813" i="39"/>
  <c r="L628" i="39"/>
  <c r="C628" i="39" s="1"/>
  <c r="F628" i="39"/>
  <c r="E628" i="39"/>
  <c r="D628" i="39"/>
  <c r="B628" i="39"/>
  <c r="A628" i="39"/>
  <c r="L250" i="39"/>
  <c r="C250" i="39" s="1"/>
  <c r="F250" i="39"/>
  <c r="E250" i="39"/>
  <c r="D250" i="39"/>
  <c r="B250" i="39"/>
  <c r="A250" i="39"/>
  <c r="L2050" i="39"/>
  <c r="C2050" i="39" s="1"/>
  <c r="F2050" i="39"/>
  <c r="E2050" i="39"/>
  <c r="D2050" i="39"/>
  <c r="B2050" i="39"/>
  <c r="A2050" i="39"/>
  <c r="L676" i="39"/>
  <c r="C676" i="39" s="1"/>
  <c r="F676" i="39"/>
  <c r="E676" i="39"/>
  <c r="D676" i="39"/>
  <c r="B676" i="39"/>
  <c r="A676" i="39"/>
  <c r="L470" i="39"/>
  <c r="C470" i="39" s="1"/>
  <c r="F470" i="39"/>
  <c r="E470" i="39"/>
  <c r="D470" i="39"/>
  <c r="B470" i="39"/>
  <c r="A470" i="39"/>
  <c r="L242" i="39"/>
  <c r="C242" i="39" s="1"/>
  <c r="F242" i="39"/>
  <c r="E242" i="39"/>
  <c r="D242" i="39"/>
  <c r="B242" i="39"/>
  <c r="A242" i="39"/>
  <c r="L2200" i="39"/>
  <c r="C2200" i="39" s="1"/>
  <c r="F2200" i="39"/>
  <c r="E2200" i="39"/>
  <c r="D2200" i="39"/>
  <c r="B2200" i="39"/>
  <c r="A2200" i="39"/>
  <c r="L428" i="39"/>
  <c r="C428" i="39" s="1"/>
  <c r="F428" i="39"/>
  <c r="E428" i="39"/>
  <c r="D428" i="39"/>
  <c r="B428" i="39"/>
  <c r="A428" i="39"/>
  <c r="L358" i="39"/>
  <c r="C358" i="39" s="1"/>
  <c r="F358" i="39"/>
  <c r="E358" i="39"/>
  <c r="D358" i="39"/>
  <c r="B358" i="39"/>
  <c r="A358" i="39"/>
  <c r="L761" i="39"/>
  <c r="C761" i="39" s="1"/>
  <c r="F761" i="39"/>
  <c r="E761" i="39"/>
  <c r="D761" i="39"/>
  <c r="B761" i="39"/>
  <c r="A761" i="39"/>
  <c r="L2236" i="39"/>
  <c r="C2236" i="39" s="1"/>
  <c r="F2236" i="39"/>
  <c r="E2236" i="39"/>
  <c r="D2236" i="39"/>
  <c r="B2236" i="39"/>
  <c r="A2236" i="39"/>
  <c r="L1671" i="39"/>
  <c r="C1671" i="39" s="1"/>
  <c r="F1671" i="39"/>
  <c r="E1671" i="39"/>
  <c r="D1671" i="39"/>
  <c r="B1671" i="39"/>
  <c r="A1671" i="39"/>
  <c r="L1394" i="39"/>
  <c r="C1394" i="39" s="1"/>
  <c r="F1394" i="39"/>
  <c r="E1394" i="39"/>
  <c r="D1394" i="39"/>
  <c r="B1394" i="39"/>
  <c r="A1394" i="39"/>
  <c r="L406" i="39"/>
  <c r="C406" i="39" s="1"/>
  <c r="F406" i="39"/>
  <c r="E406" i="39"/>
  <c r="D406" i="39"/>
  <c r="B406" i="39"/>
  <c r="A406" i="39"/>
  <c r="L2521" i="39"/>
  <c r="C2521" i="39" s="1"/>
  <c r="F2521" i="39"/>
  <c r="E2521" i="39"/>
  <c r="D2521" i="39"/>
  <c r="B2521" i="39"/>
  <c r="A2521" i="39"/>
  <c r="L1883" i="39"/>
  <c r="C1883" i="39" s="1"/>
  <c r="F1883" i="39"/>
  <c r="E1883" i="39"/>
  <c r="D1883" i="39"/>
  <c r="B1883" i="39"/>
  <c r="A1883" i="39"/>
  <c r="L508" i="39"/>
  <c r="C508" i="39" s="1"/>
  <c r="F508" i="39"/>
  <c r="E508" i="39"/>
  <c r="D508" i="39"/>
  <c r="B508" i="39"/>
  <c r="A508" i="39"/>
  <c r="L477" i="39"/>
  <c r="C477" i="39" s="1"/>
  <c r="F477" i="39"/>
  <c r="E477" i="39"/>
  <c r="D477" i="39"/>
  <c r="B477" i="39"/>
  <c r="A477" i="39"/>
  <c r="L1662" i="39"/>
  <c r="C1662" i="39" s="1"/>
  <c r="F1662" i="39"/>
  <c r="E1662" i="39"/>
  <c r="D1662" i="39"/>
  <c r="B1662" i="39"/>
  <c r="A1662" i="39"/>
  <c r="L1471" i="39"/>
  <c r="C1471" i="39" s="1"/>
  <c r="F1471" i="39"/>
  <c r="E1471" i="39"/>
  <c r="D1471" i="39"/>
  <c r="B1471" i="39"/>
  <c r="A1471" i="39"/>
  <c r="L881" i="39"/>
  <c r="C881" i="39" s="1"/>
  <c r="F881" i="39"/>
  <c r="E881" i="39"/>
  <c r="D881" i="39"/>
  <c r="B881" i="39"/>
  <c r="A881" i="39"/>
  <c r="L453" i="39"/>
  <c r="C453" i="39" s="1"/>
  <c r="F453" i="39"/>
  <c r="E453" i="39"/>
  <c r="D453" i="39"/>
  <c r="B453" i="39"/>
  <c r="A453" i="39"/>
  <c r="L361" i="39"/>
  <c r="C361" i="39" s="1"/>
  <c r="F361" i="39"/>
  <c r="E361" i="39"/>
  <c r="D361" i="39"/>
  <c r="B361" i="39"/>
  <c r="A361" i="39"/>
  <c r="L2148" i="39"/>
  <c r="C2148" i="39" s="1"/>
  <c r="F2148" i="39"/>
  <c r="E2148" i="39"/>
  <c r="D2148" i="39"/>
  <c r="B2148" i="39"/>
  <c r="A2148" i="39"/>
  <c r="L1870" i="39"/>
  <c r="C1870" i="39" s="1"/>
  <c r="F1870" i="39"/>
  <c r="E1870" i="39"/>
  <c r="D1870" i="39"/>
  <c r="B1870" i="39"/>
  <c r="A1870" i="39"/>
  <c r="L1670" i="39"/>
  <c r="C1670" i="39" s="1"/>
  <c r="F1670" i="39"/>
  <c r="E1670" i="39"/>
  <c r="D1670" i="39"/>
  <c r="B1670" i="39"/>
  <c r="A1670" i="39"/>
  <c r="L1343" i="39"/>
  <c r="C1343" i="39" s="1"/>
  <c r="F1343" i="39"/>
  <c r="E1343" i="39"/>
  <c r="D1343" i="39"/>
  <c r="B1343" i="39"/>
  <c r="A1343" i="39"/>
  <c r="L1317" i="39"/>
  <c r="C1317" i="39" s="1"/>
  <c r="F1317" i="39"/>
  <c r="E1317" i="39"/>
  <c r="D1317" i="39"/>
  <c r="B1317" i="39"/>
  <c r="A1317" i="39"/>
  <c r="L1115" i="39"/>
  <c r="C1115" i="39" s="1"/>
  <c r="F1115" i="39"/>
  <c r="E1115" i="39"/>
  <c r="D1115" i="39"/>
  <c r="B1115" i="39"/>
  <c r="A1115" i="39"/>
  <c r="L2424" i="39"/>
  <c r="C2424" i="39" s="1"/>
  <c r="F2424" i="39"/>
  <c r="E2424" i="39"/>
  <c r="D2424" i="39"/>
  <c r="B2424" i="39"/>
  <c r="A2424" i="39"/>
  <c r="L696" i="39"/>
  <c r="C696" i="39" s="1"/>
  <c r="F696" i="39"/>
  <c r="E696" i="39"/>
  <c r="D696" i="39"/>
  <c r="B696" i="39"/>
  <c r="A696" i="39"/>
  <c r="L63" i="39"/>
  <c r="C63" i="39" s="1"/>
  <c r="F63" i="39"/>
  <c r="E63" i="39"/>
  <c r="D63" i="39"/>
  <c r="B63" i="39"/>
  <c r="A63" i="39"/>
  <c r="L2007" i="39"/>
  <c r="C2007" i="39" s="1"/>
  <c r="F2007" i="39"/>
  <c r="E2007" i="39"/>
  <c r="D2007" i="39"/>
  <c r="B2007" i="39"/>
  <c r="A2007" i="39"/>
  <c r="L1805" i="39"/>
  <c r="C1805" i="39" s="1"/>
  <c r="F1805" i="39"/>
  <c r="E1805" i="39"/>
  <c r="D1805" i="39"/>
  <c r="B1805" i="39"/>
  <c r="A1805" i="39"/>
  <c r="L656" i="39"/>
  <c r="C656" i="39" s="1"/>
  <c r="F656" i="39"/>
  <c r="E656" i="39"/>
  <c r="D656" i="39"/>
  <c r="B656" i="39"/>
  <c r="A656" i="39"/>
  <c r="L1653" i="39"/>
  <c r="C1653" i="39" s="1"/>
  <c r="F1653" i="39"/>
  <c r="E1653" i="39"/>
  <c r="D1653" i="39"/>
  <c r="B1653" i="39"/>
  <c r="A1653" i="39"/>
  <c r="L957" i="39"/>
  <c r="C957" i="39" s="1"/>
  <c r="F957" i="39"/>
  <c r="E957" i="39"/>
  <c r="D957" i="39"/>
  <c r="B957" i="39"/>
  <c r="A957" i="39"/>
  <c r="L710" i="39"/>
  <c r="C710" i="39" s="1"/>
  <c r="F710" i="39"/>
  <c r="E710" i="39"/>
  <c r="D710" i="39"/>
  <c r="B710" i="39"/>
  <c r="A710" i="39"/>
  <c r="L679" i="39"/>
  <c r="C679" i="39" s="1"/>
  <c r="F679" i="39"/>
  <c r="E679" i="39"/>
  <c r="D679" i="39"/>
  <c r="B679" i="39"/>
  <c r="A679" i="39"/>
  <c r="L405" i="39"/>
  <c r="C405" i="39" s="1"/>
  <c r="F405" i="39"/>
  <c r="E405" i="39"/>
  <c r="D405" i="39"/>
  <c r="B405" i="39"/>
  <c r="A405" i="39"/>
  <c r="L233" i="39"/>
  <c r="C233" i="39" s="1"/>
  <c r="F233" i="39"/>
  <c r="E233" i="39"/>
  <c r="D233" i="39"/>
  <c r="B233" i="39"/>
  <c r="A233" i="39"/>
  <c r="L232" i="39"/>
  <c r="C232" i="39" s="1"/>
  <c r="F232" i="39"/>
  <c r="E232" i="39"/>
  <c r="D232" i="39"/>
  <c r="B232" i="39"/>
  <c r="A232" i="39"/>
  <c r="L129" i="39"/>
  <c r="C129" i="39" s="1"/>
  <c r="F129" i="39"/>
  <c r="E129" i="39"/>
  <c r="D129" i="39"/>
  <c r="B129" i="39"/>
  <c r="A129" i="39"/>
  <c r="L601" i="39"/>
  <c r="C601" i="39" s="1"/>
  <c r="F601" i="39"/>
  <c r="E601" i="39"/>
  <c r="D601" i="39"/>
  <c r="B601" i="39"/>
  <c r="A601" i="39"/>
  <c r="L2538" i="39"/>
  <c r="C2538" i="39" s="1"/>
  <c r="F2538" i="39"/>
  <c r="E2538" i="39"/>
  <c r="D2538" i="39"/>
  <c r="B2538" i="39"/>
  <c r="A2538" i="39"/>
  <c r="L722" i="39"/>
  <c r="C722" i="39" s="1"/>
  <c r="F722" i="39"/>
  <c r="E722" i="39"/>
  <c r="D722" i="39"/>
  <c r="B722" i="39"/>
  <c r="A722" i="39"/>
  <c r="L2401" i="39"/>
  <c r="C2401" i="39" s="1"/>
  <c r="F2401" i="39"/>
  <c r="E2401" i="39"/>
  <c r="D2401" i="39"/>
  <c r="B2401" i="39"/>
  <c r="A2401" i="39"/>
  <c r="L2641" i="39"/>
  <c r="C2641" i="39" s="1"/>
  <c r="F2641" i="39"/>
  <c r="E2641" i="39"/>
  <c r="D2641" i="39"/>
  <c r="B2641" i="39"/>
  <c r="H2641" i="39" s="1"/>
  <c r="A2641" i="39"/>
  <c r="L2637" i="39"/>
  <c r="C2637" i="39" s="1"/>
  <c r="F2637" i="39"/>
  <c r="E2637" i="39"/>
  <c r="D2637" i="39"/>
  <c r="B2637" i="39"/>
  <c r="A2637" i="39"/>
  <c r="L1511" i="39"/>
  <c r="C1511" i="39" s="1"/>
  <c r="F1511" i="39"/>
  <c r="E1511" i="39"/>
  <c r="D1511" i="39"/>
  <c r="B1511" i="39"/>
  <c r="A1511" i="39"/>
  <c r="L199" i="39"/>
  <c r="C199" i="39" s="1"/>
  <c r="F199" i="39"/>
  <c r="E199" i="39"/>
  <c r="D199" i="39"/>
  <c r="B199" i="39"/>
  <c r="A199" i="39"/>
  <c r="L2604" i="39"/>
  <c r="C2604" i="39" s="1"/>
  <c r="F2604" i="39"/>
  <c r="E2604" i="39"/>
  <c r="D2604" i="39"/>
  <c r="B2604" i="39"/>
  <c r="A2604" i="39"/>
  <c r="L2602" i="39"/>
  <c r="C2602" i="39" s="1"/>
  <c r="F2602" i="39"/>
  <c r="E2602" i="39"/>
  <c r="D2602" i="39"/>
  <c r="B2602" i="39"/>
  <c r="A2602" i="39"/>
  <c r="L1548" i="39"/>
  <c r="C1548" i="39" s="1"/>
  <c r="F1548" i="39"/>
  <c r="E1548" i="39"/>
  <c r="D1548" i="39"/>
  <c r="B1548" i="39"/>
  <c r="A1548" i="39"/>
  <c r="L1484" i="39"/>
  <c r="C1484" i="39" s="1"/>
  <c r="F1484" i="39"/>
  <c r="E1484" i="39"/>
  <c r="D1484" i="39"/>
  <c r="B1484" i="39"/>
  <c r="A1484" i="39"/>
  <c r="L1638" i="39"/>
  <c r="C1638" i="39" s="1"/>
  <c r="F1638" i="39"/>
  <c r="E1638" i="39"/>
  <c r="D1638" i="39"/>
  <c r="B1638" i="39"/>
  <c r="A1638" i="39"/>
  <c r="L1627" i="39"/>
  <c r="C1627" i="39" s="1"/>
  <c r="F1627" i="39"/>
  <c r="E1627" i="39"/>
  <c r="D1627" i="39"/>
  <c r="B1627" i="39"/>
  <c r="A1627" i="39"/>
  <c r="L1355" i="39"/>
  <c r="C1355" i="39" s="1"/>
  <c r="F1355" i="39"/>
  <c r="E1355" i="39"/>
  <c r="D1355" i="39"/>
  <c r="B1355" i="39"/>
  <c r="A1355" i="39"/>
  <c r="L31" i="39"/>
  <c r="C31" i="39" s="1"/>
  <c r="F31" i="39"/>
  <c r="E31" i="39"/>
  <c r="D31" i="39"/>
  <c r="B31" i="39"/>
  <c r="A31" i="39"/>
  <c r="L2019" i="39"/>
  <c r="C2019" i="39" s="1"/>
  <c r="F2019" i="39"/>
  <c r="E2019" i="39"/>
  <c r="D2019" i="39"/>
  <c r="B2019" i="39"/>
  <c r="A2019" i="39"/>
  <c r="L2017" i="39"/>
  <c r="C2017" i="39" s="1"/>
  <c r="F2017" i="39"/>
  <c r="E2017" i="39"/>
  <c r="D2017" i="39"/>
  <c r="B2017" i="39"/>
  <c r="A2017" i="39"/>
  <c r="L2642" i="39"/>
  <c r="C2642" i="39" s="1"/>
  <c r="F2642" i="39"/>
  <c r="E2642" i="39"/>
  <c r="D2642" i="39"/>
  <c r="B2642" i="39"/>
  <c r="A2642" i="39"/>
  <c r="L76" i="39"/>
  <c r="C76" i="39" s="1"/>
  <c r="F76" i="39"/>
  <c r="E76" i="39"/>
  <c r="D76" i="39"/>
  <c r="B76" i="39"/>
  <c r="A76" i="39"/>
  <c r="L567" i="39"/>
  <c r="C567" i="39" s="1"/>
  <c r="F567" i="39"/>
  <c r="E567" i="39"/>
  <c r="D567" i="39"/>
  <c r="B567" i="39"/>
  <c r="A567" i="39"/>
  <c r="L1717" i="39"/>
  <c r="C1717" i="39" s="1"/>
  <c r="F1717" i="39"/>
  <c r="E1717" i="39"/>
  <c r="D1717" i="39"/>
  <c r="B1717" i="39"/>
  <c r="A1717" i="39"/>
  <c r="L2035" i="39"/>
  <c r="C2035" i="39" s="1"/>
  <c r="F2035" i="39"/>
  <c r="E2035" i="39"/>
  <c r="D2035" i="39"/>
  <c r="B2035" i="39"/>
  <c r="A2035" i="39"/>
  <c r="L1529" i="39"/>
  <c r="C1529" i="39" s="1"/>
  <c r="F1529" i="39"/>
  <c r="E1529" i="39"/>
  <c r="D1529" i="39"/>
  <c r="B1529" i="39"/>
  <c r="A1529" i="39"/>
  <c r="L1036" i="39"/>
  <c r="C1036" i="39" s="1"/>
  <c r="F1036" i="39"/>
  <c r="E1036" i="39"/>
  <c r="D1036" i="39"/>
  <c r="B1036" i="39"/>
  <c r="A1036" i="39"/>
  <c r="L850" i="39"/>
  <c r="C850" i="39" s="1"/>
  <c r="F850" i="39"/>
  <c r="E850" i="39"/>
  <c r="D850" i="39"/>
  <c r="B850" i="39"/>
  <c r="H850" i="39" s="1"/>
  <c r="A850" i="39"/>
  <c r="L2634" i="39"/>
  <c r="C2634" i="39" s="1"/>
  <c r="F2634" i="39"/>
  <c r="E2634" i="39"/>
  <c r="D2634" i="39"/>
  <c r="B2634" i="39"/>
  <c r="A2634" i="39"/>
  <c r="L2160" i="39"/>
  <c r="C2160" i="39" s="1"/>
  <c r="F2160" i="39"/>
  <c r="E2160" i="39"/>
  <c r="D2160" i="39"/>
  <c r="B2160" i="39"/>
  <c r="A2160" i="39"/>
  <c r="L1496" i="39"/>
  <c r="C1496" i="39" s="1"/>
  <c r="F1496" i="39"/>
  <c r="E1496" i="39"/>
  <c r="D1496" i="39"/>
  <c r="B1496" i="39"/>
  <c r="A1496" i="39"/>
  <c r="L2473" i="39"/>
  <c r="C2473" i="39" s="1"/>
  <c r="F2473" i="39"/>
  <c r="E2473" i="39"/>
  <c r="D2473" i="39"/>
  <c r="B2473" i="39"/>
  <c r="A2473" i="39"/>
  <c r="L2576" i="39"/>
  <c r="C2576" i="39" s="1"/>
  <c r="F2576" i="39"/>
  <c r="E2576" i="39"/>
  <c r="D2576" i="39"/>
  <c r="B2576" i="39"/>
  <c r="A2576" i="39"/>
  <c r="L2191" i="39"/>
  <c r="C2191" i="39" s="1"/>
  <c r="F2191" i="39"/>
  <c r="E2191" i="39"/>
  <c r="D2191" i="39"/>
  <c r="B2191" i="39"/>
  <c r="A2191" i="39"/>
  <c r="L2014" i="39"/>
  <c r="C2014" i="39" s="1"/>
  <c r="F2014" i="39"/>
  <c r="E2014" i="39"/>
  <c r="D2014" i="39"/>
  <c r="B2014" i="39"/>
  <c r="A2014" i="39"/>
  <c r="L2272" i="39"/>
  <c r="C2272" i="39" s="1"/>
  <c r="F2272" i="39"/>
  <c r="E2272" i="39"/>
  <c r="D2272" i="39"/>
  <c r="B2272" i="39"/>
  <c r="A2272" i="39"/>
  <c r="L1454" i="39"/>
  <c r="C1454" i="39" s="1"/>
  <c r="F1454" i="39"/>
  <c r="E1454" i="39"/>
  <c r="D1454" i="39"/>
  <c r="B1454" i="39"/>
  <c r="A1454" i="39"/>
  <c r="L1453" i="39"/>
  <c r="C1453" i="39" s="1"/>
  <c r="F1453" i="39"/>
  <c r="E1453" i="39"/>
  <c r="D1453" i="39"/>
  <c r="B1453" i="39"/>
  <c r="H1453" i="39" s="1"/>
  <c r="A1453" i="39"/>
  <c r="L1109" i="39"/>
  <c r="C1109" i="39" s="1"/>
  <c r="F1109" i="39"/>
  <c r="E1109" i="39"/>
  <c r="D1109" i="39"/>
  <c r="B1109" i="39"/>
  <c r="A1109" i="39"/>
  <c r="L215" i="39"/>
  <c r="C215" i="39" s="1"/>
  <c r="F215" i="39"/>
  <c r="E215" i="39"/>
  <c r="D215" i="39"/>
  <c r="B215" i="39"/>
  <c r="A215" i="39"/>
  <c r="L408" i="39"/>
  <c r="C408" i="39" s="1"/>
  <c r="F408" i="39"/>
  <c r="E408" i="39"/>
  <c r="D408" i="39"/>
  <c r="B408" i="39"/>
  <c r="A408" i="39"/>
  <c r="L2089" i="39"/>
  <c r="C2089" i="39" s="1"/>
  <c r="F2089" i="39"/>
  <c r="E2089" i="39"/>
  <c r="D2089" i="39"/>
  <c r="B2089" i="39"/>
  <c r="A2089" i="39"/>
  <c r="L1270" i="39"/>
  <c r="C1270" i="39" s="1"/>
  <c r="F1270" i="39"/>
  <c r="E1270" i="39"/>
  <c r="D1270" i="39"/>
  <c r="B1270" i="39"/>
  <c r="A1270" i="39"/>
  <c r="L1721" i="39"/>
  <c r="C1721" i="39" s="1"/>
  <c r="F1721" i="39"/>
  <c r="E1721" i="39"/>
  <c r="D1721" i="39"/>
  <c r="B1721" i="39"/>
  <c r="A1721" i="39"/>
  <c r="L1595" i="39"/>
  <c r="C1595" i="39" s="1"/>
  <c r="F1595" i="39"/>
  <c r="E1595" i="39"/>
  <c r="D1595" i="39"/>
  <c r="B1595" i="39"/>
  <c r="A1595" i="39"/>
  <c r="L1135" i="39"/>
  <c r="C1135" i="39" s="1"/>
  <c r="F1135" i="39"/>
  <c r="E1135" i="39"/>
  <c r="D1135" i="39"/>
  <c r="B1135" i="39"/>
  <c r="A1135" i="39"/>
  <c r="L2303" i="39"/>
  <c r="C2303" i="39" s="1"/>
  <c r="F2303" i="39"/>
  <c r="E2303" i="39"/>
  <c r="D2303" i="39"/>
  <c r="B2303" i="39"/>
  <c r="A2303" i="39"/>
  <c r="L1906" i="39"/>
  <c r="C1906" i="39" s="1"/>
  <c r="F1906" i="39"/>
  <c r="E1906" i="39"/>
  <c r="D1906" i="39"/>
  <c r="B1906" i="39"/>
  <c r="A1906" i="39"/>
  <c r="L484" i="39"/>
  <c r="C484" i="39" s="1"/>
  <c r="F484" i="39"/>
  <c r="E484" i="39"/>
  <c r="D484" i="39"/>
  <c r="B484" i="39"/>
  <c r="A484" i="39"/>
  <c r="L2509" i="39"/>
  <c r="C2509" i="39" s="1"/>
  <c r="F2509" i="39"/>
  <c r="E2509" i="39"/>
  <c r="D2509" i="39"/>
  <c r="B2509" i="39"/>
  <c r="A2509" i="39"/>
  <c r="L2508" i="39"/>
  <c r="C2508" i="39" s="1"/>
  <c r="F2508" i="39"/>
  <c r="E2508" i="39"/>
  <c r="D2508" i="39"/>
  <c r="B2508" i="39"/>
  <c r="A2508" i="39"/>
  <c r="L2497" i="39"/>
  <c r="C2497" i="39" s="1"/>
  <c r="F2497" i="39"/>
  <c r="E2497" i="39"/>
  <c r="D2497" i="39"/>
  <c r="B2497" i="39"/>
  <c r="A2497" i="39"/>
  <c r="L2494" i="39"/>
  <c r="C2494" i="39" s="1"/>
  <c r="F2494" i="39"/>
  <c r="E2494" i="39"/>
  <c r="D2494" i="39"/>
  <c r="B2494" i="39"/>
  <c r="A2494" i="39"/>
  <c r="L1624" i="39"/>
  <c r="C1624" i="39" s="1"/>
  <c r="F1624" i="39"/>
  <c r="E1624" i="39"/>
  <c r="D1624" i="39"/>
  <c r="B1624" i="39"/>
  <c r="A1624" i="39"/>
  <c r="L18" i="39"/>
  <c r="C18" i="39" s="1"/>
  <c r="F18" i="39"/>
  <c r="E18" i="39"/>
  <c r="D18" i="39"/>
  <c r="B18" i="39"/>
  <c r="A18" i="39"/>
  <c r="L2182" i="39"/>
  <c r="C2182" i="39" s="1"/>
  <c r="F2182" i="39"/>
  <c r="E2182" i="39"/>
  <c r="D2182" i="39"/>
  <c r="B2182" i="39"/>
  <c r="A2182" i="39"/>
  <c r="L2143" i="39"/>
  <c r="C2143" i="39" s="1"/>
  <c r="F2143" i="39"/>
  <c r="E2143" i="39"/>
  <c r="D2143" i="39"/>
  <c r="B2143" i="39"/>
  <c r="A2143" i="39"/>
  <c r="L2024" i="39"/>
  <c r="C2024" i="39" s="1"/>
  <c r="F2024" i="39"/>
  <c r="E2024" i="39"/>
  <c r="D2024" i="39"/>
  <c r="B2024" i="39"/>
  <c r="A2024" i="39"/>
  <c r="L124" i="39"/>
  <c r="C124" i="39" s="1"/>
  <c r="F124" i="39"/>
  <c r="E124" i="39"/>
  <c r="D124" i="39"/>
  <c r="B124" i="39"/>
  <c r="A124" i="39"/>
  <c r="L1085" i="39"/>
  <c r="C1085" i="39" s="1"/>
  <c r="F1085" i="39"/>
  <c r="E1085" i="39"/>
  <c r="D1085" i="39"/>
  <c r="B1085" i="39"/>
  <c r="A1085" i="39"/>
  <c r="L84" i="39"/>
  <c r="C84" i="39" s="1"/>
  <c r="F84" i="39"/>
  <c r="E84" i="39"/>
  <c r="D84" i="39"/>
  <c r="B84" i="39"/>
  <c r="A84" i="39"/>
  <c r="L2208" i="39"/>
  <c r="C2208" i="39" s="1"/>
  <c r="F2208" i="39"/>
  <c r="E2208" i="39"/>
  <c r="D2208" i="39"/>
  <c r="B2208" i="39"/>
  <c r="A2208" i="39"/>
  <c r="L486" i="39"/>
  <c r="C486" i="39" s="1"/>
  <c r="F486" i="39"/>
  <c r="E486" i="39"/>
  <c r="D486" i="39"/>
  <c r="B486" i="39"/>
  <c r="A486" i="39"/>
  <c r="L2278" i="39"/>
  <c r="C2278" i="39" s="1"/>
  <c r="F2278" i="39"/>
  <c r="E2278" i="39"/>
  <c r="D2278" i="39"/>
  <c r="B2278" i="39"/>
  <c r="H2278" i="39" s="1"/>
  <c r="A2278" i="39"/>
  <c r="L2195" i="39"/>
  <c r="C2195" i="39" s="1"/>
  <c r="F2195" i="39"/>
  <c r="E2195" i="39"/>
  <c r="D2195" i="39"/>
  <c r="B2195" i="39"/>
  <c r="H2195" i="39" s="1"/>
  <c r="A2195" i="39"/>
  <c r="L416" i="39"/>
  <c r="C416" i="39" s="1"/>
  <c r="F416" i="39"/>
  <c r="E416" i="39"/>
  <c r="D416" i="39"/>
  <c r="B416" i="39"/>
  <c r="A416" i="39"/>
  <c r="L414" i="39"/>
  <c r="C414" i="39" s="1"/>
  <c r="F414" i="39"/>
  <c r="E414" i="39"/>
  <c r="D414" i="39"/>
  <c r="B414" i="39"/>
  <c r="A414" i="39"/>
  <c r="L613" i="39"/>
  <c r="C613" i="39" s="1"/>
  <c r="F613" i="39"/>
  <c r="E613" i="39"/>
  <c r="D613" i="39"/>
  <c r="B613" i="39"/>
  <c r="A613" i="39"/>
  <c r="L2515" i="39"/>
  <c r="C2515" i="39" s="1"/>
  <c r="F2515" i="39"/>
  <c r="E2515" i="39"/>
  <c r="D2515" i="39"/>
  <c r="B2515" i="39"/>
  <c r="A2515" i="39"/>
  <c r="L2176" i="39"/>
  <c r="C2176" i="39" s="1"/>
  <c r="F2176" i="39"/>
  <c r="E2176" i="39"/>
  <c r="D2176" i="39"/>
  <c r="B2176" i="39"/>
  <c r="A2176" i="39"/>
  <c r="L580" i="39"/>
  <c r="C580" i="39" s="1"/>
  <c r="F580" i="39"/>
  <c r="E580" i="39"/>
  <c r="D580" i="39"/>
  <c r="B580" i="39"/>
  <c r="A580" i="39"/>
  <c r="L493" i="39"/>
  <c r="C493" i="39" s="1"/>
  <c r="F493" i="39"/>
  <c r="E493" i="39"/>
  <c r="D493" i="39"/>
  <c r="B493" i="39"/>
  <c r="A493" i="39"/>
  <c r="L2635" i="39"/>
  <c r="C2635" i="39" s="1"/>
  <c r="F2635" i="39"/>
  <c r="E2635" i="39"/>
  <c r="D2635" i="39"/>
  <c r="B2635" i="39"/>
  <c r="H2635" i="39" s="1"/>
  <c r="A2635" i="39"/>
  <c r="L2209" i="39"/>
  <c r="C2209" i="39" s="1"/>
  <c r="F2209" i="39"/>
  <c r="E2209" i="39"/>
  <c r="D2209" i="39"/>
  <c r="B2209" i="39"/>
  <c r="H2209" i="39" s="1"/>
  <c r="A2209" i="39"/>
  <c r="L657" i="39"/>
  <c r="C657" i="39" s="1"/>
  <c r="F657" i="39"/>
  <c r="E657" i="39"/>
  <c r="D657" i="39"/>
  <c r="B657" i="39"/>
  <c r="A657" i="39"/>
  <c r="L65" i="39"/>
  <c r="C65" i="39" s="1"/>
  <c r="F65" i="39"/>
  <c r="E65" i="39"/>
  <c r="D65" i="39"/>
  <c r="B65" i="39"/>
  <c r="A65" i="39"/>
  <c r="L2546" i="39"/>
  <c r="C2546" i="39" s="1"/>
  <c r="F2546" i="39"/>
  <c r="E2546" i="39"/>
  <c r="D2546" i="39"/>
  <c r="B2546" i="39"/>
  <c r="A2546" i="39"/>
  <c r="L972" i="39"/>
  <c r="C972" i="39" s="1"/>
  <c r="F972" i="39"/>
  <c r="E972" i="39"/>
  <c r="D972" i="39"/>
  <c r="B972" i="39"/>
  <c r="A972" i="39"/>
  <c r="L113" i="39"/>
  <c r="C113" i="39" s="1"/>
  <c r="F113" i="39"/>
  <c r="E113" i="39"/>
  <c r="D113" i="39"/>
  <c r="B113" i="39"/>
  <c r="A113" i="39"/>
  <c r="L2541" i="39"/>
  <c r="C2541" i="39" s="1"/>
  <c r="F2541" i="39"/>
  <c r="E2541" i="39"/>
  <c r="D2541" i="39"/>
  <c r="B2541" i="39"/>
  <c r="H2541" i="39" s="1"/>
  <c r="A2541" i="39"/>
  <c r="L192" i="39"/>
  <c r="C192" i="39" s="1"/>
  <c r="F192" i="39"/>
  <c r="E192" i="39"/>
  <c r="D192" i="39"/>
  <c r="B192" i="39"/>
  <c r="A192" i="39"/>
  <c r="L1113" i="39"/>
  <c r="C1113" i="39" s="1"/>
  <c r="F1113" i="39"/>
  <c r="E1113" i="39"/>
  <c r="D1113" i="39"/>
  <c r="B1113" i="39"/>
  <c r="A1113" i="39"/>
  <c r="L2516" i="39"/>
  <c r="C2516" i="39" s="1"/>
  <c r="F2516" i="39"/>
  <c r="E2516" i="39"/>
  <c r="D2516" i="39"/>
  <c r="B2516" i="39"/>
  <c r="A2516" i="39"/>
  <c r="L2578" i="39"/>
  <c r="C2578" i="39" s="1"/>
  <c r="F2578" i="39"/>
  <c r="E2578" i="39"/>
  <c r="D2578" i="39"/>
  <c r="B2578" i="39"/>
  <c r="A2578" i="39"/>
  <c r="L1592" i="39"/>
  <c r="C1592" i="39" s="1"/>
  <c r="F1592" i="39"/>
  <c r="E1592" i="39"/>
  <c r="D1592" i="39"/>
  <c r="B1592" i="39"/>
  <c r="H1592" i="39" s="1"/>
  <c r="A1592" i="39"/>
  <c r="L1694" i="39"/>
  <c r="C1694" i="39" s="1"/>
  <c r="F1694" i="39"/>
  <c r="E1694" i="39"/>
  <c r="D1694" i="39"/>
  <c r="B1694" i="39"/>
  <c r="A1694" i="39"/>
  <c r="L2326" i="39"/>
  <c r="C2326" i="39" s="1"/>
  <c r="F2326" i="39"/>
  <c r="E2326" i="39"/>
  <c r="D2326" i="39"/>
  <c r="B2326" i="39"/>
  <c r="H2326" i="39" s="1"/>
  <c r="A2326" i="39"/>
  <c r="L2314" i="39"/>
  <c r="C2314" i="39" s="1"/>
  <c r="F2314" i="39"/>
  <c r="E2314" i="39"/>
  <c r="D2314" i="39"/>
  <c r="B2314" i="39"/>
  <c r="A2314" i="39"/>
  <c r="L1987" i="39"/>
  <c r="C1987" i="39" s="1"/>
  <c r="F1987" i="39"/>
  <c r="E1987" i="39"/>
  <c r="D1987" i="39"/>
  <c r="B1987" i="39"/>
  <c r="A1987" i="39"/>
  <c r="L989" i="39"/>
  <c r="C989" i="39" s="1"/>
  <c r="F989" i="39"/>
  <c r="E989" i="39"/>
  <c r="D989" i="39"/>
  <c r="B989" i="39"/>
  <c r="H989" i="39" s="1"/>
  <c r="A989" i="39"/>
  <c r="L916" i="39"/>
  <c r="C916" i="39" s="1"/>
  <c r="F916" i="39"/>
  <c r="E916" i="39"/>
  <c r="D916" i="39"/>
  <c r="B916" i="39"/>
  <c r="A916" i="39"/>
  <c r="L442" i="39"/>
  <c r="C442" i="39" s="1"/>
  <c r="F442" i="39"/>
  <c r="E442" i="39"/>
  <c r="D442" i="39"/>
  <c r="B442" i="39"/>
  <c r="A442" i="39"/>
  <c r="L941" i="39"/>
  <c r="C941" i="39" s="1"/>
  <c r="F941" i="39"/>
  <c r="E941" i="39"/>
  <c r="D941" i="39"/>
  <c r="B941" i="39"/>
  <c r="A941" i="39"/>
  <c r="L1197" i="39"/>
  <c r="C1197" i="39" s="1"/>
  <c r="F1197" i="39"/>
  <c r="E1197" i="39"/>
  <c r="D1197" i="39"/>
  <c r="B1197" i="39"/>
  <c r="A1197" i="39"/>
  <c r="L1825" i="39"/>
  <c r="C1825" i="39" s="1"/>
  <c r="F1825" i="39"/>
  <c r="E1825" i="39"/>
  <c r="D1825" i="39"/>
  <c r="B1825" i="39"/>
  <c r="A1825" i="39"/>
  <c r="L1373" i="39"/>
  <c r="C1373" i="39" s="1"/>
  <c r="F1373" i="39"/>
  <c r="E1373" i="39"/>
  <c r="D1373" i="39"/>
  <c r="B1373" i="39"/>
  <c r="A1373" i="39"/>
  <c r="L871" i="39"/>
  <c r="C871" i="39" s="1"/>
  <c r="F871" i="39"/>
  <c r="E871" i="39"/>
  <c r="D871" i="39"/>
  <c r="B871" i="39"/>
  <c r="A871" i="39"/>
  <c r="L1406" i="39"/>
  <c r="C1406" i="39" s="1"/>
  <c r="F1406" i="39"/>
  <c r="E1406" i="39"/>
  <c r="D1406" i="39"/>
  <c r="B1406" i="39"/>
  <c r="A1406" i="39"/>
  <c r="L724" i="39"/>
  <c r="C724" i="39" s="1"/>
  <c r="F724" i="39"/>
  <c r="E724" i="39"/>
  <c r="D724" i="39"/>
  <c r="B724" i="39"/>
  <c r="A724" i="39"/>
  <c r="L152" i="39"/>
  <c r="C152" i="39" s="1"/>
  <c r="F152" i="39"/>
  <c r="E152" i="39"/>
  <c r="D152" i="39"/>
  <c r="B152" i="39"/>
  <c r="A152" i="39"/>
  <c r="L1695" i="39"/>
  <c r="C1695" i="39" s="1"/>
  <c r="F1695" i="39"/>
  <c r="E1695" i="39"/>
  <c r="D1695" i="39"/>
  <c r="B1695" i="39"/>
  <c r="A1695" i="39"/>
  <c r="L276" i="39"/>
  <c r="C276" i="39" s="1"/>
  <c r="F276" i="39"/>
  <c r="E276" i="39"/>
  <c r="D276" i="39"/>
  <c r="B276" i="39"/>
  <c r="A276" i="39"/>
  <c r="L2009" i="39"/>
  <c r="C2009" i="39" s="1"/>
  <c r="F2009" i="39"/>
  <c r="E2009" i="39"/>
  <c r="D2009" i="39"/>
  <c r="B2009" i="39"/>
  <c r="A2009" i="39"/>
  <c r="L1940" i="39"/>
  <c r="C1940" i="39" s="1"/>
  <c r="F1940" i="39"/>
  <c r="E1940" i="39"/>
  <c r="D1940" i="39"/>
  <c r="B1940" i="39"/>
  <c r="A1940" i="39"/>
  <c r="L389" i="39"/>
  <c r="C389" i="39" s="1"/>
  <c r="F389" i="39"/>
  <c r="E389" i="39"/>
  <c r="D389" i="39"/>
  <c r="B389" i="39"/>
  <c r="A389" i="39"/>
  <c r="L2598" i="39"/>
  <c r="C2598" i="39" s="1"/>
  <c r="F2598" i="39"/>
  <c r="E2598" i="39"/>
  <c r="D2598" i="39"/>
  <c r="B2598" i="39"/>
  <c r="A2598" i="39"/>
  <c r="L1574" i="39"/>
  <c r="C1574" i="39" s="1"/>
  <c r="F1574" i="39"/>
  <c r="E1574" i="39"/>
  <c r="D1574" i="39"/>
  <c r="B1574" i="39"/>
  <c r="A1574" i="39"/>
  <c r="L1547" i="39"/>
  <c r="C1547" i="39" s="1"/>
  <c r="F1547" i="39"/>
  <c r="E1547" i="39"/>
  <c r="D1547" i="39"/>
  <c r="B1547" i="39"/>
  <c r="A1547" i="39"/>
  <c r="L344" i="39"/>
  <c r="C344" i="39" s="1"/>
  <c r="F344" i="39"/>
  <c r="E344" i="39"/>
  <c r="D344" i="39"/>
  <c r="B344" i="39"/>
  <c r="A344" i="39"/>
  <c r="L339" i="39"/>
  <c r="C339" i="39" s="1"/>
  <c r="F339" i="39"/>
  <c r="E339" i="39"/>
  <c r="D339" i="39"/>
  <c r="B339" i="39"/>
  <c r="A339" i="39"/>
  <c r="L975" i="39"/>
  <c r="C975" i="39" s="1"/>
  <c r="F975" i="39"/>
  <c r="E975" i="39"/>
  <c r="D975" i="39"/>
  <c r="B975" i="39"/>
  <c r="A975" i="39"/>
  <c r="L1871" i="39"/>
  <c r="C1871" i="39" s="1"/>
  <c r="F1871" i="39"/>
  <c r="E1871" i="39"/>
  <c r="D1871" i="39"/>
  <c r="B1871" i="39"/>
  <c r="A1871" i="39"/>
  <c r="L141" i="39"/>
  <c r="C141" i="39" s="1"/>
  <c r="F141" i="39"/>
  <c r="E141" i="39"/>
  <c r="D141" i="39"/>
  <c r="B141" i="39"/>
  <c r="A141" i="39"/>
  <c r="L1693" i="39"/>
  <c r="C1693" i="39" s="1"/>
  <c r="F1693" i="39"/>
  <c r="E1693" i="39"/>
  <c r="D1693" i="39"/>
  <c r="B1693" i="39"/>
  <c r="A1693" i="39"/>
  <c r="L1522" i="39"/>
  <c r="C1522" i="39" s="1"/>
  <c r="F1522" i="39"/>
  <c r="E1522" i="39"/>
  <c r="D1522" i="39"/>
  <c r="B1522" i="39"/>
  <c r="A1522" i="39"/>
  <c r="L2378" i="39"/>
  <c r="C2378" i="39" s="1"/>
  <c r="F2378" i="39"/>
  <c r="E2378" i="39"/>
  <c r="D2378" i="39"/>
  <c r="B2378" i="39"/>
  <c r="A2378" i="39"/>
  <c r="L1012" i="39"/>
  <c r="C1012" i="39" s="1"/>
  <c r="F1012" i="39"/>
  <c r="E1012" i="39"/>
  <c r="D1012" i="39"/>
  <c r="B1012" i="39"/>
  <c r="A1012" i="39"/>
  <c r="L504" i="39"/>
  <c r="C504" i="39" s="1"/>
  <c r="F504" i="39"/>
  <c r="E504" i="39"/>
  <c r="D504" i="39"/>
  <c r="B504" i="39"/>
  <c r="A504" i="39"/>
  <c r="L1603" i="39"/>
  <c r="C1603" i="39" s="1"/>
  <c r="F1603" i="39"/>
  <c r="E1603" i="39"/>
  <c r="D1603" i="39"/>
  <c r="B1603" i="39"/>
  <c r="A1603" i="39"/>
  <c r="L2121" i="39"/>
  <c r="C2121" i="39" s="1"/>
  <c r="F2121" i="39"/>
  <c r="E2121" i="39"/>
  <c r="D2121" i="39"/>
  <c r="B2121" i="39"/>
  <c r="A2121" i="39"/>
  <c r="L661" i="39"/>
  <c r="C661" i="39" s="1"/>
  <c r="F661" i="39"/>
  <c r="E661" i="39"/>
  <c r="D661" i="39"/>
  <c r="B661" i="39"/>
  <c r="H661" i="39" s="1"/>
  <c r="A661" i="39"/>
  <c r="H2323" i="39" l="1"/>
  <c r="H508" i="39"/>
  <c r="H995" i="39"/>
  <c r="H132" i="39"/>
  <c r="H2216" i="39"/>
  <c r="H913" i="39"/>
  <c r="H1972" i="39"/>
  <c r="H1012" i="39"/>
  <c r="H1290" i="39"/>
  <c r="H1440" i="39"/>
  <c r="H1987" i="39"/>
  <c r="H192" i="39"/>
  <c r="H2535" i="39"/>
  <c r="H2415" i="39"/>
  <c r="H167" i="39"/>
  <c r="H2024" i="39"/>
  <c r="H1850" i="39"/>
  <c r="H2190" i="39"/>
  <c r="H1070" i="39"/>
  <c r="H1192" i="39"/>
  <c r="H1588" i="39"/>
  <c r="H1342" i="39"/>
  <c r="H1207" i="39"/>
  <c r="H604" i="39"/>
  <c r="H713" i="39"/>
  <c r="H1794" i="39"/>
  <c r="H212" i="39"/>
  <c r="H771" i="39"/>
  <c r="H1659" i="39"/>
  <c r="H1547" i="39"/>
  <c r="H1373" i="39"/>
  <c r="H1072" i="39"/>
  <c r="H694" i="39"/>
  <c r="H2508" i="39"/>
  <c r="H297" i="39"/>
  <c r="H1071" i="39"/>
  <c r="H408" i="39"/>
  <c r="H1343" i="39"/>
  <c r="H910" i="39"/>
  <c r="H2613" i="39"/>
  <c r="H17" i="39"/>
  <c r="H938" i="39"/>
  <c r="H380" i="39"/>
  <c r="H1438" i="39"/>
  <c r="H2401" i="39"/>
  <c r="H1883" i="39"/>
  <c r="H2500" i="39"/>
  <c r="H858" i="39"/>
  <c r="H996" i="39"/>
  <c r="H211" i="39"/>
  <c r="H2123" i="39"/>
  <c r="H1399" i="39"/>
  <c r="H1741" i="39"/>
  <c r="H2181" i="39"/>
  <c r="H1688" i="39"/>
  <c r="H339" i="39"/>
  <c r="H1484" i="39"/>
  <c r="H1394" i="39"/>
  <c r="H1365" i="39"/>
  <c r="H526" i="39"/>
  <c r="H1720" i="39"/>
  <c r="H825" i="39"/>
  <c r="H2456" i="39"/>
  <c r="H606" i="39"/>
  <c r="H191" i="39"/>
  <c r="H1954" i="39"/>
  <c r="H1717" i="39"/>
  <c r="H710" i="39"/>
  <c r="H1408" i="39"/>
  <c r="H1797" i="39"/>
  <c r="H529" i="39"/>
  <c r="H469" i="39"/>
  <c r="H1660" i="39"/>
  <c r="H873" i="39"/>
  <c r="H2578" i="39"/>
  <c r="H1805" i="39"/>
  <c r="H1662" i="39"/>
  <c r="H71" i="39"/>
  <c r="H579" i="39"/>
  <c r="H2569" i="39"/>
  <c r="H2240" i="39"/>
  <c r="H2182" i="39"/>
  <c r="H580" i="39"/>
  <c r="H18" i="39"/>
  <c r="H233" i="39"/>
  <c r="H99" i="39"/>
  <c r="H400" i="39"/>
  <c r="H274" i="39"/>
  <c r="H1992" i="39"/>
  <c r="H2389" i="39"/>
  <c r="H503" i="39"/>
  <c r="H489" i="39"/>
  <c r="H183" i="39"/>
  <c r="H418" i="39"/>
  <c r="H1793" i="39"/>
  <c r="H1973" i="39"/>
  <c r="H1919" i="39"/>
  <c r="H2069" i="39"/>
  <c r="H1168" i="39"/>
  <c r="H1471" i="39"/>
  <c r="H908" i="39"/>
  <c r="H554" i="39"/>
  <c r="H438" i="39"/>
  <c r="H510" i="39"/>
  <c r="H551" i="39"/>
  <c r="H1159" i="39"/>
  <c r="H2065" i="39"/>
  <c r="H1556" i="39"/>
  <c r="H1913" i="39"/>
  <c r="H1297" i="39"/>
  <c r="H304" i="39"/>
  <c r="H2546" i="39"/>
  <c r="H264" i="39"/>
  <c r="H1532" i="39"/>
  <c r="H1128" i="39"/>
  <c r="H2374" i="39"/>
  <c r="H1689" i="39"/>
  <c r="H1382" i="39"/>
  <c r="H1468" i="39"/>
  <c r="H1719" i="39"/>
  <c r="H1709" i="39"/>
  <c r="H124" i="39"/>
  <c r="H453" i="39"/>
  <c r="H406" i="39"/>
  <c r="H250" i="39"/>
  <c r="H2505" i="39"/>
  <c r="H139" i="39"/>
  <c r="H223" i="39"/>
  <c r="H548" i="39"/>
  <c r="H1533" i="39"/>
  <c r="H1899" i="39"/>
  <c r="H775" i="39"/>
  <c r="H1704" i="39"/>
  <c r="H117" i="39"/>
  <c r="H2206" i="39"/>
  <c r="H727" i="39"/>
  <c r="H1664" i="39"/>
  <c r="H2465" i="39"/>
  <c r="H14" i="39"/>
  <c r="H1855" i="39"/>
  <c r="H1949" i="39"/>
  <c r="H1069" i="39"/>
  <c r="H1185" i="39"/>
  <c r="H1710" i="39"/>
  <c r="H2432" i="39"/>
  <c r="H2135" i="39"/>
  <c r="H1871" i="39"/>
  <c r="H2314" i="39"/>
  <c r="H1721" i="39"/>
  <c r="H722" i="39"/>
  <c r="H232" i="39"/>
  <c r="H48" i="39"/>
  <c r="H570" i="39"/>
  <c r="H2549" i="39"/>
  <c r="H892" i="39"/>
  <c r="H1848" i="39"/>
  <c r="H1469" i="39"/>
  <c r="H127" i="39"/>
  <c r="H2375" i="39"/>
  <c r="H1336" i="39"/>
  <c r="H598" i="39"/>
  <c r="H109" i="39"/>
  <c r="H1564" i="39"/>
  <c r="H145" i="39"/>
  <c r="H2420" i="39"/>
  <c r="H1522" i="39"/>
  <c r="H2019" i="39"/>
  <c r="H871" i="39"/>
  <c r="H1208" i="39"/>
  <c r="H2291" i="39"/>
  <c r="H2328" i="39"/>
  <c r="H2266" i="39"/>
  <c r="H2157" i="39"/>
  <c r="H3" i="39"/>
  <c r="H805" i="39"/>
  <c r="H313" i="39"/>
  <c r="H780" i="39"/>
  <c r="H2399" i="39"/>
  <c r="H1675" i="39"/>
  <c r="H2118" i="39"/>
  <c r="H862" i="39"/>
  <c r="H1314" i="39"/>
  <c r="H1442" i="39"/>
  <c r="H1817" i="39"/>
  <c r="H994" i="39"/>
  <c r="H276" i="39"/>
  <c r="H199" i="39"/>
  <c r="H2204" i="39"/>
  <c r="H1064" i="39"/>
  <c r="H2329" i="39"/>
  <c r="H2124" i="39"/>
  <c r="H314" i="39"/>
  <c r="H293" i="39"/>
  <c r="H1327" i="39"/>
  <c r="H2197" i="39"/>
  <c r="H863" i="39"/>
  <c r="H1092" i="39"/>
  <c r="H1423" i="39"/>
  <c r="H800" i="39"/>
  <c r="H1030" i="39"/>
  <c r="H2350" i="39"/>
  <c r="H547" i="39"/>
  <c r="H1714" i="39"/>
  <c r="H1818" i="39"/>
  <c r="H2176" i="39"/>
  <c r="H1529" i="39"/>
  <c r="H76" i="39"/>
  <c r="H1109" i="39"/>
  <c r="H567" i="39"/>
  <c r="H2007" i="39"/>
  <c r="H340" i="39"/>
  <c r="H662" i="39"/>
  <c r="H2507" i="39"/>
  <c r="H1722" i="39"/>
  <c r="H1872" i="39"/>
  <c r="H2129" i="39"/>
  <c r="H1143" i="39"/>
  <c r="H1781" i="39"/>
  <c r="H811" i="39"/>
  <c r="H1557" i="39"/>
  <c r="H1657" i="39"/>
  <c r="H445" i="39"/>
  <c r="H773" i="39"/>
  <c r="H605" i="39"/>
  <c r="H1879" i="39"/>
  <c r="H781" i="39"/>
  <c r="H770" i="39"/>
  <c r="H1093" i="39"/>
  <c r="H1283" i="39"/>
  <c r="H85" i="39"/>
  <c r="H427" i="39"/>
  <c r="H2627" i="39"/>
  <c r="H291" i="39"/>
  <c r="H919" i="39"/>
  <c r="H2263" i="39"/>
  <c r="H664" i="39"/>
  <c r="H1923" i="39"/>
  <c r="H1307" i="39"/>
  <c r="H1742" i="39"/>
  <c r="H371" i="39"/>
  <c r="H1635" i="39"/>
  <c r="H1801" i="39"/>
  <c r="H807" i="39"/>
  <c r="H305" i="39"/>
  <c r="H550" i="39"/>
  <c r="H174" i="39"/>
  <c r="H378" i="39"/>
  <c r="H559" i="39"/>
  <c r="H955" i="39"/>
  <c r="H2403" i="39"/>
  <c r="H1531" i="39"/>
  <c r="H657" i="39"/>
  <c r="H1603" i="39"/>
  <c r="H113" i="39"/>
  <c r="H2378" i="39"/>
  <c r="H1940" i="39"/>
  <c r="H493" i="39"/>
  <c r="H215" i="39"/>
  <c r="H2473" i="39"/>
  <c r="H2589" i="39"/>
  <c r="H1052" i="39"/>
  <c r="H2267" i="39"/>
  <c r="H1569" i="39"/>
  <c r="H2388" i="39"/>
  <c r="H886" i="39"/>
  <c r="H1615" i="39"/>
  <c r="H404" i="39"/>
  <c r="H1546" i="39"/>
  <c r="H1589" i="39"/>
  <c r="H602" i="39"/>
  <c r="H2318" i="39"/>
  <c r="H1771" i="39"/>
  <c r="H609" i="39"/>
  <c r="H2229" i="39"/>
  <c r="H324" i="39"/>
  <c r="H677" i="39"/>
  <c r="H2358" i="39"/>
  <c r="H1641" i="39"/>
  <c r="H1500" i="39"/>
  <c r="H376" i="39"/>
  <c r="H2116" i="39"/>
  <c r="H1610" i="39"/>
  <c r="H1496" i="39"/>
  <c r="H1497" i="39"/>
  <c r="H899" i="39"/>
  <c r="H184" i="39"/>
  <c r="H1575" i="39"/>
  <c r="H906" i="39"/>
  <c r="H1795" i="39"/>
  <c r="H725" i="39"/>
  <c r="H1934" i="39"/>
  <c r="H1935" i="39"/>
  <c r="H1062" i="39"/>
  <c r="H1607" i="39"/>
  <c r="H1271" i="39"/>
  <c r="H362" i="39"/>
  <c r="H1590" i="39"/>
  <c r="H1591" i="39"/>
  <c r="H958" i="39"/>
  <c r="H1337" i="39"/>
  <c r="H1445" i="39"/>
  <c r="H2443" i="39"/>
  <c r="H599" i="39"/>
  <c r="H1849" i="39"/>
  <c r="H2492" i="39"/>
  <c r="H2594" i="39"/>
  <c r="H2595" i="39"/>
  <c r="H2583" i="39"/>
  <c r="H363" i="39"/>
  <c r="H1138" i="39"/>
  <c r="H2339" i="39"/>
  <c r="H1743" i="39"/>
  <c r="H1638" i="39"/>
  <c r="H1639" i="39"/>
  <c r="H243" i="39"/>
  <c r="H141" i="39"/>
  <c r="H142" i="39"/>
  <c r="H1695" i="39"/>
  <c r="H2642" i="39"/>
  <c r="H428" i="39"/>
  <c r="H2495" i="39"/>
  <c r="H407" i="39"/>
  <c r="H1217" i="39"/>
  <c r="H1218" i="39"/>
  <c r="H1331" i="39"/>
  <c r="H505" i="39"/>
  <c r="H110" i="39"/>
  <c r="H111" i="39"/>
  <c r="H275" i="39"/>
  <c r="H1922" i="39"/>
  <c r="H918" i="39"/>
  <c r="H1782" i="39"/>
  <c r="H292" i="39"/>
  <c r="H733" i="39"/>
  <c r="H2408" i="39"/>
  <c r="H2254" i="39"/>
  <c r="H1055" i="39"/>
  <c r="H942" i="39"/>
  <c r="H1361" i="39"/>
  <c r="H118" i="39"/>
  <c r="H1037" i="39"/>
  <c r="H1344" i="39"/>
  <c r="H475" i="39"/>
  <c r="H2143" i="39"/>
  <c r="H484" i="39"/>
  <c r="H1454" i="39"/>
  <c r="H1548" i="39"/>
  <c r="H1671" i="39"/>
  <c r="H736" i="39"/>
  <c r="H930" i="39"/>
  <c r="H762" i="39"/>
  <c r="H1694" i="39"/>
  <c r="H2160" i="39"/>
  <c r="H31" i="39"/>
  <c r="H32" i="39"/>
  <c r="H2471" i="39"/>
  <c r="H352" i="39"/>
  <c r="H772" i="39"/>
  <c r="H2077" i="39"/>
  <c r="H1139" i="39"/>
  <c r="H2327" i="39"/>
  <c r="H2579" i="39"/>
  <c r="H2416" i="39"/>
  <c r="H2417" i="39"/>
  <c r="H1116" i="39"/>
  <c r="H372" i="39"/>
  <c r="H774" i="39"/>
  <c r="H705" i="39"/>
  <c r="H296" i="39"/>
  <c r="H140" i="39"/>
  <c r="H1941" i="39"/>
  <c r="H699" i="39"/>
  <c r="H621" i="39"/>
  <c r="H1958" i="39"/>
  <c r="H2205" i="39"/>
  <c r="H914" i="39"/>
  <c r="H104" i="39"/>
  <c r="H2516" i="39"/>
  <c r="H2517" i="39"/>
  <c r="H1844" i="39"/>
  <c r="H2404" i="39"/>
  <c r="H2405" i="39"/>
  <c r="H1696" i="39"/>
  <c r="H1697" i="39"/>
  <c r="H1503" i="39"/>
  <c r="H1504" i="39"/>
  <c r="H2056" i="39"/>
  <c r="H351" i="39"/>
  <c r="H504" i="39"/>
  <c r="H2509" i="39"/>
  <c r="H2090" i="39"/>
  <c r="H2191" i="39"/>
  <c r="H405" i="39"/>
  <c r="H470" i="39"/>
  <c r="H2436" i="39"/>
  <c r="H2437" i="39"/>
  <c r="H1295" i="39"/>
  <c r="H917" i="39"/>
  <c r="H100" i="39"/>
  <c r="H1649" i="39"/>
  <c r="H732" i="39"/>
  <c r="H859" i="39"/>
  <c r="H2638" i="39"/>
  <c r="H2441" i="39"/>
  <c r="H673" i="39"/>
  <c r="H2020" i="39"/>
  <c r="H419" i="39"/>
  <c r="H422" i="39"/>
  <c r="H1936" i="39"/>
  <c r="H1937" i="39"/>
  <c r="H1284" i="39"/>
  <c r="H1534" i="39"/>
  <c r="H1731" i="39"/>
  <c r="H2273" i="39"/>
  <c r="H2550" i="39"/>
  <c r="H1186" i="39"/>
  <c r="H2130" i="39"/>
  <c r="H1439" i="39"/>
  <c r="H2342" i="39"/>
  <c r="H1583" i="39"/>
  <c r="H1826" i="39"/>
  <c r="H1374" i="39"/>
  <c r="H430" i="39"/>
  <c r="H431" i="39"/>
  <c r="H2070" i="39"/>
  <c r="H511" i="39"/>
  <c r="H1661" i="39"/>
  <c r="H2433" i="39"/>
  <c r="H1633" i="39"/>
  <c r="H882" i="39"/>
  <c r="H1993" i="39"/>
  <c r="H1658" i="39"/>
  <c r="H1804" i="39"/>
  <c r="H359" i="39"/>
  <c r="H909" i="39"/>
  <c r="H1501" i="39"/>
  <c r="H1502" i="39"/>
  <c r="H429" i="39"/>
  <c r="H1527" i="39"/>
  <c r="H379" i="39"/>
  <c r="H527" i="39"/>
  <c r="H490" i="39"/>
  <c r="H1846" i="39"/>
  <c r="H2409" i="39"/>
  <c r="H830" i="39"/>
  <c r="H1073" i="39"/>
  <c r="H1457" i="39"/>
  <c r="H1530" i="39"/>
  <c r="H2554" i="39"/>
  <c r="H1827" i="39"/>
  <c r="H381" i="39"/>
  <c r="H549" i="39"/>
  <c r="H1549" i="39"/>
  <c r="H471" i="39"/>
  <c r="H782" i="39"/>
  <c r="H1160" i="39"/>
  <c r="H2577" i="39"/>
  <c r="H2568" i="39"/>
  <c r="H1321" i="39"/>
  <c r="H759" i="39"/>
  <c r="H172" i="39"/>
  <c r="H345" i="39"/>
  <c r="H708" i="39"/>
  <c r="H976" i="39"/>
  <c r="H977" i="39"/>
  <c r="H1918" i="39"/>
  <c r="H1296" i="39"/>
  <c r="H417" i="39"/>
  <c r="H2614" i="39"/>
  <c r="H776" i="39"/>
  <c r="H1593" i="39"/>
  <c r="H370" i="39"/>
  <c r="H1650" i="39"/>
  <c r="H1969" i="39"/>
  <c r="H1778" i="39"/>
  <c r="H946" i="39"/>
  <c r="H1447" i="39"/>
  <c r="H1437" i="39"/>
  <c r="H1467" i="39"/>
  <c r="H16" i="39"/>
  <c r="H2370" i="39"/>
  <c r="H2539" i="39"/>
  <c r="H1862" i="39"/>
  <c r="H1214" i="39"/>
  <c r="H867" i="39"/>
  <c r="H1076" i="39"/>
  <c r="H509" i="39"/>
  <c r="H1470" i="39"/>
  <c r="H1723" i="39"/>
  <c r="H2623" i="39"/>
  <c r="H488" i="39"/>
  <c r="H1163" i="39"/>
  <c r="H2643" i="39"/>
  <c r="H2612" i="39"/>
  <c r="H555" i="39"/>
  <c r="H1127" i="39"/>
  <c r="H1555" i="39"/>
  <c r="H1441" i="39"/>
  <c r="H937" i="39"/>
  <c r="H1576" i="39"/>
  <c r="H288" i="39"/>
  <c r="H175" i="39"/>
  <c r="H1718" i="39"/>
  <c r="H1158" i="39"/>
  <c r="H315" i="39"/>
  <c r="H1796" i="39"/>
  <c r="H1863" i="39"/>
  <c r="H2217" i="39"/>
  <c r="H294" i="39"/>
  <c r="H2455" i="39"/>
  <c r="H709" i="39"/>
  <c r="H1566" i="39"/>
  <c r="H528" i="39"/>
  <c r="H2555" i="39"/>
  <c r="H2586" i="39"/>
  <c r="H738" i="39"/>
  <c r="H2371" i="39"/>
  <c r="H105" i="39"/>
  <c r="H377" i="39"/>
  <c r="H1545" i="39"/>
  <c r="H887" i="39"/>
  <c r="H571" i="39"/>
  <c r="H1907" i="39"/>
  <c r="H1939" i="39"/>
  <c r="H1565" i="39"/>
  <c r="H2144" i="39"/>
  <c r="H1020" i="39"/>
  <c r="H323" i="39"/>
  <c r="H1029" i="39"/>
  <c r="H2122" i="39"/>
  <c r="H1856" i="39"/>
  <c r="H57" i="39"/>
  <c r="H1446" i="39"/>
  <c r="H2479" i="39"/>
  <c r="H2196" i="39"/>
  <c r="H2369" i="39"/>
  <c r="H2071" i="39"/>
  <c r="H1737" i="39"/>
  <c r="H2400" i="39"/>
  <c r="H1424" i="39"/>
  <c r="H1959" i="39"/>
  <c r="H806" i="39"/>
  <c r="H1528" i="39"/>
  <c r="H1282" i="39"/>
  <c r="H752" i="39"/>
  <c r="H2288" i="39"/>
  <c r="H1974" i="39"/>
  <c r="H2139" i="39"/>
  <c r="H1432" i="39"/>
  <c r="H1306" i="39"/>
  <c r="H824" i="39"/>
  <c r="H1049" i="39"/>
  <c r="H2268" i="39"/>
  <c r="H663" i="39"/>
  <c r="H959" i="39"/>
  <c r="H2506" i="39"/>
  <c r="H2057" i="39"/>
  <c r="H1770" i="39"/>
  <c r="H487" i="39"/>
  <c r="H49" i="39"/>
  <c r="H1798" i="39"/>
  <c r="H2230" i="39"/>
  <c r="H1407" i="39"/>
  <c r="H523" i="39"/>
  <c r="H114" i="39"/>
  <c r="H922" i="39"/>
  <c r="H173" i="39"/>
  <c r="H1536" i="39"/>
  <c r="H2282" i="39"/>
  <c r="H1558" i="39"/>
  <c r="H1713" i="39"/>
  <c r="H2131" i="39"/>
  <c r="H2414" i="39"/>
  <c r="H1209" i="39"/>
  <c r="H1210" i="39"/>
  <c r="H2119" i="39"/>
  <c r="H1477" i="39"/>
  <c r="H2626" i="39"/>
  <c r="H1832" i="39"/>
  <c r="H2444" i="39"/>
  <c r="H1463" i="39"/>
  <c r="H2474" i="39"/>
  <c r="H2462" i="39"/>
  <c r="H1727" i="39"/>
  <c r="H335" i="39"/>
  <c r="H1857" i="39"/>
  <c r="H562" i="39"/>
  <c r="H1187" i="39"/>
  <c r="H2504" i="39"/>
  <c r="H2351" i="39"/>
  <c r="H2045" i="39"/>
  <c r="H1663" i="39"/>
  <c r="H2309" i="39"/>
  <c r="H15" i="39"/>
  <c r="H277" i="39"/>
  <c r="H284" i="39"/>
  <c r="H19" i="39"/>
  <c r="H1285" i="39"/>
  <c r="H1988" i="39"/>
  <c r="H1249" i="39"/>
  <c r="H106" i="39"/>
  <c r="H1521" i="39"/>
  <c r="H2359" i="39"/>
  <c r="H1485" i="39"/>
  <c r="H2419" i="39"/>
  <c r="H306" i="39"/>
  <c r="H307" i="39"/>
  <c r="H2315" i="39"/>
  <c r="H1924" i="39"/>
  <c r="H726" i="39"/>
  <c r="H1606" i="39"/>
  <c r="H1908" i="39"/>
  <c r="H1348" i="39"/>
  <c r="H603" i="39"/>
  <c r="H364" i="39"/>
  <c r="H1772" i="39"/>
  <c r="H1745" i="39"/>
  <c r="H2390" i="39"/>
  <c r="H2402" i="39"/>
  <c r="H2117" i="39"/>
  <c r="H629" i="39"/>
  <c r="H622" i="39"/>
  <c r="H1377" i="39"/>
  <c r="H753" i="39"/>
  <c r="H1535" i="39"/>
  <c r="H43" i="39"/>
  <c r="H1999" i="39"/>
  <c r="H623" i="39"/>
  <c r="H1875" i="39"/>
  <c r="H801" i="39"/>
  <c r="H872" i="39"/>
  <c r="H1672" i="39"/>
  <c r="H1184" i="39"/>
  <c r="H1898" i="39"/>
  <c r="H754" i="39"/>
  <c r="H2313" i="39"/>
  <c r="H2018" i="39"/>
  <c r="H2466" i="39"/>
  <c r="H2513" i="39"/>
  <c r="H1759" i="39"/>
  <c r="H1819" i="39"/>
  <c r="H1391" i="39"/>
  <c r="J264" i="39"/>
  <c r="K264" i="39" s="1"/>
  <c r="I264" i="39" s="1"/>
  <c r="J782" i="39"/>
  <c r="K782" i="39" s="1"/>
  <c r="I782" i="39" s="1"/>
  <c r="J1850" i="39"/>
  <c r="K1850" i="39" s="1"/>
  <c r="I1850" i="39" s="1"/>
  <c r="H2" i="39"/>
  <c r="J1051" i="39"/>
  <c r="K1051" i="39" s="1"/>
  <c r="I1051" i="39" s="1"/>
  <c r="J804" i="39"/>
  <c r="K804" i="39" s="1"/>
  <c r="I804" i="39" s="1"/>
  <c r="J626" i="39"/>
  <c r="K626" i="39" s="1"/>
  <c r="I626" i="39" s="1"/>
  <c r="J1571" i="39"/>
  <c r="K1571" i="39" s="1"/>
  <c r="I1571" i="39" s="1"/>
  <c r="J1534" i="39"/>
  <c r="K1534" i="39" s="1"/>
  <c r="I1534" i="39" s="1"/>
  <c r="J1406" i="39"/>
  <c r="K1406" i="39" s="1"/>
  <c r="I1406" i="39" s="1"/>
  <c r="J972" i="39"/>
  <c r="K972" i="39" s="1"/>
  <c r="I972" i="39" s="1"/>
  <c r="J1825" i="39"/>
  <c r="K1825" i="39" s="1"/>
  <c r="I1825" i="39" s="1"/>
  <c r="J486" i="39"/>
  <c r="K486" i="39" s="1"/>
  <c r="I486" i="39" s="1"/>
  <c r="J1721" i="39"/>
  <c r="K1721" i="39" s="1"/>
  <c r="I1721" i="39" s="1"/>
  <c r="J850" i="39"/>
  <c r="K850" i="39" s="1"/>
  <c r="I850" i="39" s="1"/>
  <c r="J2637" i="39"/>
  <c r="K2637" i="39" s="1"/>
  <c r="I2637" i="39" s="1"/>
  <c r="J1662" i="39"/>
  <c r="K1662" i="39" s="1"/>
  <c r="I1662" i="39" s="1"/>
  <c r="J508" i="39"/>
  <c r="K508" i="39" s="1"/>
  <c r="I508" i="39" s="1"/>
  <c r="J406" i="39"/>
  <c r="K406" i="39" s="1"/>
  <c r="I406" i="39" s="1"/>
  <c r="J1302" i="39"/>
  <c r="K1302" i="39" s="1"/>
  <c r="I1302" i="39" s="1"/>
  <c r="J570" i="39"/>
  <c r="K570" i="39" s="1"/>
  <c r="I570" i="39" s="1"/>
  <c r="J910" i="39"/>
  <c r="K910" i="39" s="1"/>
  <c r="I910" i="39" s="1"/>
  <c r="J1843" i="39"/>
  <c r="K1843" i="39" s="1"/>
  <c r="I1843" i="39" s="1"/>
  <c r="J1878" i="39"/>
  <c r="K1878" i="39" s="1"/>
  <c r="I1878" i="39" s="1"/>
  <c r="J400" i="39"/>
  <c r="K400" i="39" s="1"/>
  <c r="I400" i="39" s="1"/>
  <c r="J438" i="39"/>
  <c r="K438" i="39" s="1"/>
  <c r="I438" i="39" s="1"/>
  <c r="J775" i="39"/>
  <c r="K775" i="39" s="1"/>
  <c r="I775" i="39" s="1"/>
  <c r="J2438" i="39"/>
  <c r="K2438" i="39" s="1"/>
  <c r="I2438" i="39" s="1"/>
  <c r="J1872" i="39"/>
  <c r="K1872" i="39" s="1"/>
  <c r="I1872" i="39" s="1"/>
  <c r="J2440" i="39"/>
  <c r="K2440" i="39" s="1"/>
  <c r="I2440" i="39" s="1"/>
  <c r="J604" i="39"/>
  <c r="K604" i="39" s="1"/>
  <c r="I604" i="39" s="1"/>
  <c r="J2598" i="39"/>
  <c r="K2598" i="39" s="1"/>
  <c r="I2598" i="39" s="1"/>
  <c r="J2541" i="39"/>
  <c r="K2541" i="39" s="1"/>
  <c r="I2541" i="39" s="1"/>
  <c r="J1496" i="39"/>
  <c r="K1496" i="39" s="1"/>
  <c r="I1496" i="39" s="1"/>
  <c r="J580" i="39"/>
  <c r="K580" i="39" s="1"/>
  <c r="I580" i="39" s="1"/>
  <c r="J2143" i="39"/>
  <c r="K2143" i="39" s="1"/>
  <c r="I2143" i="39" s="1"/>
  <c r="J232" i="39"/>
  <c r="K232" i="39" s="1"/>
  <c r="I232" i="39" s="1"/>
  <c r="J710" i="39"/>
  <c r="K710" i="39" s="1"/>
  <c r="I710" i="39" s="1"/>
  <c r="J1343" i="39"/>
  <c r="K1343" i="39" s="1"/>
  <c r="I1343" i="39" s="1"/>
  <c r="J250" i="39"/>
  <c r="K250" i="39" s="1"/>
  <c r="I250" i="39" s="1"/>
  <c r="J2549" i="39"/>
  <c r="K2549" i="39" s="1"/>
  <c r="I2549" i="39" s="1"/>
  <c r="J892" i="39"/>
  <c r="K892" i="39" s="1"/>
  <c r="I892" i="39" s="1"/>
  <c r="J548" i="39"/>
  <c r="K548" i="39" s="1"/>
  <c r="I548" i="39" s="1"/>
  <c r="J1052" i="39"/>
  <c r="K1052" i="39" s="1"/>
  <c r="I1052" i="39" s="1"/>
  <c r="J1476" i="39"/>
  <c r="K1476" i="39" s="1"/>
  <c r="I1476" i="39" s="1"/>
  <c r="J127" i="39"/>
  <c r="K127" i="39" s="1"/>
  <c r="I127" i="39" s="1"/>
  <c r="J1938" i="39"/>
  <c r="K1938" i="39" s="1"/>
  <c r="I1938" i="39" s="1"/>
  <c r="J2507" i="39"/>
  <c r="K2507" i="39" s="1"/>
  <c r="I2507" i="39" s="1"/>
  <c r="J929" i="39"/>
  <c r="K929" i="39" s="1"/>
  <c r="I929" i="39" s="1"/>
  <c r="J2382" i="39"/>
  <c r="K2382" i="39" s="1"/>
  <c r="I2382" i="39" s="1"/>
  <c r="J1744" i="39"/>
  <c r="K1744" i="39" s="1"/>
  <c r="I1744" i="39" s="1"/>
  <c r="J1320" i="39"/>
  <c r="K1320" i="39" s="1"/>
  <c r="I1320" i="39" s="1"/>
  <c r="J1704" i="39"/>
  <c r="K1704" i="39" s="1"/>
  <c r="I1704" i="39" s="1"/>
  <c r="J1546" i="39"/>
  <c r="K1546" i="39" s="1"/>
  <c r="I1546" i="39" s="1"/>
  <c r="J1712" i="39"/>
  <c r="K1712" i="39" s="1"/>
  <c r="I1712" i="39" s="1"/>
  <c r="J1373" i="39"/>
  <c r="K1373" i="39" s="1"/>
  <c r="I1373" i="39" s="1"/>
  <c r="J65" i="39"/>
  <c r="K65" i="39" s="1"/>
  <c r="I65" i="39" s="1"/>
  <c r="J84" i="39"/>
  <c r="K84" i="39" s="1"/>
  <c r="I84" i="39" s="1"/>
  <c r="J1624" i="39"/>
  <c r="K1624" i="39" s="1"/>
  <c r="I1624" i="39" s="1"/>
  <c r="J408" i="39"/>
  <c r="K408" i="39" s="1"/>
  <c r="I408" i="39" s="1"/>
  <c r="J2576" i="39"/>
  <c r="K2576" i="39" s="1"/>
  <c r="I2576" i="39" s="1"/>
  <c r="J2035" i="39"/>
  <c r="K2035" i="39" s="1"/>
  <c r="I2035" i="39" s="1"/>
  <c r="J2017" i="39"/>
  <c r="K2017" i="39" s="1"/>
  <c r="I2017" i="39" s="1"/>
  <c r="J2602" i="39"/>
  <c r="K2602" i="39" s="1"/>
  <c r="I2602" i="39" s="1"/>
  <c r="J722" i="39"/>
  <c r="K722" i="39" s="1"/>
  <c r="I722" i="39" s="1"/>
  <c r="J679" i="39"/>
  <c r="K679" i="39" s="1"/>
  <c r="I679" i="39" s="1"/>
  <c r="J696" i="39"/>
  <c r="K696" i="39" s="1"/>
  <c r="I696" i="39" s="1"/>
  <c r="J2148" i="39"/>
  <c r="K2148" i="39" s="1"/>
  <c r="I2148" i="39" s="1"/>
  <c r="J2236" i="39"/>
  <c r="K2236" i="39" s="1"/>
  <c r="I2236" i="39" s="1"/>
  <c r="J1197" i="39"/>
  <c r="K1197" i="39" s="1"/>
  <c r="I1197" i="39" s="1"/>
  <c r="J989" i="39"/>
  <c r="K989" i="39" s="1"/>
  <c r="I989" i="39" s="1"/>
  <c r="J2497" i="39"/>
  <c r="K2497" i="39" s="1"/>
  <c r="I2497" i="39" s="1"/>
  <c r="J1109" i="39"/>
  <c r="K1109" i="39" s="1"/>
  <c r="I1109" i="39" s="1"/>
  <c r="J1603" i="39"/>
  <c r="K1603" i="39" s="1"/>
  <c r="I1603" i="39" s="1"/>
  <c r="J1522" i="39"/>
  <c r="K1522" i="39" s="1"/>
  <c r="I1522" i="39" s="1"/>
  <c r="J916" i="39"/>
  <c r="K916" i="39" s="1"/>
  <c r="I916" i="39" s="1"/>
  <c r="J414" i="39"/>
  <c r="K414" i="39" s="1"/>
  <c r="I414" i="39" s="1"/>
  <c r="J484" i="39"/>
  <c r="K484" i="39" s="1"/>
  <c r="I484" i="39" s="1"/>
  <c r="J761" i="39"/>
  <c r="K761" i="39" s="1"/>
  <c r="I761" i="39" s="1"/>
  <c r="J242" i="39"/>
  <c r="K242" i="39" s="1"/>
  <c r="I242" i="39" s="1"/>
  <c r="J1645" i="39"/>
  <c r="K1645" i="39" s="1"/>
  <c r="I1645" i="39" s="1"/>
  <c r="J1344" i="39"/>
  <c r="K1344" i="39" s="1"/>
  <c r="I1344" i="39" s="1"/>
  <c r="J2341" i="39"/>
  <c r="K2341" i="39" s="1"/>
  <c r="I2341" i="39" s="1"/>
  <c r="J2619" i="39"/>
  <c r="K2619" i="39" s="1"/>
  <c r="I2619" i="39" s="1"/>
  <c r="J1794" i="39"/>
  <c r="K1794" i="39" s="1"/>
  <c r="I1794" i="39" s="1"/>
  <c r="J510" i="39"/>
  <c r="K510" i="39" s="1"/>
  <c r="I510" i="39" s="1"/>
  <c r="J1722" i="39"/>
  <c r="K1722" i="39" s="1"/>
  <c r="I1722" i="39" s="1"/>
  <c r="J1075" i="39"/>
  <c r="K1075" i="39" s="1"/>
  <c r="I1075" i="39" s="1"/>
  <c r="J1157" i="39"/>
  <c r="K1157" i="39" s="1"/>
  <c r="I1157" i="39" s="1"/>
  <c r="J17" i="39"/>
  <c r="K17" i="39" s="1"/>
  <c r="I17" i="39" s="1"/>
  <c r="J123" i="39"/>
  <c r="K123" i="39" s="1"/>
  <c r="I123" i="39" s="1"/>
  <c r="J314" i="39"/>
  <c r="K314" i="39" s="1"/>
  <c r="I314" i="39" s="1"/>
  <c r="J772" i="39"/>
  <c r="K772" i="39" s="1"/>
  <c r="I772" i="39" s="1"/>
  <c r="J2121" i="39"/>
  <c r="K2121" i="39" s="1"/>
  <c r="I2121" i="39" s="1"/>
  <c r="J1871" i="39"/>
  <c r="K1871" i="39" s="1"/>
  <c r="I1871" i="39" s="1"/>
  <c r="J1547" i="39"/>
  <c r="K1547" i="39" s="1"/>
  <c r="I1547" i="39" s="1"/>
  <c r="J1940" i="39"/>
  <c r="K1940" i="39" s="1"/>
  <c r="I1940" i="39" s="1"/>
  <c r="J442" i="39"/>
  <c r="K442" i="39" s="1"/>
  <c r="I442" i="39" s="1"/>
  <c r="J1694" i="39"/>
  <c r="K1694" i="39" s="1"/>
  <c r="I1694" i="39" s="1"/>
  <c r="J1113" i="39"/>
  <c r="K1113" i="39" s="1"/>
  <c r="I1113" i="39" s="1"/>
  <c r="J1693" i="39"/>
  <c r="K1693" i="39" s="1"/>
  <c r="I1693" i="39" s="1"/>
  <c r="J339" i="39"/>
  <c r="K339" i="39" s="1"/>
  <c r="I339" i="39" s="1"/>
  <c r="J276" i="39"/>
  <c r="K276" i="39" s="1"/>
  <c r="I276" i="39" s="1"/>
  <c r="J2578" i="39"/>
  <c r="K2578" i="39" s="1"/>
  <c r="I2578" i="39" s="1"/>
  <c r="J2303" i="39"/>
  <c r="K2303" i="39" s="1"/>
  <c r="I2303" i="39" s="1"/>
  <c r="J31" i="39"/>
  <c r="K31" i="39" s="1"/>
  <c r="I31" i="39" s="1"/>
  <c r="J724" i="39"/>
  <c r="K724" i="39" s="1"/>
  <c r="I724" i="39" s="1"/>
  <c r="J2272" i="39"/>
  <c r="K2272" i="39" s="1"/>
  <c r="I2272" i="39" s="1"/>
  <c r="J2019" i="39"/>
  <c r="K2019" i="39" s="1"/>
  <c r="I2019" i="39" s="1"/>
  <c r="J1638" i="39"/>
  <c r="K1638" i="39" s="1"/>
  <c r="I1638" i="39" s="1"/>
  <c r="J2604" i="39"/>
  <c r="K2604" i="39" s="1"/>
  <c r="I2604" i="39" s="1"/>
  <c r="J1805" i="39"/>
  <c r="K1805" i="39" s="1"/>
  <c r="I1805" i="39" s="1"/>
  <c r="J154" i="39"/>
  <c r="K154" i="39" s="1"/>
  <c r="I154" i="39" s="1"/>
  <c r="J661" i="39"/>
  <c r="K661" i="39" s="1"/>
  <c r="I661" i="39" s="1"/>
  <c r="J1012" i="39"/>
  <c r="K1012" i="39" s="1"/>
  <c r="I1012" i="39" s="1"/>
  <c r="J141" i="39"/>
  <c r="K141" i="39" s="1"/>
  <c r="I141" i="39" s="1"/>
  <c r="J344" i="39"/>
  <c r="K344" i="39" s="1"/>
  <c r="I344" i="39" s="1"/>
  <c r="J389" i="39"/>
  <c r="K389" i="39" s="1"/>
  <c r="I389" i="39" s="1"/>
  <c r="J871" i="39"/>
  <c r="K871" i="39" s="1"/>
  <c r="I871" i="39" s="1"/>
  <c r="J941" i="39"/>
  <c r="K941" i="39" s="1"/>
  <c r="I941" i="39" s="1"/>
  <c r="J1987" i="39"/>
  <c r="K1987" i="39" s="1"/>
  <c r="I1987" i="39" s="1"/>
  <c r="J2326" i="39"/>
  <c r="K2326" i="39" s="1"/>
  <c r="I2326" i="39" s="1"/>
  <c r="J2546" i="39"/>
  <c r="K2546" i="39" s="1"/>
  <c r="I2546" i="39" s="1"/>
  <c r="J2635" i="39"/>
  <c r="K2635" i="39" s="1"/>
  <c r="I2635" i="39" s="1"/>
  <c r="J2515" i="39"/>
  <c r="K2515" i="39" s="1"/>
  <c r="I2515" i="39" s="1"/>
  <c r="J2195" i="39"/>
  <c r="K2195" i="39" s="1"/>
  <c r="I2195" i="39" s="1"/>
  <c r="J124" i="39"/>
  <c r="K124" i="39" s="1"/>
  <c r="I124" i="39" s="1"/>
  <c r="J18" i="39"/>
  <c r="K18" i="39" s="1"/>
  <c r="I18" i="39" s="1"/>
  <c r="J2508" i="39"/>
  <c r="K2508" i="39" s="1"/>
  <c r="I2508" i="39" s="1"/>
  <c r="J1135" i="39"/>
  <c r="K1135" i="39" s="1"/>
  <c r="I1135" i="39" s="1"/>
  <c r="J2089" i="39"/>
  <c r="K2089" i="39" s="1"/>
  <c r="I2089" i="39" s="1"/>
  <c r="J1453" i="39"/>
  <c r="K1453" i="39" s="1"/>
  <c r="I1453" i="39" s="1"/>
  <c r="J2191" i="39"/>
  <c r="K2191" i="39" s="1"/>
  <c r="I2191" i="39" s="1"/>
  <c r="J2160" i="39"/>
  <c r="K2160" i="39" s="1"/>
  <c r="I2160" i="39" s="1"/>
  <c r="J2642" i="39"/>
  <c r="K2642" i="39" s="1"/>
  <c r="I2642" i="39" s="1"/>
  <c r="J1355" i="39"/>
  <c r="K1355" i="39" s="1"/>
  <c r="I1355" i="39" s="1"/>
  <c r="J1548" i="39"/>
  <c r="K1548" i="39" s="1"/>
  <c r="I1548" i="39" s="1"/>
  <c r="J1511" i="39"/>
  <c r="K1511" i="39" s="1"/>
  <c r="I1511" i="39" s="1"/>
  <c r="J2401" i="39"/>
  <c r="K2401" i="39" s="1"/>
  <c r="I2401" i="39" s="1"/>
  <c r="J1653" i="39"/>
  <c r="K1653" i="39" s="1"/>
  <c r="I1653" i="39" s="1"/>
  <c r="J881" i="39"/>
  <c r="K881" i="39" s="1"/>
  <c r="I881" i="39" s="1"/>
  <c r="J428" i="39"/>
  <c r="K428" i="39" s="1"/>
  <c r="I428" i="39" s="1"/>
  <c r="J1813" i="39"/>
  <c r="K1813" i="39" s="1"/>
  <c r="I1813" i="39" s="1"/>
  <c r="J297" i="39"/>
  <c r="K297" i="39" s="1"/>
  <c r="I297" i="39" s="1"/>
  <c r="J2334" i="39"/>
  <c r="K2334" i="39" s="1"/>
  <c r="I2334" i="39" s="1"/>
  <c r="J917" i="39"/>
  <c r="K917" i="39" s="1"/>
  <c r="I917" i="39" s="1"/>
  <c r="J208" i="39"/>
  <c r="K208" i="39" s="1"/>
  <c r="I208" i="39" s="1"/>
  <c r="J2204" i="39"/>
  <c r="K2204" i="39" s="1"/>
  <c r="I2204" i="39" s="1"/>
  <c r="J2622" i="39"/>
  <c r="K2622" i="39" s="1"/>
  <c r="I2622" i="39" s="1"/>
  <c r="J1034" i="39"/>
  <c r="K1034" i="39" s="1"/>
  <c r="I1034" i="39" s="1"/>
  <c r="J662" i="39"/>
  <c r="K662" i="39" s="1"/>
  <c r="I662" i="39" s="1"/>
  <c r="J1848" i="39"/>
  <c r="K1848" i="39" s="1"/>
  <c r="I1848" i="39" s="1"/>
  <c r="J2281" i="39"/>
  <c r="K2281" i="39" s="1"/>
  <c r="I2281" i="39" s="1"/>
  <c r="J1208" i="39"/>
  <c r="K1208" i="39" s="1"/>
  <c r="I1208" i="39" s="1"/>
  <c r="J1466" i="39"/>
  <c r="K1466" i="39" s="1"/>
  <c r="I1466" i="39" s="1"/>
  <c r="J885" i="39"/>
  <c r="K885" i="39" s="1"/>
  <c r="I885" i="39" s="1"/>
  <c r="J1162" i="39"/>
  <c r="K1162" i="39" s="1"/>
  <c r="I1162" i="39" s="1"/>
  <c r="J2625" i="39"/>
  <c r="K2625" i="39" s="1"/>
  <c r="I2625" i="39" s="1"/>
  <c r="J100" i="39"/>
  <c r="K100" i="39" s="1"/>
  <c r="I100" i="39" s="1"/>
  <c r="J1621" i="39"/>
  <c r="K1621" i="39" s="1"/>
  <c r="I1621" i="39" s="1"/>
  <c r="J1213" i="39"/>
  <c r="K1213" i="39" s="1"/>
  <c r="I1213" i="39" s="1"/>
  <c r="J243" i="39"/>
  <c r="K243" i="39" s="1"/>
  <c r="I243" i="39" s="1"/>
  <c r="J426" i="39"/>
  <c r="K426" i="39" s="1"/>
  <c r="I426" i="39" s="1"/>
  <c r="J2585" i="39"/>
  <c r="K2585" i="39" s="1"/>
  <c r="I2585" i="39" s="1"/>
  <c r="J274" i="39"/>
  <c r="K274" i="39" s="1"/>
  <c r="I274" i="39" s="1"/>
  <c r="J1533" i="39"/>
  <c r="K1533" i="39" s="1"/>
  <c r="I1533" i="39" s="1"/>
  <c r="J1992" i="39"/>
  <c r="K1992" i="39" s="1"/>
  <c r="I1992" i="39" s="1"/>
  <c r="J1886" i="39"/>
  <c r="K1886" i="39" s="1"/>
  <c r="I1886" i="39" s="1"/>
  <c r="J1788" i="39"/>
  <c r="K1788" i="39" s="1"/>
  <c r="I1788" i="39" s="1"/>
  <c r="J908" i="39"/>
  <c r="K908" i="39" s="1"/>
  <c r="I908" i="39" s="1"/>
  <c r="J2002" i="39"/>
  <c r="K2002" i="39" s="1"/>
  <c r="I2002" i="39" s="1"/>
  <c r="J403" i="39"/>
  <c r="K403" i="39" s="1"/>
  <c r="I403" i="39" s="1"/>
  <c r="J1191" i="39"/>
  <c r="K1191" i="39" s="1"/>
  <c r="I1191" i="39" s="1"/>
  <c r="J1751" i="39"/>
  <c r="K1751" i="39" s="1"/>
  <c r="I1751" i="39" s="1"/>
  <c r="J1648" i="39"/>
  <c r="K1648" i="39" s="1"/>
  <c r="I1648" i="39" s="1"/>
  <c r="J2165" i="39"/>
  <c r="K2165" i="39" s="1"/>
  <c r="I2165" i="39" s="1"/>
  <c r="J2454" i="39"/>
  <c r="K2454" i="39" s="1"/>
  <c r="I2454" i="39" s="1"/>
  <c r="J1691" i="39"/>
  <c r="K1691" i="39" s="1"/>
  <c r="I1691" i="39" s="1"/>
  <c r="J489" i="39"/>
  <c r="K489" i="39" s="1"/>
  <c r="I489" i="39" s="1"/>
  <c r="J432" i="39"/>
  <c r="K432" i="39" s="1"/>
  <c r="I432" i="39" s="1"/>
  <c r="J167" i="39"/>
  <c r="K167" i="39" s="1"/>
  <c r="I167" i="39" s="1"/>
  <c r="J732" i="39"/>
  <c r="K732" i="39" s="1"/>
  <c r="I732" i="39" s="1"/>
  <c r="J1532" i="39"/>
  <c r="K1532" i="39" s="1"/>
  <c r="I1532" i="39" s="1"/>
  <c r="J1720" i="39"/>
  <c r="K1720" i="39" s="1"/>
  <c r="I1720" i="39" s="1"/>
  <c r="J2327" i="39"/>
  <c r="K2327" i="39" s="1"/>
  <c r="I2327" i="39" s="1"/>
  <c r="J721" i="39"/>
  <c r="K721" i="39" s="1"/>
  <c r="I721" i="39" s="1"/>
  <c r="J313" i="39"/>
  <c r="K313" i="39" s="1"/>
  <c r="I313" i="39" s="1"/>
  <c r="J1211" i="39"/>
  <c r="K1211" i="39" s="1"/>
  <c r="I1211" i="39" s="1"/>
  <c r="J2190" i="39"/>
  <c r="K2190" i="39" s="1"/>
  <c r="I2190" i="39" s="1"/>
  <c r="J1223" i="39"/>
  <c r="K1223" i="39" s="1"/>
  <c r="I1223" i="39" s="1"/>
  <c r="J1781" i="39"/>
  <c r="K1781" i="39" s="1"/>
  <c r="I1781" i="39" s="1"/>
  <c r="J1795" i="39"/>
  <c r="K1795" i="39" s="1"/>
  <c r="I1795" i="39" s="1"/>
  <c r="J1376" i="39"/>
  <c r="K1376" i="39" s="1"/>
  <c r="I1376" i="39" s="1"/>
  <c r="J616" i="39"/>
  <c r="K616" i="39" s="1"/>
  <c r="I616" i="39" s="1"/>
  <c r="J727" i="39"/>
  <c r="K727" i="39" s="1"/>
  <c r="I727" i="39" s="1"/>
  <c r="J324" i="39"/>
  <c r="K324" i="39" s="1"/>
  <c r="I324" i="39" s="1"/>
  <c r="J1367" i="39"/>
  <c r="K1367" i="39" s="1"/>
  <c r="I1367" i="39" s="1"/>
  <c r="J474" i="39"/>
  <c r="K474" i="39" s="1"/>
  <c r="I474" i="39" s="1"/>
  <c r="J2358" i="39"/>
  <c r="K2358" i="39" s="1"/>
  <c r="I2358" i="39" s="1"/>
  <c r="J832" i="39"/>
  <c r="K832" i="39" s="1"/>
  <c r="I832" i="39" s="1"/>
  <c r="J702" i="39"/>
  <c r="K702" i="39" s="1"/>
  <c r="I702" i="39" s="1"/>
  <c r="J1797" i="39"/>
  <c r="K1797" i="39" s="1"/>
  <c r="I1797" i="39" s="1"/>
  <c r="J705" i="39"/>
  <c r="K705" i="39" s="1"/>
  <c r="I705" i="39" s="1"/>
  <c r="J105" i="39"/>
  <c r="K105" i="39" s="1"/>
  <c r="I105" i="39" s="1"/>
  <c r="J2038" i="39"/>
  <c r="K2038" i="39" s="1"/>
  <c r="I2038" i="39" s="1"/>
  <c r="J332" i="39"/>
  <c r="K332" i="39" s="1"/>
  <c r="I332" i="39" s="1"/>
  <c r="J1030" i="39"/>
  <c r="K1030" i="39" s="1"/>
  <c r="I1030" i="39" s="1"/>
  <c r="J2350" i="39"/>
  <c r="K2350" i="39" s="1"/>
  <c r="I2350" i="39" s="1"/>
  <c r="J2503" i="39"/>
  <c r="K2503" i="39" s="1"/>
  <c r="I2503" i="39" s="1"/>
  <c r="J280" i="39"/>
  <c r="K280" i="39" s="1"/>
  <c r="I280" i="39" s="1"/>
  <c r="J1028" i="39"/>
  <c r="K1028" i="39" s="1"/>
  <c r="I1028" i="39" s="1"/>
  <c r="J1093" i="39"/>
  <c r="K1093" i="39" s="1"/>
  <c r="I1093" i="39" s="1"/>
  <c r="J1949" i="39"/>
  <c r="K1949" i="39" s="1"/>
  <c r="I1949" i="39" s="1"/>
  <c r="J1283" i="39"/>
  <c r="K1283" i="39" s="1"/>
  <c r="I1283" i="39" s="1"/>
  <c r="J1565" i="39"/>
  <c r="K1565" i="39" s="1"/>
  <c r="I1565" i="39" s="1"/>
  <c r="J2499" i="39"/>
  <c r="K2499" i="39" s="1"/>
  <c r="I2499" i="39" s="1"/>
  <c r="J2144" i="39"/>
  <c r="K2144" i="39" s="1"/>
  <c r="I2144" i="39" s="1"/>
  <c r="J1020" i="39"/>
  <c r="K1020" i="39" s="1"/>
  <c r="I1020" i="39" s="1"/>
  <c r="J323" i="39"/>
  <c r="K323" i="39" s="1"/>
  <c r="I323" i="39" s="1"/>
  <c r="J1029" i="39"/>
  <c r="K1029" i="39" s="1"/>
  <c r="I1029" i="39" s="1"/>
  <c r="J2122" i="39"/>
  <c r="K2122" i="39" s="1"/>
  <c r="I2122" i="39" s="1"/>
  <c r="J1410" i="39"/>
  <c r="K1410" i="39" s="1"/>
  <c r="I1410" i="39" s="1"/>
  <c r="J1856" i="39"/>
  <c r="K1856" i="39" s="1"/>
  <c r="I1856" i="39" s="1"/>
  <c r="J852" i="39"/>
  <c r="K852" i="39" s="1"/>
  <c r="I852" i="39" s="1"/>
  <c r="J210" i="39"/>
  <c r="K210" i="39" s="1"/>
  <c r="I210" i="39" s="1"/>
  <c r="J57" i="39"/>
  <c r="K57" i="39" s="1"/>
  <c r="I57" i="39" s="1"/>
  <c r="J2186" i="39"/>
  <c r="K2186" i="39" s="1"/>
  <c r="I2186" i="39" s="1"/>
  <c r="J685" i="39"/>
  <c r="K685" i="39" s="1"/>
  <c r="I685" i="39" s="1"/>
  <c r="J80" i="39"/>
  <c r="K80" i="39" s="1"/>
  <c r="I80" i="39" s="1"/>
  <c r="J2029" i="39"/>
  <c r="K2029" i="39" s="1"/>
  <c r="I2029" i="39" s="1"/>
  <c r="J277" i="39"/>
  <c r="K277" i="39" s="1"/>
  <c r="I277" i="39" s="1"/>
  <c r="J19" i="39"/>
  <c r="K19" i="39" s="1"/>
  <c r="I19" i="39" s="1"/>
  <c r="J1347" i="39"/>
  <c r="K1347" i="39" s="1"/>
  <c r="I1347" i="39" s="1"/>
  <c r="J2461" i="39"/>
  <c r="K2461" i="39" s="1"/>
  <c r="I2461" i="39" s="1"/>
  <c r="J823" i="39"/>
  <c r="K823" i="39" s="1"/>
  <c r="I823" i="39" s="1"/>
  <c r="J2069" i="39"/>
  <c r="K2069" i="39" s="1"/>
  <c r="I2069" i="39" s="1"/>
  <c r="J2110" i="39"/>
  <c r="K2110" i="39" s="1"/>
  <c r="I2110" i="39" s="1"/>
  <c r="J1152" i="39"/>
  <c r="K1152" i="39" s="1"/>
  <c r="I1152" i="39" s="1"/>
  <c r="J1882" i="39"/>
  <c r="K1882" i="39" s="1"/>
  <c r="I1882" i="39" s="1"/>
  <c r="J2400" i="39"/>
  <c r="K2400" i="39" s="1"/>
  <c r="I2400" i="39" s="1"/>
  <c r="J1424" i="39"/>
  <c r="K1424" i="39" s="1"/>
  <c r="I1424" i="39" s="1"/>
  <c r="J1281" i="39"/>
  <c r="K1281" i="39" s="1"/>
  <c r="I1281" i="39" s="1"/>
  <c r="J45" i="39"/>
  <c r="K45" i="39" s="1"/>
  <c r="I45" i="39" s="1"/>
  <c r="J2432" i="39"/>
  <c r="K2432" i="39" s="1"/>
  <c r="I2432" i="39" s="1"/>
  <c r="J1837" i="39"/>
  <c r="K1837" i="39" s="1"/>
  <c r="I1837" i="39" s="1"/>
  <c r="J1959" i="39"/>
  <c r="K1959" i="39" s="1"/>
  <c r="I1959" i="39" s="1"/>
  <c r="J806" i="39"/>
  <c r="K806" i="39" s="1"/>
  <c r="I806" i="39" s="1"/>
  <c r="J449" i="39"/>
  <c r="K449" i="39" s="1"/>
  <c r="I449" i="39" s="1"/>
  <c r="J712" i="39"/>
  <c r="K712" i="39" s="1"/>
  <c r="I712" i="39" s="1"/>
  <c r="J2184" i="39"/>
  <c r="K2184" i="39" s="1"/>
  <c r="I2184" i="39" s="1"/>
  <c r="J1195" i="39"/>
  <c r="K1195" i="39" s="1"/>
  <c r="I1195" i="39" s="1"/>
  <c r="J2419" i="39"/>
  <c r="K2419" i="39" s="1"/>
  <c r="I2419" i="39" s="1"/>
  <c r="J468" i="39"/>
  <c r="K468" i="39" s="1"/>
  <c r="I468" i="39" s="1"/>
  <c r="J945" i="39"/>
  <c r="K945" i="39" s="1"/>
  <c r="I945" i="39" s="1"/>
  <c r="J2253" i="39"/>
  <c r="K2253" i="39" s="1"/>
  <c r="I2253" i="39" s="1"/>
  <c r="J2239" i="39"/>
  <c r="K2239" i="39" s="1"/>
  <c r="I2239" i="39" s="1"/>
  <c r="J979" i="39"/>
  <c r="K979" i="39" s="1"/>
  <c r="I979" i="39" s="1"/>
  <c r="J1924" i="39"/>
  <c r="K1924" i="39" s="1"/>
  <c r="I1924" i="39" s="1"/>
  <c r="J1335" i="39"/>
  <c r="K1335" i="39" s="1"/>
  <c r="I1335" i="39" s="1"/>
  <c r="J726" i="39"/>
  <c r="K726" i="39" s="1"/>
  <c r="I726" i="39" s="1"/>
  <c r="J1954" i="39"/>
  <c r="K1954" i="39" s="1"/>
  <c r="I1954" i="39" s="1"/>
  <c r="J1606" i="39"/>
  <c r="K1606" i="39" s="1"/>
  <c r="I1606" i="39" s="1"/>
  <c r="J1605" i="39"/>
  <c r="K1605" i="39" s="1"/>
  <c r="I1605" i="39" s="1"/>
  <c r="J1183" i="39"/>
  <c r="K1183" i="39" s="1"/>
  <c r="I1183" i="39" s="1"/>
  <c r="J1986" i="39"/>
  <c r="K1986" i="39" s="1"/>
  <c r="I1986" i="39" s="1"/>
  <c r="J1683" i="39"/>
  <c r="K1683" i="39" s="1"/>
  <c r="I1683" i="39" s="1"/>
  <c r="J1826" i="39"/>
  <c r="K1826" i="39" s="1"/>
  <c r="I1826" i="39" s="1"/>
  <c r="J2135" i="39"/>
  <c r="K2135" i="39" s="1"/>
  <c r="I2135" i="39" s="1"/>
  <c r="J2623" i="39"/>
  <c r="K2623" i="39" s="1"/>
  <c r="I2623" i="39" s="1"/>
  <c r="J487" i="39"/>
  <c r="K487" i="39" s="1"/>
  <c r="I487" i="39" s="1"/>
  <c r="J1929" i="39"/>
  <c r="K1929" i="39" s="1"/>
  <c r="I1929" i="39" s="1"/>
  <c r="J2472" i="39"/>
  <c r="K2472" i="39" s="1"/>
  <c r="I2472" i="39" s="1"/>
  <c r="J49" i="39"/>
  <c r="K49" i="39" s="1"/>
  <c r="I49" i="39" s="1"/>
  <c r="J629" i="39"/>
  <c r="K629" i="39" s="1"/>
  <c r="I629" i="39" s="1"/>
  <c r="J2070" i="39"/>
  <c r="K2070" i="39" s="1"/>
  <c r="I2070" i="39" s="1"/>
  <c r="J1687" i="39"/>
  <c r="K1687" i="39" s="1"/>
  <c r="I1687" i="39" s="1"/>
  <c r="J753" i="39"/>
  <c r="K753" i="39" s="1"/>
  <c r="I753" i="39" s="1"/>
  <c r="J1635" i="39"/>
  <c r="K1635" i="39" s="1"/>
  <c r="I1635" i="39" s="1"/>
  <c r="J1632" i="39"/>
  <c r="K1632" i="39" s="1"/>
  <c r="I1632" i="39" s="1"/>
  <c r="J1993" i="39"/>
  <c r="K1993" i="39" s="1"/>
  <c r="I1993" i="39" s="1"/>
  <c r="J1016" i="39"/>
  <c r="K1016" i="39" s="1"/>
  <c r="I1016" i="39" s="1"/>
  <c r="J1381" i="39"/>
  <c r="K1381" i="39" s="1"/>
  <c r="I1381" i="39" s="1"/>
  <c r="J623" i="39"/>
  <c r="K623" i="39" s="1"/>
  <c r="I623" i="39" s="1"/>
  <c r="J1495" i="39"/>
  <c r="K1495" i="39" s="1"/>
  <c r="I1495" i="39" s="1"/>
  <c r="J1048" i="39"/>
  <c r="K1048" i="39" s="1"/>
  <c r="I1048" i="39" s="1"/>
  <c r="J909" i="39"/>
  <c r="K909" i="39" s="1"/>
  <c r="I909" i="39" s="1"/>
  <c r="J131" i="39"/>
  <c r="K131" i="39" s="1"/>
  <c r="I131" i="39" s="1"/>
  <c r="J878" i="39"/>
  <c r="K878" i="39" s="1"/>
  <c r="I878" i="39" s="1"/>
  <c r="J872" i="39"/>
  <c r="K872" i="39" s="1"/>
  <c r="I872" i="39" s="1"/>
  <c r="J1672" i="39"/>
  <c r="K1672" i="39" s="1"/>
  <c r="I1672" i="39" s="1"/>
  <c r="J1184" i="39"/>
  <c r="K1184" i="39" s="1"/>
  <c r="I1184" i="39" s="1"/>
  <c r="J889" i="39"/>
  <c r="K889" i="39" s="1"/>
  <c r="I889" i="39" s="1"/>
  <c r="J1898" i="39"/>
  <c r="K1898" i="39" s="1"/>
  <c r="I1898" i="39" s="1"/>
  <c r="J559" i="39"/>
  <c r="K559" i="39" s="1"/>
  <c r="I559" i="39" s="1"/>
  <c r="J1971" i="39"/>
  <c r="K1971" i="39" s="1"/>
  <c r="I1971" i="39" s="1"/>
  <c r="J1527" i="39"/>
  <c r="K1527" i="39" s="1"/>
  <c r="I1527" i="39" s="1"/>
  <c r="J532" i="39"/>
  <c r="K532" i="39" s="1"/>
  <c r="I532" i="39" s="1"/>
  <c r="J1520" i="39"/>
  <c r="K1520" i="39" s="1"/>
  <c r="I1520" i="39" s="1"/>
  <c r="J1566" i="39"/>
  <c r="K1566" i="39" s="1"/>
  <c r="I1566" i="39" s="1"/>
  <c r="J527" i="39"/>
  <c r="K527" i="39" s="1"/>
  <c r="I527" i="39" s="1"/>
  <c r="J2077" i="39"/>
  <c r="K2077" i="39" s="1"/>
  <c r="I2077" i="39" s="1"/>
  <c r="J2331" i="39"/>
  <c r="K2331" i="39" s="1"/>
  <c r="I2331" i="39" s="1"/>
  <c r="J713" i="39"/>
  <c r="K713" i="39" s="1"/>
  <c r="I713" i="39" s="1"/>
  <c r="J1139" i="39"/>
  <c r="K1139" i="39" s="1"/>
  <c r="I1139" i="39" s="1"/>
  <c r="J1119" i="39"/>
  <c r="K1119" i="39" s="1"/>
  <c r="I1119" i="39" s="1"/>
  <c r="J1100" i="39"/>
  <c r="K1100" i="39" s="1"/>
  <c r="I1100" i="39" s="1"/>
  <c r="J1575" i="39"/>
  <c r="K1575" i="39" s="1"/>
  <c r="I1575" i="39" s="1"/>
  <c r="J2631" i="39"/>
  <c r="K2631" i="39" s="1"/>
  <c r="I2631" i="39" s="1"/>
  <c r="J1473" i="39"/>
  <c r="K1473" i="39" s="1"/>
  <c r="I1473" i="39" s="1"/>
  <c r="J469" i="39"/>
  <c r="K469" i="39" s="1"/>
  <c r="I469" i="39" s="1"/>
  <c r="J694" i="39"/>
  <c r="K694" i="39" s="1"/>
  <c r="I694" i="39" s="1"/>
  <c r="J672" i="39"/>
  <c r="K672" i="39" s="1"/>
  <c r="I672" i="39" s="1"/>
  <c r="J1716" i="39"/>
  <c r="K1716" i="39" s="1"/>
  <c r="I1716" i="39" s="1"/>
  <c r="J2600" i="39"/>
  <c r="K2600" i="39" s="1"/>
  <c r="I2600" i="39" s="1"/>
  <c r="J1143" i="39"/>
  <c r="K1143" i="39" s="1"/>
  <c r="I1143" i="39" s="1"/>
  <c r="J643" i="39"/>
  <c r="K643" i="39" s="1"/>
  <c r="I643" i="39" s="1"/>
  <c r="J905" i="39"/>
  <c r="K905" i="39" s="1"/>
  <c r="I905" i="39" s="1"/>
  <c r="J1734" i="39"/>
  <c r="K1734" i="39" s="1"/>
  <c r="I1734" i="39" s="1"/>
  <c r="J690" i="39"/>
  <c r="K690" i="39" s="1"/>
  <c r="I690" i="39" s="1"/>
  <c r="J608" i="39"/>
  <c r="K608" i="39" s="1"/>
  <c r="I608" i="39" s="1"/>
  <c r="J2579" i="39"/>
  <c r="K2579" i="39" s="1"/>
  <c r="I2579" i="39" s="1"/>
  <c r="J2056" i="39"/>
  <c r="K2056" i="39" s="1"/>
  <c r="I2056" i="39" s="1"/>
  <c r="J380" i="39"/>
  <c r="K380" i="39" s="1"/>
  <c r="I380" i="39" s="1"/>
  <c r="J1336" i="39"/>
  <c r="K1336" i="39" s="1"/>
  <c r="I1336" i="39" s="1"/>
  <c r="J609" i="39"/>
  <c r="K609" i="39" s="1"/>
  <c r="I609" i="39" s="1"/>
  <c r="J2229" i="39"/>
  <c r="K2229" i="39" s="1"/>
  <c r="I2229" i="39" s="1"/>
  <c r="J780" i="39"/>
  <c r="K780" i="39" s="1"/>
  <c r="I780" i="39" s="1"/>
  <c r="J372" i="39"/>
  <c r="K372" i="39" s="1"/>
  <c r="I372" i="39" s="1"/>
  <c r="J2465" i="39"/>
  <c r="K2465" i="39" s="1"/>
  <c r="I2465" i="39" s="1"/>
  <c r="J14" i="39"/>
  <c r="K14" i="39" s="1"/>
  <c r="I14" i="39" s="1"/>
  <c r="J1933" i="39"/>
  <c r="K1933" i="39" s="1"/>
  <c r="I1933" i="39" s="1"/>
  <c r="J292" i="39"/>
  <c r="K292" i="39" s="1"/>
  <c r="I292" i="39" s="1"/>
  <c r="J2065" i="39"/>
  <c r="K2065" i="39" s="1"/>
  <c r="I2065" i="39" s="1"/>
  <c r="J2290" i="39"/>
  <c r="K2290" i="39" s="1"/>
  <c r="I2290" i="39" s="1"/>
  <c r="J569" i="39"/>
  <c r="K569" i="39" s="1"/>
  <c r="I569" i="39" s="1"/>
  <c r="J863" i="39"/>
  <c r="K863" i="39" s="1"/>
  <c r="I863" i="39" s="1"/>
  <c r="J1000" i="39"/>
  <c r="K1000" i="39" s="1"/>
  <c r="I1000" i="39" s="1"/>
  <c r="J1968" i="39"/>
  <c r="K1968" i="39" s="1"/>
  <c r="I1968" i="39" s="1"/>
  <c r="J2408" i="39"/>
  <c r="K2408" i="39" s="1"/>
  <c r="I2408" i="39" s="1"/>
  <c r="J2262" i="39"/>
  <c r="K2262" i="39" s="1"/>
  <c r="I2262" i="39" s="1"/>
  <c r="J758" i="39"/>
  <c r="K758" i="39" s="1"/>
  <c r="I758" i="39" s="1"/>
  <c r="J2020" i="39"/>
  <c r="K2020" i="39" s="1"/>
  <c r="I2020" i="39" s="1"/>
  <c r="J56" i="39"/>
  <c r="K56" i="39" s="1"/>
  <c r="I56" i="39" s="1"/>
  <c r="J1061" i="39"/>
  <c r="K1061" i="39" s="1"/>
  <c r="I1061" i="39" s="1"/>
  <c r="J693" i="39"/>
  <c r="K693" i="39" s="1"/>
  <c r="I693" i="39" s="1"/>
  <c r="J1660" i="39"/>
  <c r="K1660" i="39" s="1"/>
  <c r="I1660" i="39" s="1"/>
  <c r="J1607" i="39"/>
  <c r="K1607" i="39" s="1"/>
  <c r="I1607" i="39" s="1"/>
  <c r="J350" i="39"/>
  <c r="K350" i="39" s="1"/>
  <c r="I350" i="39" s="1"/>
  <c r="J605" i="39"/>
  <c r="K605" i="39" s="1"/>
  <c r="I605" i="39" s="1"/>
  <c r="J1271" i="39"/>
  <c r="K1271" i="39" s="1"/>
  <c r="I1271" i="39" s="1"/>
  <c r="J1054" i="39"/>
  <c r="K1054" i="39" s="1"/>
  <c r="I1054" i="39" s="1"/>
  <c r="J1958" i="39"/>
  <c r="K1958" i="39" s="1"/>
  <c r="I1958" i="39" s="1"/>
  <c r="J2205" i="39"/>
  <c r="K2205" i="39" s="1"/>
  <c r="I2205" i="39" s="1"/>
  <c r="J196" i="39"/>
  <c r="K196" i="39" s="1"/>
  <c r="I196" i="39" s="1"/>
  <c r="J260" i="39"/>
  <c r="K260" i="39" s="1"/>
  <c r="I260" i="39" s="1"/>
  <c r="J362" i="39"/>
  <c r="K362" i="39" s="1"/>
  <c r="I362" i="39" s="1"/>
  <c r="J1590" i="39"/>
  <c r="K1590" i="39" s="1"/>
  <c r="I1590" i="39" s="1"/>
  <c r="J1098" i="39"/>
  <c r="K1098" i="39" s="1"/>
  <c r="I1098" i="39" s="1"/>
  <c r="J283" i="39"/>
  <c r="K283" i="39" s="1"/>
  <c r="I283" i="39" s="1"/>
  <c r="J104" i="39"/>
  <c r="K104" i="39" s="1"/>
  <c r="I104" i="39" s="1"/>
  <c r="J1706" i="39"/>
  <c r="K1706" i="39" s="1"/>
  <c r="I1706" i="39" s="1"/>
  <c r="J1468" i="39"/>
  <c r="K1468" i="39" s="1"/>
  <c r="I1468" i="39" s="1"/>
  <c r="J1337" i="39"/>
  <c r="K1337" i="39" s="1"/>
  <c r="I1337" i="39" s="1"/>
  <c r="J2478" i="39"/>
  <c r="K2478" i="39" s="1"/>
  <c r="I2478" i="39" s="1"/>
  <c r="J1747" i="39"/>
  <c r="K1747" i="39" s="1"/>
  <c r="I1747" i="39" s="1"/>
  <c r="J1326" i="39"/>
  <c r="K1326" i="39" s="1"/>
  <c r="I1326" i="39" s="1"/>
  <c r="J2309" i="39"/>
  <c r="K2309" i="39" s="1"/>
  <c r="I2309" i="39" s="1"/>
  <c r="J977" i="39"/>
  <c r="K977" i="39" s="1"/>
  <c r="I977" i="39" s="1"/>
  <c r="J1726" i="39"/>
  <c r="K1726" i="39" s="1"/>
  <c r="I1726" i="39" s="1"/>
  <c r="J737" i="39"/>
  <c r="K737" i="39" s="1"/>
  <c r="I737" i="39" s="1"/>
  <c r="J1710" i="39"/>
  <c r="K1710" i="39" s="1"/>
  <c r="I1710" i="39" s="1"/>
  <c r="J2627" i="39"/>
  <c r="K2627" i="39" s="1"/>
  <c r="I2627" i="39" s="1"/>
  <c r="J1539" i="39"/>
  <c r="K1539" i="39" s="1"/>
  <c r="I1539" i="39" s="1"/>
  <c r="J660" i="39"/>
  <c r="K660" i="39" s="1"/>
  <c r="I660" i="39" s="1"/>
  <c r="J776" i="39"/>
  <c r="K776" i="39" s="1"/>
  <c r="I776" i="39" s="1"/>
  <c r="J2153" i="39"/>
  <c r="K2153" i="39" s="1"/>
  <c r="I2153" i="39" s="1"/>
  <c r="J1593" i="39"/>
  <c r="K1593" i="39" s="1"/>
  <c r="I1593" i="39" s="1"/>
  <c r="J1988" i="39"/>
  <c r="K1988" i="39" s="1"/>
  <c r="I1988" i="39" s="1"/>
  <c r="J525" i="39"/>
  <c r="K525" i="39" s="1"/>
  <c r="I525" i="39" s="1"/>
  <c r="J2265" i="39"/>
  <c r="K2265" i="39" s="1"/>
  <c r="I2265" i="39" s="1"/>
  <c r="J1396" i="39"/>
  <c r="K1396" i="39" s="1"/>
  <c r="I1396" i="39" s="1"/>
  <c r="J147" i="39"/>
  <c r="K147" i="39" s="1"/>
  <c r="I147" i="39" s="1"/>
  <c r="J263" i="39"/>
  <c r="K263" i="39" s="1"/>
  <c r="I263" i="39" s="1"/>
  <c r="J1650" i="39"/>
  <c r="K1650" i="39" s="1"/>
  <c r="I1650" i="39" s="1"/>
  <c r="J301" i="39"/>
  <c r="K301" i="39" s="1"/>
  <c r="I301" i="39" s="1"/>
  <c r="J1760" i="39"/>
  <c r="K1760" i="39" s="1"/>
  <c r="I1760" i="39" s="1"/>
  <c r="J507" i="39"/>
  <c r="K507" i="39" s="1"/>
  <c r="I507" i="39" s="1"/>
  <c r="J2550" i="39"/>
  <c r="K2550" i="39" s="1"/>
  <c r="I2550" i="39" s="1"/>
  <c r="J1145" i="39"/>
  <c r="K1145" i="39" s="1"/>
  <c r="I1145" i="39" s="1"/>
  <c r="J1488" i="39"/>
  <c r="K1488" i="39" s="1"/>
  <c r="I1488" i="39" s="1"/>
  <c r="J2263" i="39"/>
  <c r="K2263" i="39" s="1"/>
  <c r="I2263" i="39" s="1"/>
  <c r="J664" i="39"/>
  <c r="K664" i="39" s="1"/>
  <c r="I664" i="39" s="1"/>
  <c r="J2370" i="39"/>
  <c r="K2370" i="39" s="1"/>
  <c r="I2370" i="39" s="1"/>
  <c r="J2539" i="39"/>
  <c r="K2539" i="39" s="1"/>
  <c r="I2539" i="39" s="1"/>
  <c r="J2134" i="39"/>
  <c r="K2134" i="39" s="1"/>
  <c r="I2134" i="39" s="1"/>
  <c r="J921" i="39"/>
  <c r="K921" i="39" s="1"/>
  <c r="I921" i="39" s="1"/>
  <c r="J1439" i="39"/>
  <c r="K1439" i="39" s="1"/>
  <c r="I1439" i="39" s="1"/>
  <c r="J1554" i="39"/>
  <c r="K1554" i="39" s="1"/>
  <c r="I1554" i="39" s="1"/>
  <c r="J959" i="39"/>
  <c r="K959" i="39" s="1"/>
  <c r="I959" i="39" s="1"/>
  <c r="J303" i="39"/>
  <c r="K303" i="39" s="1"/>
  <c r="I303" i="39" s="1"/>
  <c r="J1858" i="39"/>
  <c r="K1858" i="39" s="1"/>
  <c r="I1858" i="39" s="1"/>
  <c r="J456" i="39"/>
  <c r="K456" i="39" s="1"/>
  <c r="I456" i="39" s="1"/>
  <c r="J2117" i="39"/>
  <c r="K2117" i="39" s="1"/>
  <c r="I2117" i="39" s="1"/>
  <c r="J89" i="39"/>
  <c r="K89" i="39" s="1"/>
  <c r="I89" i="39" s="1"/>
  <c r="J1374" i="39"/>
  <c r="K1374" i="39" s="1"/>
  <c r="I1374" i="39" s="1"/>
  <c r="J430" i="39"/>
  <c r="K430" i="39" s="1"/>
  <c r="I430" i="39" s="1"/>
  <c r="J2052" i="39"/>
  <c r="K2052" i="39" s="1"/>
  <c r="I2052" i="39" s="1"/>
  <c r="J1390" i="39"/>
  <c r="K1390" i="39" s="1"/>
  <c r="I1390" i="39" s="1"/>
  <c r="J2175" i="39"/>
  <c r="K2175" i="39" s="1"/>
  <c r="I2175" i="39" s="1"/>
  <c r="J937" i="39"/>
  <c r="K937" i="39" s="1"/>
  <c r="I937" i="39" s="1"/>
  <c r="J669" i="39"/>
  <c r="K669" i="39" s="1"/>
  <c r="I669" i="39" s="1"/>
  <c r="J1708" i="39"/>
  <c r="K1708" i="39" s="1"/>
  <c r="I1708" i="39" s="1"/>
  <c r="J288" i="39"/>
  <c r="K288" i="39" s="1"/>
  <c r="I288" i="39" s="1"/>
  <c r="J173" i="39"/>
  <c r="K173" i="39" s="1"/>
  <c r="I173" i="39" s="1"/>
  <c r="J1536" i="39"/>
  <c r="K1536" i="39" s="1"/>
  <c r="I1536" i="39" s="1"/>
  <c r="J546" i="39"/>
  <c r="K546" i="39" s="1"/>
  <c r="I546" i="39" s="1"/>
  <c r="J1999" i="39"/>
  <c r="K1999" i="39" s="1"/>
  <c r="I1999" i="39" s="1"/>
  <c r="J359" i="39"/>
  <c r="K359" i="39" s="1"/>
  <c r="I359" i="39" s="1"/>
  <c r="J1821" i="39"/>
  <c r="K1821" i="39" s="1"/>
  <c r="I1821" i="39" s="1"/>
  <c r="J537" i="39"/>
  <c r="K537" i="39" s="1"/>
  <c r="I537" i="39" s="1"/>
  <c r="J2452" i="39"/>
  <c r="K2452" i="39" s="1"/>
  <c r="I2452" i="39" s="1"/>
  <c r="J1042" i="39"/>
  <c r="K1042" i="39" s="1"/>
  <c r="I1042" i="39" s="1"/>
  <c r="J190" i="39"/>
  <c r="K190" i="39" s="1"/>
  <c r="I190" i="39" s="1"/>
  <c r="J1713" i="39"/>
  <c r="K1713" i="39" s="1"/>
  <c r="I1713" i="39" s="1"/>
  <c r="J1685" i="39"/>
  <c r="K1685" i="39" s="1"/>
  <c r="I1685" i="39" s="1"/>
  <c r="J1817" i="39"/>
  <c r="K1817" i="39" s="1"/>
  <c r="I1817" i="39" s="1"/>
  <c r="J159" i="39"/>
  <c r="K159" i="39" s="1"/>
  <c r="I159" i="39" s="1"/>
  <c r="J174" i="39"/>
  <c r="K174" i="39" s="1"/>
  <c r="I174" i="39" s="1"/>
  <c r="J1972" i="39"/>
  <c r="K1972" i="39" s="1"/>
  <c r="I1972" i="39" s="1"/>
  <c r="J2456" i="39"/>
  <c r="K2456" i="39" s="1"/>
  <c r="I2456" i="39" s="1"/>
  <c r="J378" i="39"/>
  <c r="K378" i="39" s="1"/>
  <c r="I378" i="39" s="1"/>
  <c r="J1953" i="39"/>
  <c r="K1953" i="39" s="1"/>
  <c r="I1953" i="39" s="1"/>
  <c r="J1807" i="39"/>
  <c r="K1807" i="39" s="1"/>
  <c r="I1807" i="39" s="1"/>
  <c r="J334" i="39"/>
  <c r="K334" i="39" s="1"/>
  <c r="I334" i="39" s="1"/>
  <c r="J162" i="39"/>
  <c r="K162" i="39" s="1"/>
  <c r="I162" i="39" s="1"/>
  <c r="J799" i="39"/>
  <c r="K799" i="39" s="1"/>
  <c r="I799" i="39" s="1"/>
  <c r="J1832" i="39"/>
  <c r="K1832" i="39" s="1"/>
  <c r="I1832" i="39" s="1"/>
  <c r="J164" i="39"/>
  <c r="K164" i="39" s="1"/>
  <c r="I164" i="39" s="1"/>
  <c r="J528" i="39"/>
  <c r="K528" i="39" s="1"/>
  <c r="I528" i="39" s="1"/>
  <c r="J2555" i="39"/>
  <c r="K2555" i="39" s="1"/>
  <c r="I2555" i="39" s="1"/>
  <c r="J2586" i="39"/>
  <c r="K2586" i="39" s="1"/>
  <c r="I2586" i="39" s="1"/>
  <c r="J2513" i="39"/>
  <c r="K2513" i="39" s="1"/>
  <c r="I2513" i="39" s="1"/>
  <c r="J2050" i="39"/>
  <c r="K2050" i="39" s="1"/>
  <c r="I2050" i="39" s="1"/>
  <c r="J99" i="39"/>
  <c r="K99" i="39" s="1"/>
  <c r="I99" i="39" s="1"/>
  <c r="J399" i="39"/>
  <c r="K399" i="39" s="1"/>
  <c r="I399" i="39" s="1"/>
  <c r="J1762" i="39"/>
  <c r="K1762" i="39" s="1"/>
  <c r="I1762" i="39" s="1"/>
  <c r="J1469" i="39"/>
  <c r="K1469" i="39" s="1"/>
  <c r="I1469" i="39" s="1"/>
  <c r="J2523" i="39"/>
  <c r="K2523" i="39" s="1"/>
  <c r="I2523" i="39" s="1"/>
  <c r="J214" i="39"/>
  <c r="K214" i="39" s="1"/>
  <c r="I214" i="39" s="1"/>
  <c r="J554" i="39"/>
  <c r="K554" i="39" s="1"/>
  <c r="I554" i="39" s="1"/>
  <c r="J110" i="39"/>
  <c r="K110" i="39" s="1"/>
  <c r="I110" i="39" s="1"/>
  <c r="J1526" i="39"/>
  <c r="K1526" i="39" s="1"/>
  <c r="I1526" i="39" s="1"/>
  <c r="J1019" i="39"/>
  <c r="K1019" i="39" s="1"/>
  <c r="I1019" i="39" s="1"/>
  <c r="J1696" i="39"/>
  <c r="K1696" i="39" s="1"/>
  <c r="I1696" i="39" s="1"/>
  <c r="J1503" i="39"/>
  <c r="K1503" i="39" s="1"/>
  <c r="I1503" i="39" s="1"/>
  <c r="J2435" i="39"/>
  <c r="K2435" i="39" s="1"/>
  <c r="I2435" i="39" s="1"/>
  <c r="J1977" i="39"/>
  <c r="K1977" i="39" s="1"/>
  <c r="I1977" i="39" s="1"/>
  <c r="J112" i="39"/>
  <c r="K112" i="39" s="1"/>
  <c r="I112" i="39" s="1"/>
  <c r="J1507" i="39"/>
  <c r="K1507" i="39" s="1"/>
  <c r="I1507" i="39" s="1"/>
  <c r="J918" i="39"/>
  <c r="K918" i="39" s="1"/>
  <c r="I918" i="39" s="1"/>
  <c r="J551" i="39"/>
  <c r="K551" i="39" s="1"/>
  <c r="I551" i="39" s="1"/>
  <c r="J1782" i="39"/>
  <c r="K1782" i="39" s="1"/>
  <c r="I1782" i="39" s="1"/>
  <c r="J1664" i="39"/>
  <c r="K1664" i="39" s="1"/>
  <c r="I1664" i="39" s="1"/>
  <c r="J13" i="39"/>
  <c r="K13" i="39" s="1"/>
  <c r="I13" i="39" s="1"/>
  <c r="J1130" i="39"/>
  <c r="K1130" i="39" s="1"/>
  <c r="I1130" i="39" s="1"/>
  <c r="J1689" i="39"/>
  <c r="K1689" i="39" s="1"/>
  <c r="I1689" i="39" s="1"/>
  <c r="J774" i="39"/>
  <c r="K774" i="39" s="1"/>
  <c r="I774" i="39" s="1"/>
  <c r="J1657" i="39"/>
  <c r="K1657" i="39" s="1"/>
  <c r="I1657" i="39" s="1"/>
  <c r="J445" i="39"/>
  <c r="K445" i="39" s="1"/>
  <c r="I445" i="39" s="1"/>
  <c r="J773" i="39"/>
  <c r="K773" i="39" s="1"/>
  <c r="I773" i="39" s="1"/>
  <c r="J1500" i="39"/>
  <c r="K1500" i="39" s="1"/>
  <c r="I1500" i="39" s="1"/>
  <c r="J1756" i="39"/>
  <c r="K1756" i="39" s="1"/>
  <c r="I1756" i="39" s="1"/>
  <c r="J2041" i="39"/>
  <c r="K2041" i="39" s="1"/>
  <c r="I2041" i="39" s="1"/>
  <c r="J1564" i="39"/>
  <c r="K1564" i="39" s="1"/>
  <c r="I1564" i="39" s="1"/>
  <c r="J1266" i="39"/>
  <c r="K1266" i="39" s="1"/>
  <c r="I1266" i="39" s="1"/>
  <c r="J145" i="39"/>
  <c r="K145" i="39" s="1"/>
  <c r="I145" i="39" s="1"/>
  <c r="J1457" i="39"/>
  <c r="K1457" i="39" s="1"/>
  <c r="I1457" i="39" s="1"/>
  <c r="J1449" i="39"/>
  <c r="K1449" i="39" s="1"/>
  <c r="I1449" i="39" s="1"/>
  <c r="J82" i="39"/>
  <c r="K82" i="39" s="1"/>
  <c r="I82" i="39" s="1"/>
  <c r="J1187" i="39"/>
  <c r="K1187" i="39" s="1"/>
  <c r="I1187" i="39" s="1"/>
  <c r="J1991" i="39"/>
  <c r="K1991" i="39" s="1"/>
  <c r="I1991" i="39" s="1"/>
  <c r="J1741" i="39"/>
  <c r="K1741" i="39" s="1"/>
  <c r="I1741" i="39" s="1"/>
  <c r="J2365" i="39"/>
  <c r="K2365" i="39" s="1"/>
  <c r="I2365" i="39" s="1"/>
  <c r="J1436" i="39"/>
  <c r="K1436" i="39" s="1"/>
  <c r="I1436" i="39" s="1"/>
  <c r="J2527" i="39"/>
  <c r="K2527" i="39" s="1"/>
  <c r="I2527" i="39" s="1"/>
  <c r="J873" i="39"/>
  <c r="K873" i="39" s="1"/>
  <c r="I873" i="39" s="1"/>
  <c r="J1388" i="39"/>
  <c r="K1388" i="39" s="1"/>
  <c r="I1388" i="39" s="1"/>
  <c r="J1793" i="39"/>
  <c r="K1793" i="39" s="1"/>
  <c r="I1793" i="39" s="1"/>
  <c r="J85" i="39"/>
  <c r="K85" i="39" s="1"/>
  <c r="I85" i="39" s="1"/>
  <c r="J2023" i="39"/>
  <c r="K2023" i="39" s="1"/>
  <c r="I2023" i="39" s="1"/>
  <c r="J191" i="39"/>
  <c r="K191" i="39" s="1"/>
  <c r="I191" i="39" s="1"/>
  <c r="J2413" i="39"/>
  <c r="K2413" i="39" s="1"/>
  <c r="I2413" i="39" s="1"/>
  <c r="J1297" i="39"/>
  <c r="K1297" i="39" s="1"/>
  <c r="I1297" i="39" s="1"/>
  <c r="J518" i="39"/>
  <c r="K518" i="39" s="1"/>
  <c r="I518" i="39" s="1"/>
  <c r="J2306" i="39"/>
  <c r="K2306" i="39" s="1"/>
  <c r="I2306" i="39" s="1"/>
  <c r="J1393" i="39"/>
  <c r="K1393" i="39" s="1"/>
  <c r="I1393" i="39" s="1"/>
  <c r="J1296" i="39"/>
  <c r="K1296" i="39" s="1"/>
  <c r="I1296" i="39" s="1"/>
  <c r="J417" i="39"/>
  <c r="K417" i="39" s="1"/>
  <c r="I417" i="39" s="1"/>
  <c r="J2614" i="39"/>
  <c r="K2614" i="39" s="1"/>
  <c r="I2614" i="39" s="1"/>
  <c r="J2071" i="39"/>
  <c r="K2071" i="39" s="1"/>
  <c r="I2071" i="39" s="1"/>
  <c r="J1737" i="39"/>
  <c r="K1737" i="39" s="1"/>
  <c r="I1737" i="39" s="1"/>
  <c r="J2189" i="39"/>
  <c r="K2189" i="39" s="1"/>
  <c r="I2189" i="39" s="1"/>
  <c r="J1849" i="39"/>
  <c r="K1849" i="39" s="1"/>
  <c r="I1849" i="39" s="1"/>
  <c r="J1284" i="39"/>
  <c r="K1284" i="39" s="1"/>
  <c r="I1284" i="39" s="1"/>
  <c r="J2492" i="39"/>
  <c r="K2492" i="39" s="1"/>
  <c r="I2492" i="39" s="1"/>
  <c r="J30" i="39"/>
  <c r="K30" i="39" s="1"/>
  <c r="I30" i="39" s="1"/>
  <c r="J1730" i="39"/>
  <c r="K1730" i="39" s="1"/>
  <c r="I1730" i="39" s="1"/>
  <c r="J1168" i="39"/>
  <c r="K1168" i="39" s="1"/>
  <c r="I1168" i="39" s="1"/>
  <c r="J2113" i="39"/>
  <c r="K2113" i="39" s="1"/>
  <c r="I2113" i="39" s="1"/>
  <c r="J1105" i="39"/>
  <c r="K1105" i="39" s="1"/>
  <c r="I1105" i="39" s="1"/>
  <c r="J1774" i="39"/>
  <c r="K1774" i="39" s="1"/>
  <c r="I1774" i="39" s="1"/>
  <c r="J1528" i="39"/>
  <c r="K1528" i="39" s="1"/>
  <c r="I1528" i="39" s="1"/>
  <c r="J495" i="39"/>
  <c r="K495" i="39" s="1"/>
  <c r="I495" i="39" s="1"/>
  <c r="J1467" i="39"/>
  <c r="K1467" i="39" s="1"/>
  <c r="I1467" i="39" s="1"/>
  <c r="J16" i="39"/>
  <c r="K16" i="39" s="1"/>
  <c r="I16" i="39" s="1"/>
  <c r="J2258" i="39"/>
  <c r="K2258" i="39" s="1"/>
  <c r="I2258" i="39" s="1"/>
  <c r="J752" i="39"/>
  <c r="K752" i="39" s="1"/>
  <c r="I752" i="39" s="1"/>
  <c r="J1974" i="39"/>
  <c r="K1974" i="39" s="1"/>
  <c r="I1974" i="39" s="1"/>
  <c r="J2139" i="39"/>
  <c r="K2139" i="39" s="1"/>
  <c r="I2139" i="39" s="1"/>
  <c r="J1432" i="39"/>
  <c r="K1432" i="39" s="1"/>
  <c r="I1432" i="39" s="1"/>
  <c r="J1728" i="39"/>
  <c r="K1728" i="39" s="1"/>
  <c r="I1728" i="39" s="1"/>
  <c r="J1656" i="39"/>
  <c r="K1656" i="39" s="1"/>
  <c r="I1656" i="39" s="1"/>
  <c r="J862" i="39"/>
  <c r="K862" i="39" s="1"/>
  <c r="I862" i="39" s="1"/>
  <c r="J1040" i="39"/>
  <c r="K1040" i="39" s="1"/>
  <c r="I1040" i="39" s="1"/>
  <c r="J927" i="39"/>
  <c r="K927" i="39" s="1"/>
  <c r="I927" i="39" s="1"/>
  <c r="J1745" i="39"/>
  <c r="K1745" i="39" s="1"/>
  <c r="I1745" i="39" s="1"/>
  <c r="J1462" i="39"/>
  <c r="K1462" i="39" s="1"/>
  <c r="I1462" i="39" s="1"/>
  <c r="J2506" i="39"/>
  <c r="K2506" i="39" s="1"/>
  <c r="I2506" i="39" s="1"/>
  <c r="J1122" i="39"/>
  <c r="K1122" i="39" s="1"/>
  <c r="I1122" i="39" s="1"/>
  <c r="J522" i="39"/>
  <c r="K522" i="39" s="1"/>
  <c r="I522" i="39" s="1"/>
  <c r="J2643" i="39"/>
  <c r="K2643" i="39" s="1"/>
  <c r="I2643" i="39" s="1"/>
  <c r="J1555" i="39"/>
  <c r="K1555" i="39" s="1"/>
  <c r="I1555" i="39" s="1"/>
  <c r="J523" i="39"/>
  <c r="K523" i="39" s="1"/>
  <c r="I523" i="39" s="1"/>
  <c r="J2242" i="39"/>
  <c r="K2242" i="39" s="1"/>
  <c r="I2242" i="39" s="1"/>
  <c r="J2346" i="39"/>
  <c r="K2346" i="39" s="1"/>
  <c r="I2346" i="39" s="1"/>
  <c r="J1796" i="39"/>
  <c r="K1796" i="39" s="1"/>
  <c r="I1796" i="39" s="1"/>
  <c r="J1228" i="39"/>
  <c r="K1228" i="39" s="1"/>
  <c r="I1228" i="39" s="1"/>
  <c r="J801" i="39"/>
  <c r="K801" i="39" s="1"/>
  <c r="I801" i="39" s="1"/>
  <c r="J2482" i="39"/>
  <c r="K2482" i="39" s="1"/>
  <c r="I2482" i="39" s="1"/>
  <c r="J1477" i="39"/>
  <c r="K1477" i="39" s="1"/>
  <c r="I1477" i="39" s="1"/>
  <c r="J994" i="39"/>
  <c r="K994" i="39" s="1"/>
  <c r="I994" i="39" s="1"/>
  <c r="J1831" i="39"/>
  <c r="K1831" i="39" s="1"/>
  <c r="I1831" i="39" s="1"/>
  <c r="J2444" i="39"/>
  <c r="K2444" i="39" s="1"/>
  <c r="I2444" i="39" s="1"/>
  <c r="J1463" i="39"/>
  <c r="K1463" i="39" s="1"/>
  <c r="I1463" i="39" s="1"/>
  <c r="J1531" i="39"/>
  <c r="K1531" i="39" s="1"/>
  <c r="I1531" i="39" s="1"/>
  <c r="J1874" i="39"/>
  <c r="K1874" i="39" s="1"/>
  <c r="I1874" i="39" s="1"/>
  <c r="J2389" i="39"/>
  <c r="K2389" i="39" s="1"/>
  <c r="I2389" i="39" s="1"/>
  <c r="J769" i="39"/>
  <c r="K769" i="39" s="1"/>
  <c r="I769" i="39" s="1"/>
  <c r="J2213" i="39"/>
  <c r="K2213" i="39" s="1"/>
  <c r="I2213" i="39" s="1"/>
  <c r="J2572" i="39"/>
  <c r="K2572" i="39" s="1"/>
  <c r="I2572" i="39" s="1"/>
  <c r="J2128" i="39"/>
  <c r="K2128" i="39" s="1"/>
  <c r="I2128" i="39" s="1"/>
  <c r="J1440" i="39"/>
  <c r="K1440" i="39" s="1"/>
  <c r="I1440" i="39" s="1"/>
  <c r="J2328" i="39"/>
  <c r="K2328" i="39" s="1"/>
  <c r="I2328" i="39" s="1"/>
  <c r="J526" i="39"/>
  <c r="K526" i="39" s="1"/>
  <c r="I526" i="39" s="1"/>
  <c r="J704" i="39"/>
  <c r="K704" i="39" s="1"/>
  <c r="I704" i="39" s="1"/>
  <c r="J2611" i="39"/>
  <c r="K2611" i="39" s="1"/>
  <c r="I2611" i="39" s="1"/>
  <c r="J352" i="39"/>
  <c r="K352" i="39" s="1"/>
  <c r="I352" i="39" s="1"/>
  <c r="J2055" i="39"/>
  <c r="K2055" i="39" s="1"/>
  <c r="I2055" i="39" s="1"/>
  <c r="J1515" i="39"/>
  <c r="K1515" i="39" s="1"/>
  <c r="I1515" i="39" s="1"/>
  <c r="J602" i="39"/>
  <c r="K602" i="39" s="1"/>
  <c r="I602" i="39" s="1"/>
  <c r="J179" i="39"/>
  <c r="K179" i="39" s="1"/>
  <c r="I179" i="39" s="1"/>
  <c r="J938" i="39"/>
  <c r="K938" i="39" s="1"/>
  <c r="I938" i="39" s="1"/>
  <c r="J2384" i="39"/>
  <c r="K2384" i="39" s="1"/>
  <c r="I2384" i="39" s="1"/>
  <c r="J1780" i="39"/>
  <c r="K1780" i="39" s="1"/>
  <c r="I1780" i="39" s="1"/>
  <c r="J211" i="39"/>
  <c r="K211" i="39" s="1"/>
  <c r="I211" i="39" s="1"/>
  <c r="J1839" i="39"/>
  <c r="K1839" i="39" s="1"/>
  <c r="I1839" i="39" s="1"/>
  <c r="J1860" i="39"/>
  <c r="K1860" i="39" s="1"/>
  <c r="I1860" i="39" s="1"/>
  <c r="J810" i="39"/>
  <c r="K810" i="39" s="1"/>
  <c r="I810" i="39" s="1"/>
  <c r="J1588" i="39"/>
  <c r="K1588" i="39" s="1"/>
  <c r="I1588" i="39" s="1"/>
  <c r="J805" i="39"/>
  <c r="K805" i="39" s="1"/>
  <c r="I805" i="39" s="1"/>
  <c r="J1769" i="39"/>
  <c r="K1769" i="39" s="1"/>
  <c r="I1769" i="39" s="1"/>
  <c r="J149" i="39"/>
  <c r="K149" i="39" s="1"/>
  <c r="I149" i="39" s="1"/>
  <c r="J756" i="39"/>
  <c r="K756" i="39" s="1"/>
  <c r="I756" i="39" s="1"/>
  <c r="J2287" i="39"/>
  <c r="K2287" i="39" s="1"/>
  <c r="I2287" i="39" s="1"/>
  <c r="J1327" i="39"/>
  <c r="K1327" i="39" s="1"/>
  <c r="I1327" i="39" s="1"/>
  <c r="J2484" i="39"/>
  <c r="K2484" i="39" s="1"/>
  <c r="I2484" i="39" s="1"/>
  <c r="J1493" i="39"/>
  <c r="K1493" i="39" s="1"/>
  <c r="I1493" i="39" s="1"/>
  <c r="J2416" i="39"/>
  <c r="K2416" i="39" s="1"/>
  <c r="I2416" i="39" s="1"/>
  <c r="J2374" i="39"/>
  <c r="K2374" i="39" s="1"/>
  <c r="I2374" i="39" s="1"/>
  <c r="J1116" i="39"/>
  <c r="K1116" i="39" s="1"/>
  <c r="I1116" i="39" s="1"/>
  <c r="J811" i="39"/>
  <c r="K811" i="39" s="1"/>
  <c r="I811" i="39" s="1"/>
  <c r="J725" i="39"/>
  <c r="K725" i="39" s="1"/>
  <c r="I725" i="39" s="1"/>
  <c r="J733" i="39"/>
  <c r="K733" i="39" s="1"/>
  <c r="I733" i="39" s="1"/>
  <c r="J418" i="39"/>
  <c r="K418" i="39" s="1"/>
  <c r="I418" i="39" s="1"/>
  <c r="J1934" i="39"/>
  <c r="K1934" i="39" s="1"/>
  <c r="I1934" i="39" s="1"/>
  <c r="J10" i="39"/>
  <c r="K10" i="39" s="1"/>
  <c r="I10" i="39" s="1"/>
  <c r="J2411" i="39"/>
  <c r="K2411" i="39" s="1"/>
  <c r="I2411" i="39" s="1"/>
  <c r="J166" i="39"/>
  <c r="K166" i="39" s="1"/>
  <c r="I166" i="39" s="1"/>
  <c r="J1108" i="39"/>
  <c r="K1108" i="39" s="1"/>
  <c r="I1108" i="39" s="1"/>
  <c r="J375" i="39"/>
  <c r="K375" i="39" s="1"/>
  <c r="I375" i="39" s="1"/>
  <c r="J1556" i="39"/>
  <c r="K1556" i="39" s="1"/>
  <c r="I1556" i="39" s="1"/>
  <c r="J751" i="39"/>
  <c r="K751" i="39" s="1"/>
  <c r="I751" i="39" s="1"/>
  <c r="J2254" i="39"/>
  <c r="K2254" i="39" s="1"/>
  <c r="I2254" i="39" s="1"/>
  <c r="J1055" i="39"/>
  <c r="K1055" i="39" s="1"/>
  <c r="I1055" i="39" s="1"/>
  <c r="J1150" i="39"/>
  <c r="K1150" i="39" s="1"/>
  <c r="I1150" i="39" s="1"/>
  <c r="J942" i="39"/>
  <c r="K942" i="39" s="1"/>
  <c r="I942" i="39" s="1"/>
  <c r="J631" i="39"/>
  <c r="K631" i="39" s="1"/>
  <c r="I631" i="39" s="1"/>
  <c r="J2427" i="39"/>
  <c r="K2427" i="39" s="1"/>
  <c r="I2427" i="39" s="1"/>
  <c r="J830" i="39"/>
  <c r="K830" i="39" s="1"/>
  <c r="I830" i="39" s="1"/>
  <c r="J1073" i="39"/>
  <c r="K1073" i="39" s="1"/>
  <c r="I1073" i="39" s="1"/>
  <c r="J1399" i="39"/>
  <c r="K1399" i="39" s="1"/>
  <c r="I1399" i="39" s="1"/>
  <c r="J2629" i="39"/>
  <c r="K2629" i="39" s="1"/>
  <c r="I2629" i="39" s="1"/>
  <c r="J1361" i="39"/>
  <c r="K1361" i="39" s="1"/>
  <c r="I1361" i="39" s="1"/>
  <c r="J1422" i="39"/>
  <c r="K1422" i="39" s="1"/>
  <c r="I1422" i="39" s="1"/>
  <c r="J1530" i="39"/>
  <c r="K1530" i="39" s="1"/>
  <c r="I1530" i="39" s="1"/>
  <c r="J2554" i="39"/>
  <c r="K2554" i="39" s="1"/>
  <c r="I2554" i="39" s="1"/>
  <c r="J2535" i="39"/>
  <c r="K2535" i="39" s="1"/>
  <c r="I2535" i="39" s="1"/>
  <c r="J1385" i="39"/>
  <c r="K1385" i="39" s="1"/>
  <c r="I1385" i="39" s="1"/>
  <c r="J1827" i="39"/>
  <c r="K1827" i="39" s="1"/>
  <c r="I1827" i="39" s="1"/>
  <c r="J381" i="39"/>
  <c r="K381" i="39" s="1"/>
  <c r="I381" i="39" s="1"/>
  <c r="J377" i="39"/>
  <c r="K377" i="39" s="1"/>
  <c r="I377" i="39" s="1"/>
  <c r="J1545" i="39"/>
  <c r="K1545" i="39" s="1"/>
  <c r="I1545" i="39" s="1"/>
  <c r="J1675" i="39"/>
  <c r="K1675" i="39" s="1"/>
  <c r="I1675" i="39" s="1"/>
  <c r="J1855" i="39"/>
  <c r="K1855" i="39" s="1"/>
  <c r="I1855" i="39" s="1"/>
  <c r="J2251" i="39"/>
  <c r="K2251" i="39" s="1"/>
  <c r="I2251" i="39" s="1"/>
  <c r="J1445" i="39"/>
  <c r="K1445" i="39" s="1"/>
  <c r="I1445" i="39" s="1"/>
  <c r="J887" i="39"/>
  <c r="K887" i="39" s="1"/>
  <c r="I887" i="39" s="1"/>
  <c r="J571" i="39"/>
  <c r="K571" i="39" s="1"/>
  <c r="I571" i="39" s="1"/>
  <c r="J2415" i="39"/>
  <c r="K2415" i="39" s="1"/>
  <c r="I2415" i="39" s="1"/>
  <c r="J1965" i="39"/>
  <c r="K1965" i="39" s="1"/>
  <c r="I1965" i="39" s="1"/>
  <c r="J2" i="39"/>
  <c r="K2" i="39" s="1"/>
  <c r="I2" i="39" s="1"/>
  <c r="J1719" i="39"/>
  <c r="K1719" i="39" s="1"/>
  <c r="I1719" i="39" s="1"/>
  <c r="J419" i="39"/>
  <c r="K419" i="39" s="1"/>
  <c r="I419" i="39" s="1"/>
  <c r="J759" i="39"/>
  <c r="K759" i="39" s="1"/>
  <c r="I759" i="39" s="1"/>
  <c r="J1792" i="39"/>
  <c r="K1792" i="39" s="1"/>
  <c r="I1792" i="39" s="1"/>
  <c r="J172" i="39"/>
  <c r="K172" i="39" s="1"/>
  <c r="I172" i="39" s="1"/>
  <c r="J708" i="39"/>
  <c r="K708" i="39" s="1"/>
  <c r="I708" i="39" s="1"/>
  <c r="J15" i="39"/>
  <c r="K15" i="39" s="1"/>
  <c r="I15" i="39" s="1"/>
  <c r="J2464" i="39"/>
  <c r="K2464" i="39" s="1"/>
  <c r="I2464" i="39" s="1"/>
  <c r="J427" i="39"/>
  <c r="K427" i="39" s="1"/>
  <c r="I427" i="39" s="1"/>
  <c r="J1235" i="39"/>
  <c r="K1235" i="39" s="1"/>
  <c r="I1235" i="39" s="1"/>
  <c r="J866" i="39"/>
  <c r="K866" i="39" s="1"/>
  <c r="I866" i="39" s="1"/>
  <c r="J322" i="39"/>
  <c r="K322" i="39" s="1"/>
  <c r="I322" i="39" s="1"/>
  <c r="J1446" i="39"/>
  <c r="K1446" i="39" s="1"/>
  <c r="I1446" i="39" s="1"/>
  <c r="J459" i="39"/>
  <c r="K459" i="39" s="1"/>
  <c r="I459" i="39" s="1"/>
  <c r="J2479" i="39"/>
  <c r="K2479" i="39" s="1"/>
  <c r="I2479" i="39" s="1"/>
  <c r="J2196" i="39"/>
  <c r="K2196" i="39" s="1"/>
  <c r="I2196" i="39" s="1"/>
  <c r="J2369" i="39"/>
  <c r="K2369" i="39" s="1"/>
  <c r="I2369" i="39" s="1"/>
  <c r="J912" i="39"/>
  <c r="K912" i="39" s="1"/>
  <c r="I912" i="39" s="1"/>
  <c r="J1285" i="39"/>
  <c r="K1285" i="39" s="1"/>
  <c r="I1285" i="39" s="1"/>
  <c r="J370" i="39"/>
  <c r="K370" i="39" s="1"/>
  <c r="I370" i="39" s="1"/>
  <c r="J2534" i="39"/>
  <c r="K2534" i="39" s="1"/>
  <c r="I2534" i="39" s="1"/>
  <c r="J1066" i="39"/>
  <c r="K1066" i="39" s="1"/>
  <c r="I1066" i="39" s="1"/>
  <c r="J1249" i="39"/>
  <c r="K1249" i="39" s="1"/>
  <c r="I1249" i="39" s="1"/>
  <c r="J2082" i="39"/>
  <c r="K2082" i="39" s="1"/>
  <c r="I2082" i="39" s="1"/>
  <c r="J1167" i="39"/>
  <c r="K1167" i="39" s="1"/>
  <c r="I1167" i="39" s="1"/>
  <c r="J1447" i="39"/>
  <c r="K1447" i="39" s="1"/>
  <c r="I1447" i="39" s="1"/>
  <c r="J106" i="39"/>
  <c r="K106" i="39" s="1"/>
  <c r="I106" i="39" s="1"/>
  <c r="J1521" i="39"/>
  <c r="K1521" i="39" s="1"/>
  <c r="I1521" i="39" s="1"/>
  <c r="J2285" i="39"/>
  <c r="K2285" i="39" s="1"/>
  <c r="I2285" i="39" s="1"/>
  <c r="J1282" i="39"/>
  <c r="K1282" i="39" s="1"/>
  <c r="I1282" i="39" s="1"/>
  <c r="J1829" i="39"/>
  <c r="K1829" i="39" s="1"/>
  <c r="I1829" i="39" s="1"/>
  <c r="J1563" i="39"/>
  <c r="K1563" i="39" s="1"/>
  <c r="I1563" i="39" s="1"/>
  <c r="J306" i="39"/>
  <c r="K306" i="39" s="1"/>
  <c r="I306" i="39" s="1"/>
  <c r="J2168" i="39"/>
  <c r="K2168" i="39" s="1"/>
  <c r="I2168" i="39" s="1"/>
  <c r="J1680" i="39"/>
  <c r="K1680" i="39" s="1"/>
  <c r="I1680" i="39" s="1"/>
  <c r="J1614" i="39"/>
  <c r="K1614" i="39" s="1"/>
  <c r="I1614" i="39" s="1"/>
  <c r="J1908" i="39"/>
  <c r="K1908" i="39" s="1"/>
  <c r="I1908" i="39" s="1"/>
  <c r="J603" i="39"/>
  <c r="K603" i="39" s="1"/>
  <c r="I603" i="39" s="1"/>
  <c r="J364" i="39"/>
  <c r="K364" i="39" s="1"/>
  <c r="I364" i="39" s="1"/>
  <c r="J1772" i="39"/>
  <c r="K1772" i="39" s="1"/>
  <c r="I1772" i="39" s="1"/>
  <c r="J1742" i="39"/>
  <c r="K1742" i="39" s="1"/>
  <c r="I1742" i="39" s="1"/>
  <c r="J1583" i="39"/>
  <c r="K1583" i="39" s="1"/>
  <c r="I1583" i="39" s="1"/>
  <c r="J2402" i="39"/>
  <c r="K2402" i="39" s="1"/>
  <c r="I2402" i="39" s="1"/>
  <c r="J740" i="39"/>
  <c r="K740" i="39" s="1"/>
  <c r="I740" i="39" s="1"/>
  <c r="J1798" i="39"/>
  <c r="K1798" i="39" s="1"/>
  <c r="I1798" i="39" s="1"/>
  <c r="J1142" i="39"/>
  <c r="K1142" i="39" s="1"/>
  <c r="I1142" i="39" s="1"/>
  <c r="J1901" i="39"/>
  <c r="K1901" i="39" s="1"/>
  <c r="I1901" i="39" s="1"/>
  <c r="J622" i="39"/>
  <c r="K622" i="39" s="1"/>
  <c r="I622" i="39" s="1"/>
  <c r="J511" i="39"/>
  <c r="K511" i="39" s="1"/>
  <c r="I511" i="39" s="1"/>
  <c r="J1852" i="39"/>
  <c r="K1852" i="39" s="1"/>
  <c r="I1852" i="39" s="1"/>
  <c r="J2006" i="39"/>
  <c r="K2006" i="39" s="1"/>
  <c r="I2006" i="39" s="1"/>
  <c r="J1290" i="39"/>
  <c r="K1290" i="39" s="1"/>
  <c r="I1290" i="39" s="1"/>
  <c r="J747" i="39"/>
  <c r="K747" i="39" s="1"/>
  <c r="I747" i="39" s="1"/>
  <c r="J1674" i="39"/>
  <c r="K1674" i="39" s="1"/>
  <c r="I1674" i="39" s="1"/>
  <c r="J1818" i="39"/>
  <c r="K1818" i="39" s="1"/>
  <c r="I1818" i="39" s="1"/>
  <c r="J108" i="39"/>
  <c r="K108" i="39" s="1"/>
  <c r="I108" i="39" s="1"/>
  <c r="J807" i="39"/>
  <c r="K807" i="39" s="1"/>
  <c r="I807" i="39" s="1"/>
  <c r="J1658" i="39"/>
  <c r="K1658" i="39" s="1"/>
  <c r="I1658" i="39" s="1"/>
  <c r="J59" i="39"/>
  <c r="K59" i="39" s="1"/>
  <c r="I59" i="39" s="1"/>
  <c r="J205" i="39"/>
  <c r="K205" i="39" s="1"/>
  <c r="I205" i="39" s="1"/>
  <c r="J1442" i="39"/>
  <c r="K1442" i="39" s="1"/>
  <c r="I1442" i="39" s="1"/>
  <c r="J228" i="39"/>
  <c r="K228" i="39" s="1"/>
  <c r="I228" i="39" s="1"/>
  <c r="J144" i="39"/>
  <c r="K144" i="39" s="1"/>
  <c r="I144" i="39" s="1"/>
  <c r="J550" i="39"/>
  <c r="K550" i="39" s="1"/>
  <c r="I550" i="39" s="1"/>
  <c r="J1237" i="39"/>
  <c r="K1237" i="39" s="1"/>
  <c r="I1237" i="39" s="1"/>
  <c r="J1501" i="39"/>
  <c r="K1501" i="39" s="1"/>
  <c r="I1501" i="39" s="1"/>
  <c r="J429" i="39"/>
  <c r="K429" i="39" s="1"/>
  <c r="I429" i="39" s="1"/>
  <c r="J1634" i="39"/>
  <c r="K1634" i="39" s="1"/>
  <c r="I1634" i="39" s="1"/>
  <c r="J2414" i="39"/>
  <c r="K2414" i="39" s="1"/>
  <c r="I2414" i="39" s="1"/>
  <c r="J754" i="39"/>
  <c r="K754" i="39" s="1"/>
  <c r="I754" i="39" s="1"/>
  <c r="J68" i="39"/>
  <c r="K68" i="39" s="1"/>
  <c r="I68" i="39" s="1"/>
  <c r="J138" i="39"/>
  <c r="K138" i="39" s="1"/>
  <c r="I138" i="39" s="1"/>
  <c r="J2313" i="39"/>
  <c r="K2313" i="39" s="1"/>
  <c r="I2313" i="39" s="1"/>
  <c r="J955" i="39"/>
  <c r="K955" i="39" s="1"/>
  <c r="I955" i="39" s="1"/>
  <c r="J993" i="39"/>
  <c r="K993" i="39" s="1"/>
  <c r="I993" i="39" s="1"/>
  <c r="J2466" i="39"/>
  <c r="K2466" i="39" s="1"/>
  <c r="I2466" i="39" s="1"/>
  <c r="J384" i="39"/>
  <c r="K384" i="39" s="1"/>
  <c r="I384" i="39" s="1"/>
  <c r="J867" i="39"/>
  <c r="K867" i="39" s="1"/>
  <c r="I867" i="39" s="1"/>
  <c r="J1589" i="39"/>
  <c r="K1589" i="39" s="1"/>
  <c r="I1589" i="39" s="1"/>
  <c r="J567" i="39"/>
  <c r="K567" i="39" s="1"/>
  <c r="I567" i="39" s="1"/>
  <c r="J1709" i="39"/>
  <c r="K1709" i="39" s="1"/>
  <c r="I1709" i="39" s="1"/>
  <c r="J952" i="39"/>
  <c r="K952" i="39" s="1"/>
  <c r="I952" i="39" s="1"/>
  <c r="J2291" i="39"/>
  <c r="K2291" i="39" s="1"/>
  <c r="I2291" i="39" s="1"/>
  <c r="J606" i="39"/>
  <c r="K606" i="39" s="1"/>
  <c r="I606" i="39" s="1"/>
  <c r="J1610" i="39"/>
  <c r="K1610" i="39" s="1"/>
  <c r="I1610" i="39" s="1"/>
  <c r="J1778" i="39"/>
  <c r="K1778" i="39" s="1"/>
  <c r="I1778" i="39" s="1"/>
  <c r="J1163" i="39"/>
  <c r="K1163" i="39" s="1"/>
  <c r="I1163" i="39" s="1"/>
  <c r="J949" i="39"/>
  <c r="K949" i="39" s="1"/>
  <c r="I949" i="39" s="1"/>
  <c r="J1906" i="39"/>
  <c r="K1906" i="39" s="1"/>
  <c r="I1906" i="39" s="1"/>
  <c r="J1870" i="39"/>
  <c r="K1870" i="39" s="1"/>
  <c r="I1870" i="39" s="1"/>
  <c r="J1160" i="39"/>
  <c r="K1160" i="39" s="1"/>
  <c r="I1160" i="39" s="1"/>
  <c r="J857" i="39"/>
  <c r="K857" i="39" s="1"/>
  <c r="I857" i="39" s="1"/>
  <c r="J1426" i="39"/>
  <c r="K1426" i="39" s="1"/>
  <c r="I1426" i="39" s="1"/>
  <c r="J2424" i="39"/>
  <c r="K2424" i="39" s="1"/>
  <c r="I2424" i="39" s="1"/>
  <c r="J48" i="39"/>
  <c r="K48" i="39" s="1"/>
  <c r="I48" i="39" s="1"/>
  <c r="J1295" i="39"/>
  <c r="K1295" i="39" s="1"/>
  <c r="I1295" i="39" s="1"/>
  <c r="J356" i="39"/>
  <c r="K356" i="39" s="1"/>
  <c r="I356" i="39" s="1"/>
  <c r="J1678" i="39"/>
  <c r="K1678" i="39" s="1"/>
  <c r="I1678" i="39" s="1"/>
  <c r="J1456" i="39"/>
  <c r="K1456" i="39" s="1"/>
  <c r="I1456" i="39" s="1"/>
  <c r="J504" i="39"/>
  <c r="K504" i="39" s="1"/>
  <c r="I504" i="39" s="1"/>
  <c r="J2473" i="39"/>
  <c r="K2473" i="39" s="1"/>
  <c r="I2473" i="39" s="1"/>
  <c r="J405" i="39"/>
  <c r="K405" i="39" s="1"/>
  <c r="I405" i="39" s="1"/>
  <c r="J593" i="39"/>
  <c r="K593" i="39" s="1"/>
  <c r="I593" i="39" s="1"/>
  <c r="J2268" i="39"/>
  <c r="K2268" i="39" s="1"/>
  <c r="I2268" i="39" s="1"/>
  <c r="J2064" i="39"/>
  <c r="K2064" i="39" s="1"/>
  <c r="I2064" i="39" s="1"/>
  <c r="J1671" i="39"/>
  <c r="K1671" i="39" s="1"/>
  <c r="I1671" i="39" s="1"/>
  <c r="J2129" i="39"/>
  <c r="K2129" i="39" s="1"/>
  <c r="I2129" i="39" s="1"/>
  <c r="J296" i="39"/>
  <c r="K296" i="39" s="1"/>
  <c r="I296" i="39" s="1"/>
  <c r="J287" i="39"/>
  <c r="K287" i="39" s="1"/>
  <c r="I287" i="39" s="1"/>
  <c r="J2436" i="39"/>
  <c r="K2436" i="39" s="1"/>
  <c r="I2436" i="39" s="1"/>
  <c r="J1630" i="39"/>
  <c r="K1630" i="39" s="1"/>
  <c r="I1630" i="39" s="1"/>
  <c r="J2646" i="39"/>
  <c r="K2646" i="39" s="1"/>
  <c r="I2646" i="39" s="1"/>
  <c r="J63" i="39"/>
  <c r="K63" i="39" s="1"/>
  <c r="I63" i="39" s="1"/>
  <c r="J361" i="39"/>
  <c r="K361" i="39" s="1"/>
  <c r="I361" i="39" s="1"/>
  <c r="J465" i="39"/>
  <c r="K465" i="39" s="1"/>
  <c r="I465" i="39" s="1"/>
  <c r="J925" i="39"/>
  <c r="K925" i="39" s="1"/>
  <c r="I925" i="39" s="1"/>
  <c r="J291" i="39"/>
  <c r="K291" i="39" s="1"/>
  <c r="I291" i="39" s="1"/>
  <c r="J1695" i="39"/>
  <c r="K1695" i="39" s="1"/>
  <c r="I1695" i="39" s="1"/>
  <c r="J152" i="39"/>
  <c r="K152" i="39" s="1"/>
  <c r="I152" i="39" s="1"/>
  <c r="J215" i="39"/>
  <c r="K215" i="39" s="1"/>
  <c r="I215" i="39" s="1"/>
  <c r="J1717" i="39"/>
  <c r="K1717" i="39" s="1"/>
  <c r="I1717" i="39" s="1"/>
  <c r="J2538" i="39"/>
  <c r="K2538" i="39" s="1"/>
  <c r="I2538" i="39" s="1"/>
  <c r="J676" i="39"/>
  <c r="K676" i="39" s="1"/>
  <c r="I676" i="39" s="1"/>
  <c r="J735" i="39"/>
  <c r="K735" i="39" s="1"/>
  <c r="I735" i="39" s="1"/>
  <c r="J51" i="39"/>
  <c r="K51" i="39" s="1"/>
  <c r="I51" i="39" s="1"/>
  <c r="J2399" i="39"/>
  <c r="K2399" i="39" s="1"/>
  <c r="I2399" i="39" s="1"/>
  <c r="J1310" i="39"/>
  <c r="K1310" i="39" s="1"/>
  <c r="I1310" i="39" s="1"/>
  <c r="J1192" i="39"/>
  <c r="K1192" i="39" s="1"/>
  <c r="I1192" i="39" s="1"/>
  <c r="J657" i="39"/>
  <c r="K657" i="39" s="1"/>
  <c r="I657" i="39" s="1"/>
  <c r="J1529" i="39"/>
  <c r="K1529" i="39" s="1"/>
  <c r="I1529" i="39" s="1"/>
  <c r="J404" i="39"/>
  <c r="K404" i="39" s="1"/>
  <c r="I404" i="39" s="1"/>
  <c r="J421" i="39"/>
  <c r="K421" i="39" s="1"/>
  <c r="I421" i="39" s="1"/>
  <c r="J225" i="39"/>
  <c r="K225" i="39" s="1"/>
  <c r="I225" i="39" s="1"/>
  <c r="J2494" i="39"/>
  <c r="K2494" i="39" s="1"/>
  <c r="I2494" i="39" s="1"/>
  <c r="J1092" i="39"/>
  <c r="K1092" i="39" s="1"/>
  <c r="I1092" i="39" s="1"/>
  <c r="J1936" i="39"/>
  <c r="K1936" i="39" s="1"/>
  <c r="I1936" i="39" s="1"/>
  <c r="J663" i="39"/>
  <c r="K663" i="39" s="1"/>
  <c r="I663" i="39" s="1"/>
  <c r="J1123" i="39"/>
  <c r="K1123" i="39" s="1"/>
  <c r="I1123" i="39" s="1"/>
  <c r="J1360" i="39"/>
  <c r="K1360" i="39" s="1"/>
  <c r="I1360" i="39" s="1"/>
  <c r="J2488" i="39"/>
  <c r="K2488" i="39" s="1"/>
  <c r="I2488" i="39" s="1"/>
  <c r="J2407" i="39"/>
  <c r="K2407" i="39" s="1"/>
  <c r="I2407" i="39" s="1"/>
  <c r="J1740" i="39"/>
  <c r="K1740" i="39" s="1"/>
  <c r="I1740" i="39" s="1"/>
  <c r="J1216" i="39"/>
  <c r="K1216" i="39" s="1"/>
  <c r="I1216" i="39" s="1"/>
  <c r="J2593" i="39"/>
  <c r="K2593" i="39" s="1"/>
  <c r="I2593" i="39" s="1"/>
  <c r="J2288" i="39"/>
  <c r="K2288" i="39" s="1"/>
  <c r="I2288" i="39" s="1"/>
  <c r="J1703" i="39"/>
  <c r="K1703" i="39" s="1"/>
  <c r="I1703" i="39" s="1"/>
  <c r="J1580" i="39"/>
  <c r="K1580" i="39" s="1"/>
  <c r="I1580" i="39" s="1"/>
  <c r="J70" i="39"/>
  <c r="K70" i="39" s="1"/>
  <c r="I70" i="39" s="1"/>
  <c r="J96" i="39"/>
  <c r="K96" i="39" s="1"/>
  <c r="I96" i="39" s="1"/>
  <c r="J597" i="39"/>
  <c r="K597" i="39" s="1"/>
  <c r="I597" i="39" s="1"/>
  <c r="J490" i="39"/>
  <c r="K490" i="39" s="1"/>
  <c r="I490" i="39" s="1"/>
  <c r="J2027" i="39"/>
  <c r="K2027" i="39" s="1"/>
  <c r="I2027" i="39" s="1"/>
  <c r="J2474" i="39"/>
  <c r="K2474" i="39" s="1"/>
  <c r="I2474" i="39" s="1"/>
  <c r="J1364" i="39"/>
  <c r="K1364" i="39" s="1"/>
  <c r="I1364" i="39" s="1"/>
  <c r="J1718" i="39"/>
  <c r="K1718" i="39" s="1"/>
  <c r="I1718" i="39" s="1"/>
  <c r="J1804" i="39"/>
  <c r="K1804" i="39" s="1"/>
  <c r="I1804" i="39" s="1"/>
  <c r="J2119" i="39"/>
  <c r="K2119" i="39" s="1"/>
  <c r="I2119" i="39" s="1"/>
  <c r="J2163" i="39"/>
  <c r="K2163" i="39" s="1"/>
  <c r="I2163" i="39" s="1"/>
  <c r="J305" i="39"/>
  <c r="K305" i="39" s="1"/>
  <c r="I305" i="39" s="1"/>
  <c r="J2068" i="39"/>
  <c r="K2068" i="39" s="1"/>
  <c r="I2068" i="39" s="1"/>
  <c r="J2215" i="39"/>
  <c r="K2215" i="39" s="1"/>
  <c r="I2215" i="39" s="1"/>
  <c r="J1714" i="39"/>
  <c r="K1714" i="39" s="1"/>
  <c r="I1714" i="39" s="1"/>
  <c r="J42" i="39"/>
  <c r="K42" i="39" s="1"/>
  <c r="I42" i="39" s="1"/>
  <c r="J2377" i="39"/>
  <c r="K2377" i="39" s="1"/>
  <c r="I2377" i="39" s="1"/>
  <c r="J1441" i="39"/>
  <c r="K1441" i="39" s="1"/>
  <c r="I1441" i="39" s="1"/>
  <c r="J1923" i="39"/>
  <c r="K1923" i="39" s="1"/>
  <c r="I1923" i="39" s="1"/>
  <c r="J2273" i="39"/>
  <c r="K2273" i="39" s="1"/>
  <c r="I2273" i="39" s="1"/>
  <c r="J1437" i="39"/>
  <c r="K1437" i="39" s="1"/>
  <c r="I1437" i="39" s="1"/>
  <c r="J1076" i="39"/>
  <c r="K1076" i="39" s="1"/>
  <c r="I1076" i="39" s="1"/>
  <c r="J1091" i="39"/>
  <c r="K1091" i="39" s="1"/>
  <c r="I1091" i="39" s="1"/>
  <c r="J1995" i="39"/>
  <c r="K1995" i="39" s="1"/>
  <c r="I1995" i="39" s="1"/>
  <c r="J1011" i="39"/>
  <c r="K1011" i="39" s="1"/>
  <c r="I1011" i="39" s="1"/>
  <c r="J1049" i="39"/>
  <c r="K1049" i="39" s="1"/>
  <c r="I1049" i="39" s="1"/>
  <c r="J509" i="39"/>
  <c r="K509" i="39" s="1"/>
  <c r="I509" i="39" s="1"/>
  <c r="J2588" i="39"/>
  <c r="K2588" i="39" s="1"/>
  <c r="I2588" i="39" s="1"/>
  <c r="J239" i="39"/>
  <c r="K239" i="39" s="1"/>
  <c r="I239" i="39" s="1"/>
  <c r="J2390" i="39"/>
  <c r="K2390" i="39" s="1"/>
  <c r="I2390" i="39" s="1"/>
  <c r="J371" i="39"/>
  <c r="K371" i="39" s="1"/>
  <c r="I371" i="39" s="1"/>
  <c r="J1314" i="39"/>
  <c r="K1314" i="39" s="1"/>
  <c r="I1314" i="39" s="1"/>
  <c r="J268" i="39"/>
  <c r="K268" i="39" s="1"/>
  <c r="I268" i="39" s="1"/>
  <c r="J586" i="39"/>
  <c r="K586" i="39" s="1"/>
  <c r="I586" i="39" s="1"/>
  <c r="J2612" i="39"/>
  <c r="K2612" i="39" s="1"/>
  <c r="I2612" i="39" s="1"/>
  <c r="J1185" i="39"/>
  <c r="K1185" i="39" s="1"/>
  <c r="I1185" i="39" s="1"/>
  <c r="J1069" i="39"/>
  <c r="K1069" i="39" s="1"/>
  <c r="I1069" i="39" s="1"/>
  <c r="J1939" i="39"/>
  <c r="K1939" i="39" s="1"/>
  <c r="I1939" i="39" s="1"/>
  <c r="J2216" i="39"/>
  <c r="K2216" i="39" s="1"/>
  <c r="I2216" i="39" s="1"/>
  <c r="J284" i="39"/>
  <c r="K284" i="39" s="1"/>
  <c r="I284" i="39" s="1"/>
  <c r="J834" i="39"/>
  <c r="K834" i="39" s="1"/>
  <c r="I834" i="39" s="1"/>
  <c r="J2181" i="39"/>
  <c r="K2181" i="39" s="1"/>
  <c r="I2181" i="39" s="1"/>
  <c r="J599" i="39"/>
  <c r="K599" i="39" s="1"/>
  <c r="I599" i="39" s="1"/>
  <c r="J2322" i="39"/>
  <c r="K2322" i="39" s="1"/>
  <c r="I2322" i="39" s="1"/>
  <c r="J1973" i="39"/>
  <c r="K1973" i="39" s="1"/>
  <c r="I1973" i="39" s="1"/>
  <c r="J116" i="39"/>
  <c r="K116" i="39" s="1"/>
  <c r="I116" i="39" s="1"/>
  <c r="J1165" i="39"/>
  <c r="K1165" i="39" s="1"/>
  <c r="I1165" i="39" s="1"/>
  <c r="J2099" i="39"/>
  <c r="K2099" i="39" s="1"/>
  <c r="I2099" i="39" s="1"/>
  <c r="J901" i="39"/>
  <c r="K901" i="39" s="1"/>
  <c r="I901" i="39" s="1"/>
  <c r="J1438" i="39"/>
  <c r="K1438" i="39" s="1"/>
  <c r="I1438" i="39" s="1"/>
  <c r="J363" i="39"/>
  <c r="K363" i="39" s="1"/>
  <c r="I363" i="39" s="1"/>
  <c r="J424" i="39"/>
  <c r="K424" i="39" s="1"/>
  <c r="I424" i="39" s="1"/>
  <c r="J376" i="39"/>
  <c r="K376" i="39" s="1"/>
  <c r="I376" i="39" s="1"/>
  <c r="J2409" i="39"/>
  <c r="K2409" i="39" s="1"/>
  <c r="I2409" i="39" s="1"/>
  <c r="J1071" i="39"/>
  <c r="K1071" i="39" s="1"/>
  <c r="I1071" i="39" s="1"/>
  <c r="J2569" i="39"/>
  <c r="K2569" i="39" s="1"/>
  <c r="I2569" i="39" s="1"/>
  <c r="J171" i="39"/>
  <c r="K171" i="39" s="1"/>
  <c r="I171" i="39" s="1"/>
  <c r="J2171" i="39"/>
  <c r="K2171" i="39" s="1"/>
  <c r="I2171" i="39" s="1"/>
  <c r="J2044" i="39"/>
  <c r="K2044" i="39" s="1"/>
  <c r="I2044" i="39" s="1"/>
  <c r="J2116" i="39"/>
  <c r="K2116" i="39" s="1"/>
  <c r="I2116" i="39" s="1"/>
  <c r="J1879" i="39"/>
  <c r="K1879" i="39" s="1"/>
  <c r="I1879" i="39" s="1"/>
  <c r="J2420" i="39"/>
  <c r="K2420" i="39" s="1"/>
  <c r="I2420" i="39" s="1"/>
  <c r="J958" i="39"/>
  <c r="K958" i="39" s="1"/>
  <c r="I958" i="39" s="1"/>
  <c r="J1549" i="39"/>
  <c r="K1549" i="39" s="1"/>
  <c r="I1549" i="39" s="1"/>
  <c r="J471" i="39"/>
  <c r="K471" i="39" s="1"/>
  <c r="I471" i="39" s="1"/>
  <c r="J223" i="39"/>
  <c r="K223" i="39" s="1"/>
  <c r="I223" i="39" s="1"/>
  <c r="J71" i="39"/>
  <c r="K71" i="39" s="1"/>
  <c r="I71" i="39" s="1"/>
  <c r="J75" i="39"/>
  <c r="K75" i="39" s="1"/>
  <c r="I75" i="39" s="1"/>
  <c r="J503" i="39"/>
  <c r="K503" i="39" s="1"/>
  <c r="I503" i="39" s="1"/>
  <c r="J1063" i="39"/>
  <c r="K1063" i="39" s="1"/>
  <c r="I1063" i="39" s="1"/>
  <c r="J898" i="39"/>
  <c r="K898" i="39" s="1"/>
  <c r="I898" i="39" s="1"/>
  <c r="J2087" i="39"/>
  <c r="K2087" i="39" s="1"/>
  <c r="I2087" i="39" s="1"/>
  <c r="J2318" i="39"/>
  <c r="K2318" i="39" s="1"/>
  <c r="I2318" i="39" s="1"/>
  <c r="J2159" i="39"/>
  <c r="K2159" i="39" s="1"/>
  <c r="I2159" i="39" s="1"/>
  <c r="J1899" i="39"/>
  <c r="K1899" i="39" s="1"/>
  <c r="I1899" i="39" s="1"/>
  <c r="J1568" i="39"/>
  <c r="K1568" i="39" s="1"/>
  <c r="I1568" i="39" s="1"/>
  <c r="J2266" i="39"/>
  <c r="K2266" i="39" s="1"/>
  <c r="I2266" i="39" s="1"/>
  <c r="J1649" i="39"/>
  <c r="K1649" i="39" s="1"/>
  <c r="I1649" i="39" s="1"/>
  <c r="J3" i="39"/>
  <c r="K3" i="39" s="1"/>
  <c r="I3" i="39" s="1"/>
  <c r="J275" i="39"/>
  <c r="K275" i="39" s="1"/>
  <c r="I275" i="39" s="1"/>
  <c r="J273" i="39"/>
  <c r="K273" i="39" s="1"/>
  <c r="I273" i="39" s="1"/>
  <c r="J1333" i="39"/>
  <c r="K1333" i="39" s="1"/>
  <c r="I1333" i="39" s="1"/>
  <c r="J76" i="39"/>
  <c r="K76" i="39" s="1"/>
  <c r="I76" i="39" s="1"/>
  <c r="J1484" i="39"/>
  <c r="K1484" i="39" s="1"/>
  <c r="I1484" i="39" s="1"/>
  <c r="J1574" i="39"/>
  <c r="K1574" i="39" s="1"/>
  <c r="I1574" i="39" s="1"/>
  <c r="J1592" i="39"/>
  <c r="K1592" i="39" s="1"/>
  <c r="I1592" i="39" s="1"/>
  <c r="J2641" i="39"/>
  <c r="K2641" i="39" s="1"/>
  <c r="I2641" i="39" s="1"/>
  <c r="J656" i="39"/>
  <c r="K656" i="39" s="1"/>
  <c r="I656" i="39" s="1"/>
  <c r="J340" i="39"/>
  <c r="K340" i="39" s="1"/>
  <c r="I340" i="39" s="1"/>
  <c r="J169" i="39"/>
  <c r="K169" i="39" s="1"/>
  <c r="I169" i="39" s="1"/>
  <c r="J2613" i="39"/>
  <c r="K2613" i="39" s="1"/>
  <c r="I2613" i="39" s="1"/>
  <c r="J1867" i="39"/>
  <c r="K1867" i="39" s="1"/>
  <c r="I1867" i="39" s="1"/>
  <c r="J1922" i="39"/>
  <c r="K1922" i="39" s="1"/>
  <c r="I1922" i="39" s="1"/>
  <c r="J113" i="39"/>
  <c r="K113" i="39" s="1"/>
  <c r="I113" i="39" s="1"/>
  <c r="J233" i="39"/>
  <c r="K233" i="39" s="1"/>
  <c r="I233" i="39" s="1"/>
  <c r="J1317" i="39"/>
  <c r="K1317" i="39" s="1"/>
  <c r="I1317" i="39" s="1"/>
  <c r="J1294" i="39"/>
  <c r="K1294" i="39" s="1"/>
  <c r="I1294" i="39" s="1"/>
  <c r="J1429" i="39"/>
  <c r="K1429" i="39" s="1"/>
  <c r="I1429" i="39" s="1"/>
  <c r="J1890" i="39"/>
  <c r="K1890" i="39" s="1"/>
  <c r="I1890" i="39" s="1"/>
  <c r="J2516" i="39"/>
  <c r="K2516" i="39" s="1"/>
  <c r="I2516" i="39" s="1"/>
  <c r="J493" i="39"/>
  <c r="K493" i="39" s="1"/>
  <c r="I493" i="39" s="1"/>
  <c r="J2007" i="39"/>
  <c r="K2007" i="39" s="1"/>
  <c r="I2007" i="39" s="1"/>
  <c r="J1471" i="39"/>
  <c r="K1471" i="39" s="1"/>
  <c r="I1471" i="39" s="1"/>
  <c r="J2505" i="39"/>
  <c r="K2505" i="39" s="1"/>
  <c r="I2505" i="39" s="1"/>
  <c r="J529" i="39"/>
  <c r="K529" i="39" s="1"/>
  <c r="I529" i="39" s="1"/>
  <c r="J2004" i="39"/>
  <c r="K2004" i="39" s="1"/>
  <c r="I2004" i="39" s="1"/>
  <c r="J2589" i="39"/>
  <c r="K2589" i="39" s="1"/>
  <c r="I2589" i="39" s="1"/>
  <c r="J483" i="39"/>
  <c r="K483" i="39" s="1"/>
  <c r="I483" i="39" s="1"/>
  <c r="J2338" i="39"/>
  <c r="K2338" i="39" s="1"/>
  <c r="I2338" i="39" s="1"/>
  <c r="J2504" i="39"/>
  <c r="K2504" i="39" s="1"/>
  <c r="I2504" i="39" s="1"/>
  <c r="J2176" i="39"/>
  <c r="K2176" i="39" s="1"/>
  <c r="I2176" i="39" s="1"/>
  <c r="J2278" i="39"/>
  <c r="K2278" i="39" s="1"/>
  <c r="I2278" i="39" s="1"/>
  <c r="J2024" i="39"/>
  <c r="K2024" i="39" s="1"/>
  <c r="I2024" i="39" s="1"/>
  <c r="J1670" i="39"/>
  <c r="K1670" i="39" s="1"/>
  <c r="I1670" i="39" s="1"/>
  <c r="J2521" i="39"/>
  <c r="K2521" i="39" s="1"/>
  <c r="I2521" i="39" s="1"/>
  <c r="J2329" i="39"/>
  <c r="K2329" i="39" s="1"/>
  <c r="I2329" i="39" s="1"/>
  <c r="J2256" i="39"/>
  <c r="K2256" i="39" s="1"/>
  <c r="I2256" i="39" s="1"/>
  <c r="J1444" i="39"/>
  <c r="K1444" i="39" s="1"/>
  <c r="I1444" i="39" s="1"/>
  <c r="J838" i="39"/>
  <c r="K838" i="39" s="1"/>
  <c r="I838" i="39" s="1"/>
  <c r="J129" i="39"/>
  <c r="K129" i="39" s="1"/>
  <c r="I129" i="39" s="1"/>
  <c r="J975" i="39"/>
  <c r="K975" i="39" s="1"/>
  <c r="I975" i="39" s="1"/>
  <c r="J2009" i="39"/>
  <c r="K2009" i="39" s="1"/>
  <c r="I2009" i="39" s="1"/>
  <c r="J2314" i="39"/>
  <c r="K2314" i="39" s="1"/>
  <c r="I2314" i="39" s="1"/>
  <c r="J2208" i="39"/>
  <c r="K2208" i="39" s="1"/>
  <c r="I2208" i="39" s="1"/>
  <c r="J2509" i="39"/>
  <c r="K2509" i="39" s="1"/>
  <c r="I2509" i="39" s="1"/>
  <c r="J1595" i="39"/>
  <c r="K1595" i="39" s="1"/>
  <c r="I1595" i="39" s="1"/>
  <c r="J1454" i="39"/>
  <c r="K1454" i="39" s="1"/>
  <c r="I1454" i="39" s="1"/>
  <c r="J2200" i="39"/>
  <c r="K2200" i="39" s="1"/>
  <c r="I2200" i="39" s="1"/>
  <c r="J1803" i="39"/>
  <c r="K1803" i="39" s="1"/>
  <c r="I1803" i="39" s="1"/>
  <c r="J505" i="39"/>
  <c r="K505" i="39" s="1"/>
  <c r="I505" i="39" s="1"/>
  <c r="J829" i="39"/>
  <c r="K829" i="39" s="1"/>
  <c r="I829" i="39" s="1"/>
  <c r="J2124" i="39"/>
  <c r="K2124" i="39" s="1"/>
  <c r="I2124" i="39" s="1"/>
  <c r="J295" i="39"/>
  <c r="K295" i="39" s="1"/>
  <c r="I295" i="39" s="1"/>
  <c r="J1217" i="39"/>
  <c r="K1217" i="39" s="1"/>
  <c r="I1217" i="39" s="1"/>
  <c r="J2104" i="39"/>
  <c r="K2104" i="39" s="1"/>
  <c r="I2104" i="39" s="1"/>
  <c r="J2378" i="39"/>
  <c r="K2378" i="39" s="1"/>
  <c r="I2378" i="39" s="1"/>
  <c r="J2182" i="39"/>
  <c r="K2182" i="39" s="1"/>
  <c r="I2182" i="39" s="1"/>
  <c r="J1270" i="39"/>
  <c r="K1270" i="39" s="1"/>
  <c r="I1270" i="39" s="1"/>
  <c r="J2014" i="39"/>
  <c r="K2014" i="39" s="1"/>
  <c r="I2014" i="39" s="1"/>
  <c r="J2634" i="39"/>
  <c r="K2634" i="39" s="1"/>
  <c r="I2634" i="39" s="1"/>
  <c r="J1394" i="39"/>
  <c r="K1394" i="39" s="1"/>
  <c r="I1394" i="39" s="1"/>
  <c r="J1569" i="39"/>
  <c r="K1569" i="39" s="1"/>
  <c r="I1569" i="39" s="1"/>
  <c r="J996" i="39"/>
  <c r="K996" i="39" s="1"/>
  <c r="I996" i="39" s="1"/>
  <c r="J576" i="39"/>
  <c r="K576" i="39" s="1"/>
  <c r="I576" i="39" s="1"/>
  <c r="J1408" i="39"/>
  <c r="K1408" i="39" s="1"/>
  <c r="I1408" i="39" s="1"/>
  <c r="J1036" i="39"/>
  <c r="K1036" i="39" s="1"/>
  <c r="I1036" i="39" s="1"/>
  <c r="J1627" i="39"/>
  <c r="K1627" i="39" s="1"/>
  <c r="I1627" i="39" s="1"/>
  <c r="J470" i="39"/>
  <c r="K470" i="39" s="1"/>
  <c r="I470" i="39" s="1"/>
  <c r="J2495" i="39"/>
  <c r="K2495" i="39" s="1"/>
  <c r="I2495" i="39" s="1"/>
  <c r="J139" i="39"/>
  <c r="K139" i="39" s="1"/>
  <c r="I139" i="39" s="1"/>
  <c r="J2293" i="39"/>
  <c r="K2293" i="39" s="1"/>
  <c r="I2293" i="39" s="1"/>
  <c r="J1038" i="39"/>
  <c r="K1038" i="39" s="1"/>
  <c r="I1038" i="39" s="1"/>
  <c r="J502" i="39"/>
  <c r="K502" i="39" s="1"/>
  <c r="I502" i="39" s="1"/>
  <c r="J2470" i="39"/>
  <c r="K2470" i="39" s="1"/>
  <c r="I2470" i="39" s="1"/>
  <c r="J2567" i="39"/>
  <c r="K2567" i="39" s="1"/>
  <c r="I2567" i="39" s="1"/>
  <c r="J2388" i="39"/>
  <c r="K2388" i="39" s="1"/>
  <c r="I2388" i="39" s="1"/>
  <c r="J579" i="39"/>
  <c r="K579" i="39" s="1"/>
  <c r="I579" i="39" s="1"/>
  <c r="J2317" i="39"/>
  <c r="K2317" i="39" s="1"/>
  <c r="I2317" i="39" s="1"/>
  <c r="J1072" i="39"/>
  <c r="K1072" i="39" s="1"/>
  <c r="I1072" i="39" s="1"/>
  <c r="J2157" i="39"/>
  <c r="K2157" i="39" s="1"/>
  <c r="I2157" i="39" s="1"/>
  <c r="J2531" i="39"/>
  <c r="K2531" i="39" s="1"/>
  <c r="I2531" i="39" s="1"/>
  <c r="J1128" i="39"/>
  <c r="K1128" i="39" s="1"/>
  <c r="I1128" i="39" s="1"/>
  <c r="J135" i="39"/>
  <c r="K135" i="39" s="1"/>
  <c r="I135" i="39" s="1"/>
  <c r="J2209" i="39"/>
  <c r="K2209" i="39" s="1"/>
  <c r="I2209" i="39" s="1"/>
  <c r="J416" i="39"/>
  <c r="K416" i="39" s="1"/>
  <c r="I416" i="39" s="1"/>
  <c r="J1085" i="39"/>
  <c r="K1085" i="39" s="1"/>
  <c r="I1085" i="39" s="1"/>
  <c r="J199" i="39"/>
  <c r="K199" i="39" s="1"/>
  <c r="I199" i="39" s="1"/>
  <c r="J601" i="39"/>
  <c r="K601" i="39" s="1"/>
  <c r="I601" i="39" s="1"/>
  <c r="J957" i="39"/>
  <c r="K957" i="39" s="1"/>
  <c r="I957" i="39" s="1"/>
  <c r="J1115" i="39"/>
  <c r="K1115" i="39" s="1"/>
  <c r="I1115" i="39" s="1"/>
  <c r="J453" i="39"/>
  <c r="K453" i="39" s="1"/>
  <c r="I453" i="39" s="1"/>
  <c r="J1883" i="39"/>
  <c r="K1883" i="39" s="1"/>
  <c r="I1883" i="39" s="1"/>
  <c r="J358" i="39"/>
  <c r="K358" i="39" s="1"/>
  <c r="I358" i="39" s="1"/>
  <c r="J628" i="39"/>
  <c r="K628" i="39" s="1"/>
  <c r="I628" i="39" s="1"/>
  <c r="J731" i="39"/>
  <c r="K731" i="39" s="1"/>
  <c r="I731" i="39" s="1"/>
  <c r="J1615" i="39"/>
  <c r="K1615" i="39" s="1"/>
  <c r="I1615" i="39" s="1"/>
  <c r="J497" i="39"/>
  <c r="K497" i="39" s="1"/>
  <c r="I497" i="39" s="1"/>
  <c r="J184" i="39"/>
  <c r="K184" i="39" s="1"/>
  <c r="I184" i="39" s="1"/>
  <c r="J1861" i="39"/>
  <c r="K1861" i="39" s="1"/>
  <c r="I1861" i="39" s="1"/>
  <c r="J338" i="39"/>
  <c r="K338" i="39" s="1"/>
  <c r="I338" i="39" s="1"/>
  <c r="J2221" i="39"/>
  <c r="K2221" i="39" s="1"/>
  <c r="I2221" i="39" s="1"/>
  <c r="J1230" i="39"/>
  <c r="K1230" i="39" s="1"/>
  <c r="I1230" i="39" s="1"/>
  <c r="J1957" i="39"/>
  <c r="K1957" i="39" s="1"/>
  <c r="I1957" i="39" s="1"/>
  <c r="J1170" i="39"/>
  <c r="K1170" i="39" s="1"/>
  <c r="I1170" i="39" s="1"/>
  <c r="J1401" i="39"/>
  <c r="K1401" i="39" s="1"/>
  <c r="I1401" i="39" s="1"/>
  <c r="J1383" i="39"/>
  <c r="K1383" i="39" s="1"/>
  <c r="I1383" i="39" s="1"/>
  <c r="J2323" i="39"/>
  <c r="K2323" i="39" s="1"/>
  <c r="I2323" i="39" s="1"/>
  <c r="J192" i="39"/>
  <c r="K192" i="39" s="1"/>
  <c r="I192" i="39" s="1"/>
  <c r="J613" i="39"/>
  <c r="K613" i="39" s="1"/>
  <c r="I613" i="39" s="1"/>
  <c r="J477" i="39"/>
  <c r="K477" i="39" s="1"/>
  <c r="I477" i="39" s="1"/>
  <c r="J407" i="39"/>
  <c r="K407" i="39" s="1"/>
  <c r="I407" i="39" s="1"/>
  <c r="J1331" i="39"/>
  <c r="K1331" i="39" s="1"/>
  <c r="I1331" i="39" s="1"/>
  <c r="J566" i="39"/>
  <c r="K566" i="39" s="1"/>
  <c r="I566" i="39" s="1"/>
  <c r="J2500" i="39"/>
  <c r="K2500" i="39" s="1"/>
  <c r="I2500" i="39" s="1"/>
  <c r="J2092" i="39"/>
  <c r="K2092" i="39" s="1"/>
  <c r="I2092" i="39" s="1"/>
  <c r="J2308" i="39"/>
  <c r="K2308" i="39" s="1"/>
  <c r="I2308" i="39" s="1"/>
  <c r="J2442" i="39"/>
  <c r="K2442" i="39" s="1"/>
  <c r="I2442" i="39" s="1"/>
  <c r="J342" i="39"/>
  <c r="K342" i="39" s="1"/>
  <c r="I342" i="39" s="1"/>
  <c r="J444" i="39"/>
  <c r="K444" i="39" s="1"/>
  <c r="I444" i="39" s="1"/>
  <c r="J1064" i="39"/>
  <c r="K1064" i="39" s="1"/>
  <c r="I1064" i="39" s="1"/>
  <c r="J620" i="39"/>
  <c r="K620" i="39" s="1"/>
  <c r="I620" i="39" s="1"/>
  <c r="J2297" i="39"/>
  <c r="K2297" i="39" s="1"/>
  <c r="I2297" i="39" s="1"/>
  <c r="J1732" i="39"/>
  <c r="K1732" i="39" s="1"/>
  <c r="I1732" i="39" s="1"/>
  <c r="J1517" i="39"/>
  <c r="K1517" i="39" s="1"/>
  <c r="I1517" i="39" s="1"/>
  <c r="J156" i="39"/>
  <c r="K156" i="39" s="1"/>
  <c r="I156" i="39" s="1"/>
  <c r="J22" i="39"/>
  <c r="K22" i="39" s="1"/>
  <c r="I22" i="39" s="1"/>
  <c r="J212" i="39"/>
  <c r="K212" i="39" s="1"/>
  <c r="I212" i="39" s="1"/>
  <c r="J1897" i="39"/>
  <c r="K1897" i="39" s="1"/>
  <c r="I1897" i="39" s="1"/>
  <c r="J117" i="39"/>
  <c r="K117" i="39" s="1"/>
  <c r="I117" i="39" s="1"/>
  <c r="J182" i="39"/>
  <c r="K182" i="39" s="1"/>
  <c r="I182" i="39" s="1"/>
  <c r="J1542" i="39"/>
  <c r="K1542" i="39" s="1"/>
  <c r="I1542" i="39" s="1"/>
  <c r="J1544" i="39"/>
  <c r="K1544" i="39" s="1"/>
  <c r="I1544" i="39" s="1"/>
  <c r="J2203" i="39"/>
  <c r="K2203" i="39" s="1"/>
  <c r="I2203" i="39" s="1"/>
  <c r="J2368" i="39"/>
  <c r="K2368" i="39" s="1"/>
  <c r="I2368" i="39" s="1"/>
  <c r="J140" i="39"/>
  <c r="K140" i="39" s="1"/>
  <c r="I140" i="39" s="1"/>
  <c r="J836" i="39"/>
  <c r="K836" i="39" s="1"/>
  <c r="I836" i="39" s="1"/>
  <c r="J2076" i="39"/>
  <c r="K2076" i="39" s="1"/>
  <c r="I2076" i="39" s="1"/>
  <c r="J2073" i="39"/>
  <c r="K2073" i="39" s="1"/>
  <c r="I2073" i="39" s="1"/>
  <c r="J933" i="39"/>
  <c r="K933" i="39" s="1"/>
  <c r="I933" i="39" s="1"/>
  <c r="J36" i="39"/>
  <c r="K36" i="39" s="1"/>
  <c r="I36" i="39" s="1"/>
  <c r="J1138" i="39"/>
  <c r="K1138" i="39" s="1"/>
  <c r="I1138" i="39" s="1"/>
  <c r="J621" i="39"/>
  <c r="K621" i="39" s="1"/>
  <c r="I621" i="39" s="1"/>
  <c r="J913" i="39"/>
  <c r="K913" i="39" s="1"/>
  <c r="I913" i="39" s="1"/>
  <c r="J1365" i="39"/>
  <c r="K1365" i="39" s="1"/>
  <c r="I1365" i="39" s="1"/>
  <c r="J2247" i="39"/>
  <c r="K2247" i="39" s="1"/>
  <c r="I2247" i="39" s="1"/>
  <c r="J1980" i="39"/>
  <c r="K1980" i="39" s="1"/>
  <c r="I1980" i="39" s="1"/>
  <c r="J293" i="39"/>
  <c r="K293" i="39" s="1"/>
  <c r="I293" i="39" s="1"/>
  <c r="J1771" i="39"/>
  <c r="K1771" i="39" s="1"/>
  <c r="I1771" i="39" s="1"/>
  <c r="J1159" i="39"/>
  <c r="K1159" i="39" s="1"/>
  <c r="I1159" i="39" s="1"/>
  <c r="J94" i="39"/>
  <c r="K94" i="39" s="1"/>
  <c r="I94" i="39" s="1"/>
  <c r="J1557" i="39"/>
  <c r="K1557" i="39" s="1"/>
  <c r="I1557" i="39" s="1"/>
  <c r="J1847" i="39"/>
  <c r="K1847" i="39" s="1"/>
  <c r="I1847" i="39" s="1"/>
  <c r="J1382" i="39"/>
  <c r="K1382" i="39" s="1"/>
  <c r="I1382" i="39" s="1"/>
  <c r="J2197" i="39"/>
  <c r="K2197" i="39" s="1"/>
  <c r="I2197" i="39" s="1"/>
  <c r="J351" i="39"/>
  <c r="K351" i="39" s="1"/>
  <c r="I351" i="39" s="1"/>
  <c r="J677" i="39"/>
  <c r="K677" i="39" s="1"/>
  <c r="I677" i="39" s="1"/>
  <c r="J2357" i="39"/>
  <c r="K2357" i="39" s="1"/>
  <c r="I2357" i="39" s="1"/>
  <c r="J891" i="39"/>
  <c r="K891" i="39" s="1"/>
  <c r="I891" i="39" s="1"/>
  <c r="J870" i="39"/>
  <c r="K870" i="39" s="1"/>
  <c r="I870" i="39" s="1"/>
  <c r="J667" i="39"/>
  <c r="K667" i="39" s="1"/>
  <c r="I667" i="39" s="1"/>
  <c r="J779" i="39"/>
  <c r="K779" i="39" s="1"/>
  <c r="I779" i="39" s="1"/>
  <c r="J1641" i="39"/>
  <c r="K1641" i="39" s="1"/>
  <c r="I1641" i="39" s="1"/>
  <c r="J1126" i="39"/>
  <c r="K1126" i="39" s="1"/>
  <c r="I1126" i="39" s="1"/>
  <c r="J1305" i="39"/>
  <c r="K1305" i="39" s="1"/>
  <c r="I1305" i="39" s="1"/>
  <c r="J312" i="39"/>
  <c r="K312" i="39" s="1"/>
  <c r="I312" i="39" s="1"/>
  <c r="J2373" i="39"/>
  <c r="K2373" i="39" s="1"/>
  <c r="I2373" i="39" s="1"/>
  <c r="J2568" i="39"/>
  <c r="K2568" i="39" s="1"/>
  <c r="I2568" i="39" s="1"/>
  <c r="J771" i="39"/>
  <c r="K771" i="39" s="1"/>
  <c r="I771" i="39" s="1"/>
  <c r="J1551" i="39"/>
  <c r="K1551" i="39" s="1"/>
  <c r="I1551" i="39" s="1"/>
  <c r="J1434" i="39"/>
  <c r="K1434" i="39" s="1"/>
  <c r="I1434" i="39" s="1"/>
  <c r="J1423" i="39"/>
  <c r="K1423" i="39" s="1"/>
  <c r="I1423" i="39" s="1"/>
  <c r="J1398" i="39"/>
  <c r="K1398" i="39" s="1"/>
  <c r="I1398" i="39" s="1"/>
  <c r="J2267" i="39"/>
  <c r="K2267" i="39" s="1"/>
  <c r="I2267" i="39" s="1"/>
  <c r="J1133" i="39"/>
  <c r="K1133" i="39" s="1"/>
  <c r="I1133" i="39" s="1"/>
  <c r="J717" i="39"/>
  <c r="K717" i="39" s="1"/>
  <c r="I717" i="39" s="1"/>
  <c r="J249" i="39"/>
  <c r="K249" i="39" s="1"/>
  <c r="I249" i="39" s="1"/>
  <c r="J886" i="39"/>
  <c r="K886" i="39" s="1"/>
  <c r="I886" i="39" s="1"/>
  <c r="J762" i="39"/>
  <c r="K762" i="39" s="1"/>
  <c r="I762" i="39" s="1"/>
  <c r="J2594" i="39"/>
  <c r="K2594" i="39" s="1"/>
  <c r="I2594" i="39" s="1"/>
  <c r="J2312" i="39"/>
  <c r="K2312" i="39" s="1"/>
  <c r="I2312" i="39" s="1"/>
  <c r="J2375" i="39"/>
  <c r="K2375" i="39" s="1"/>
  <c r="I2375" i="39" s="1"/>
  <c r="J707" i="39"/>
  <c r="K707" i="39" s="1"/>
  <c r="I707" i="39" s="1"/>
  <c r="J1431" i="39"/>
  <c r="K1431" i="39" s="1"/>
  <c r="I1431" i="39" s="1"/>
  <c r="J858" i="39"/>
  <c r="K858" i="39" s="1"/>
  <c r="I858" i="39" s="1"/>
  <c r="J2142" i="39"/>
  <c r="K2142" i="39" s="1"/>
  <c r="I2142" i="39" s="1"/>
  <c r="J183" i="39"/>
  <c r="K183" i="39" s="1"/>
  <c r="I183" i="39" s="1"/>
  <c r="J2206" i="39"/>
  <c r="K2206" i="39" s="1"/>
  <c r="I2206" i="39" s="1"/>
  <c r="J1137" i="39"/>
  <c r="K1137" i="39" s="1"/>
  <c r="I1137" i="39" s="1"/>
  <c r="J984" i="39"/>
  <c r="K984" i="39" s="1"/>
  <c r="I984" i="39" s="1"/>
  <c r="J2582" i="39"/>
  <c r="K2582" i="39" s="1"/>
  <c r="I2582" i="39" s="1"/>
  <c r="J98" i="39"/>
  <c r="K98" i="39" s="1"/>
  <c r="I98" i="39" s="1"/>
  <c r="J1372" i="39"/>
  <c r="K1372" i="39" s="1"/>
  <c r="I1372" i="39" s="1"/>
  <c r="J2491" i="39"/>
  <c r="K2491" i="39" s="1"/>
  <c r="I2491" i="39" s="1"/>
  <c r="J2404" i="39"/>
  <c r="K2404" i="39" s="1"/>
  <c r="I2404" i="39" s="1"/>
  <c r="J1637" i="39"/>
  <c r="K1637" i="39" s="1"/>
  <c r="I1637" i="39" s="1"/>
  <c r="J2512" i="39"/>
  <c r="K2512" i="39" s="1"/>
  <c r="I2512" i="39" s="1"/>
  <c r="J800" i="39"/>
  <c r="K800" i="39" s="1"/>
  <c r="I800" i="39" s="1"/>
  <c r="J2123" i="39"/>
  <c r="K2123" i="39" s="1"/>
  <c r="I2123" i="39" s="1"/>
  <c r="J1736" i="39"/>
  <c r="K1736" i="39" s="1"/>
  <c r="I1736" i="39" s="1"/>
  <c r="J1582" i="39"/>
  <c r="K1582" i="39" s="1"/>
  <c r="I1582" i="39" s="1"/>
  <c r="J598" i="39"/>
  <c r="K598" i="39" s="1"/>
  <c r="I598" i="39" s="1"/>
  <c r="J1341" i="39"/>
  <c r="K1341" i="39" s="1"/>
  <c r="I1341" i="39" s="1"/>
  <c r="J1006" i="39"/>
  <c r="K1006" i="39" s="1"/>
  <c r="I1006" i="39" s="1"/>
  <c r="J1941" i="39"/>
  <c r="K1941" i="39" s="1"/>
  <c r="I1941" i="39" s="1"/>
  <c r="J821" i="39"/>
  <c r="K821" i="39" s="1"/>
  <c r="I821" i="39" s="1"/>
  <c r="J1070" i="39"/>
  <c r="K1070" i="39" s="1"/>
  <c r="I1070" i="39" s="1"/>
  <c r="J2351" i="39"/>
  <c r="K2351" i="39" s="1"/>
  <c r="I2351" i="39" s="1"/>
  <c r="J386" i="39"/>
  <c r="K386" i="39" s="1"/>
  <c r="I386" i="39" s="1"/>
  <c r="J699" i="39"/>
  <c r="K699" i="39" s="1"/>
  <c r="I699" i="39" s="1"/>
  <c r="J222" i="39"/>
  <c r="K222" i="39" s="1"/>
  <c r="I222" i="39" s="1"/>
  <c r="J39" i="39"/>
  <c r="K39" i="39" s="1"/>
  <c r="I39" i="39" s="1"/>
  <c r="J109" i="39"/>
  <c r="K109" i="39" s="1"/>
  <c r="I109" i="39" s="1"/>
  <c r="J103" i="39"/>
  <c r="K103" i="39" s="1"/>
  <c r="I103" i="39" s="1"/>
  <c r="J1800" i="39"/>
  <c r="K1800" i="39" s="1"/>
  <c r="I1800" i="39" s="1"/>
  <c r="J562" i="39"/>
  <c r="K562" i="39" s="1"/>
  <c r="I562" i="39" s="1"/>
  <c r="J936" i="39"/>
  <c r="K936" i="39" s="1"/>
  <c r="I936" i="39" s="1"/>
  <c r="J549" i="39"/>
  <c r="K549" i="39" s="1"/>
  <c r="I549" i="39" s="1"/>
  <c r="J1330" i="39"/>
  <c r="K1330" i="39" s="1"/>
  <c r="I1330" i="39" s="1"/>
  <c r="J87" i="39"/>
  <c r="K87" i="39" s="1"/>
  <c r="I87" i="39" s="1"/>
  <c r="J1264" i="39"/>
  <c r="K1264" i="39" s="1"/>
  <c r="I1264" i="39" s="1"/>
  <c r="J1912" i="39"/>
  <c r="K1912" i="39" s="1"/>
  <c r="I1912" i="39" s="1"/>
  <c r="J1244" i="39"/>
  <c r="K1244" i="39" s="1"/>
  <c r="I1244" i="39" s="1"/>
  <c r="J231" i="39"/>
  <c r="K231" i="39" s="1"/>
  <c r="I231" i="39" s="1"/>
  <c r="J345" i="39"/>
  <c r="K345" i="39" s="1"/>
  <c r="I345" i="39" s="1"/>
  <c r="J47" i="39"/>
  <c r="K47" i="39" s="1"/>
  <c r="I47" i="39" s="1"/>
  <c r="J1919" i="39"/>
  <c r="K1919" i="39" s="1"/>
  <c r="I1919" i="39" s="1"/>
  <c r="J1918" i="39"/>
  <c r="K1918" i="39" s="1"/>
  <c r="I1918" i="39" s="1"/>
  <c r="J641" i="39"/>
  <c r="K641" i="39" s="1"/>
  <c r="I641" i="39" s="1"/>
  <c r="J795" i="39"/>
  <c r="K795" i="39" s="1"/>
  <c r="I795" i="39" s="1"/>
  <c r="J1823" i="39"/>
  <c r="K1823" i="39" s="1"/>
  <c r="I1823" i="39" s="1"/>
  <c r="J781" i="39"/>
  <c r="K781" i="39" s="1"/>
  <c r="I781" i="39" s="1"/>
  <c r="J1350" i="39"/>
  <c r="K1350" i="39" s="1"/>
  <c r="I1350" i="39" s="1"/>
  <c r="J1913" i="39"/>
  <c r="K1913" i="39" s="1"/>
  <c r="I1913" i="39" s="1"/>
  <c r="J2387" i="39"/>
  <c r="K2387" i="39" s="1"/>
  <c r="I2387" i="39" s="1"/>
  <c r="J2233" i="39"/>
  <c r="K2233" i="39" s="1"/>
  <c r="I2233" i="39" s="1"/>
  <c r="J2558" i="39"/>
  <c r="K2558" i="39" s="1"/>
  <c r="I2558" i="39" s="1"/>
  <c r="J452" i="39"/>
  <c r="K452" i="39" s="1"/>
  <c r="I452" i="39" s="1"/>
  <c r="J2577" i="39"/>
  <c r="K2577" i="39" s="1"/>
  <c r="I2577" i="39" s="1"/>
  <c r="J1321" i="39"/>
  <c r="K1321" i="39" s="1"/>
  <c r="I1321" i="39" s="1"/>
  <c r="J1248" i="39"/>
  <c r="K1248" i="39" s="1"/>
  <c r="I1248" i="39" s="1"/>
  <c r="J976" i="39"/>
  <c r="K976" i="39" s="1"/>
  <c r="I976" i="39" s="1"/>
  <c r="J1917" i="39"/>
  <c r="K1917" i="39" s="1"/>
  <c r="I1917" i="39" s="1"/>
  <c r="J132" i="39"/>
  <c r="K132" i="39" s="1"/>
  <c r="I132" i="39" s="1"/>
  <c r="J492" i="39"/>
  <c r="K492" i="39" s="1"/>
  <c r="I492" i="39" s="1"/>
  <c r="J1480" i="39"/>
  <c r="K1480" i="39" s="1"/>
  <c r="I1480" i="39" s="1"/>
  <c r="J1688" i="39"/>
  <c r="K1688" i="39" s="1"/>
  <c r="I1688" i="39" s="1"/>
  <c r="J1777" i="39"/>
  <c r="K1777" i="39" s="1"/>
  <c r="I1777" i="39" s="1"/>
  <c r="J1587" i="39"/>
  <c r="K1587" i="39" s="1"/>
  <c r="I1587" i="39" s="1"/>
  <c r="J907" i="39"/>
  <c r="K907" i="39" s="1"/>
  <c r="I907" i="39" s="1"/>
  <c r="J2418" i="39"/>
  <c r="K2418" i="39" s="1"/>
  <c r="I2418" i="39" s="1"/>
  <c r="J698" i="39"/>
  <c r="K698" i="39" s="1"/>
  <c r="I698" i="39" s="1"/>
  <c r="J1749" i="39"/>
  <c r="K1749" i="39" s="1"/>
  <c r="I1749" i="39" s="1"/>
  <c r="J1907" i="39"/>
  <c r="K1907" i="39" s="1"/>
  <c r="I1907" i="39" s="1"/>
  <c r="J2178" i="39"/>
  <c r="K2178" i="39" s="1"/>
  <c r="I2178" i="39" s="1"/>
  <c r="J1275" i="39"/>
  <c r="K1275" i="39" s="1"/>
  <c r="I1275" i="39" s="1"/>
  <c r="J825" i="39"/>
  <c r="K825" i="39" s="1"/>
  <c r="I825" i="39" s="1"/>
  <c r="J25" i="39"/>
  <c r="K25" i="39" s="1"/>
  <c r="I25" i="39" s="1"/>
  <c r="J1096" i="39"/>
  <c r="K1096" i="39" s="1"/>
  <c r="I1096" i="39" s="1"/>
  <c r="J1491" i="39"/>
  <c r="K1491" i="39" s="1"/>
  <c r="I1491" i="39" s="1"/>
  <c r="J1659" i="39"/>
  <c r="K1659" i="39" s="1"/>
  <c r="I1659" i="39" s="1"/>
  <c r="J2443" i="39"/>
  <c r="K2443" i="39" s="1"/>
  <c r="I2443" i="39" s="1"/>
  <c r="J1342" i="39"/>
  <c r="K1342" i="39" s="1"/>
  <c r="I1342" i="39" s="1"/>
  <c r="J1969" i="39"/>
  <c r="K1969" i="39" s="1"/>
  <c r="I1969" i="39" s="1"/>
  <c r="J637" i="39"/>
  <c r="K637" i="39" s="1"/>
  <c r="I637" i="39" s="1"/>
  <c r="J1640" i="39"/>
  <c r="K1640" i="39" s="1"/>
  <c r="I1640" i="39" s="1"/>
  <c r="J2398" i="39"/>
  <c r="K2398" i="39" s="1"/>
  <c r="I2398" i="39" s="1"/>
  <c r="J1561" i="39"/>
  <c r="K1561" i="39" s="1"/>
  <c r="I1561" i="39" s="1"/>
  <c r="J633" i="39"/>
  <c r="K633" i="39" s="1"/>
  <c r="I633" i="39" s="1"/>
  <c r="J770" i="39"/>
  <c r="K770" i="39" s="1"/>
  <c r="I770" i="39" s="1"/>
  <c r="J2240" i="39"/>
  <c r="K2240" i="39" s="1"/>
  <c r="I2240" i="39" s="1"/>
  <c r="J2608" i="39"/>
  <c r="K2608" i="39" s="1"/>
  <c r="I2608" i="39" s="1"/>
  <c r="J1758" i="39"/>
  <c r="K1758" i="39" s="1"/>
  <c r="I1758" i="39" s="1"/>
  <c r="J2393" i="39"/>
  <c r="K2393" i="39" s="1"/>
  <c r="I2393" i="39" s="1"/>
  <c r="J2138" i="39"/>
  <c r="K2138" i="39" s="1"/>
  <c r="I2138" i="39" s="1"/>
  <c r="J2045" i="39"/>
  <c r="K2045" i="39" s="1"/>
  <c r="I2045" i="39" s="1"/>
  <c r="J217" i="39"/>
  <c r="K217" i="39" s="1"/>
  <c r="I217" i="39" s="1"/>
  <c r="J1207" i="39"/>
  <c r="K1207" i="39" s="1"/>
  <c r="I1207" i="39" s="1"/>
  <c r="J463" i="39"/>
  <c r="K463" i="39" s="1"/>
  <c r="I463" i="39" s="1"/>
  <c r="J1663" i="39"/>
  <c r="K1663" i="39" s="1"/>
  <c r="I1663" i="39" s="1"/>
  <c r="J1221" i="39"/>
  <c r="K1221" i="39" s="1"/>
  <c r="I1221" i="39" s="1"/>
  <c r="J304" i="39"/>
  <c r="K304" i="39" s="1"/>
  <c r="I304" i="39" s="1"/>
  <c r="J440" i="39"/>
  <c r="K440" i="39" s="1"/>
  <c r="I440" i="39" s="1"/>
  <c r="J290" i="39"/>
  <c r="K290" i="39" s="1"/>
  <c r="I290" i="39" s="1"/>
  <c r="J1963" i="39"/>
  <c r="K1963" i="39" s="1"/>
  <c r="I1963" i="39" s="1"/>
  <c r="J995" i="39"/>
  <c r="K995" i="39" s="1"/>
  <c r="I995" i="39" s="1"/>
  <c r="J922" i="39"/>
  <c r="K922" i="39" s="1"/>
  <c r="I922" i="39" s="1"/>
  <c r="J919" i="39"/>
  <c r="K919" i="39" s="1"/>
  <c r="I919" i="39" s="1"/>
  <c r="J1148" i="39"/>
  <c r="K1148" i="39" s="1"/>
  <c r="I1148" i="39" s="1"/>
  <c r="J1775" i="39"/>
  <c r="K1775" i="39" s="1"/>
  <c r="I1775" i="39" s="1"/>
  <c r="J1089" i="39"/>
  <c r="K1089" i="39" s="1"/>
  <c r="I1089" i="39" s="1"/>
  <c r="J28" i="39"/>
  <c r="K28" i="39" s="1"/>
  <c r="I28" i="39" s="1"/>
  <c r="J2180" i="39"/>
  <c r="K2180" i="39" s="1"/>
  <c r="I2180" i="39" s="1"/>
  <c r="J2108" i="39"/>
  <c r="K2108" i="39" s="1"/>
  <c r="I2108" i="39" s="1"/>
  <c r="J558" i="39"/>
  <c r="K558" i="39" s="1"/>
  <c r="I558" i="39" s="1"/>
  <c r="J1485" i="39"/>
  <c r="K1485" i="39" s="1"/>
  <c r="I1485" i="39" s="1"/>
  <c r="J2118" i="39"/>
  <c r="K2118" i="39" s="1"/>
  <c r="I2118" i="39" s="1"/>
  <c r="J488" i="39"/>
  <c r="K488" i="39" s="1"/>
  <c r="I488" i="39" s="1"/>
  <c r="J547" i="39"/>
  <c r="K547" i="39" s="1"/>
  <c r="I547" i="39" s="1"/>
  <c r="J2057" i="39"/>
  <c r="K2057" i="39" s="1"/>
  <c r="I2057" i="39" s="1"/>
  <c r="J2431" i="39"/>
  <c r="K2431" i="39" s="1"/>
  <c r="I2431" i="39" s="1"/>
  <c r="J1214" i="39"/>
  <c r="K1214" i="39" s="1"/>
  <c r="I1214" i="39" s="1"/>
  <c r="J1307" i="39"/>
  <c r="K1307" i="39" s="1"/>
  <c r="I1307" i="39" s="1"/>
  <c r="J2228" i="39"/>
  <c r="K2228" i="39" s="1"/>
  <c r="I2228" i="39" s="1"/>
  <c r="J590" i="39"/>
  <c r="K590" i="39" s="1"/>
  <c r="I590" i="39" s="1"/>
  <c r="J946" i="39"/>
  <c r="K946" i="39" s="1"/>
  <c r="I946" i="39" s="1"/>
  <c r="J2359" i="39"/>
  <c r="K2359" i="39" s="1"/>
  <c r="I2359" i="39" s="1"/>
  <c r="J2468" i="39"/>
  <c r="K2468" i="39" s="1"/>
  <c r="I2468" i="39" s="1"/>
  <c r="J1306" i="39"/>
  <c r="K1306" i="39" s="1"/>
  <c r="I1306" i="39" s="1"/>
  <c r="J1948" i="39"/>
  <c r="K1948" i="39" s="1"/>
  <c r="I1948" i="39" s="1"/>
  <c r="J854" i="39"/>
  <c r="K854" i="39" s="1"/>
  <c r="I854" i="39" s="1"/>
  <c r="J367" i="39"/>
  <c r="K367" i="39" s="1"/>
  <c r="I367" i="39" s="1"/>
  <c r="J1068" i="39"/>
  <c r="K1068" i="39" s="1"/>
  <c r="I1068" i="39" s="1"/>
  <c r="J2130" i="39"/>
  <c r="K2130" i="39" s="1"/>
  <c r="I2130" i="39" s="1"/>
  <c r="J1348" i="39"/>
  <c r="K1348" i="39" s="1"/>
  <c r="I1348" i="39" s="1"/>
  <c r="J1921" i="39"/>
  <c r="K1921" i="39" s="1"/>
  <c r="I1921" i="39" s="1"/>
  <c r="J824" i="39"/>
  <c r="K824" i="39" s="1"/>
  <c r="I824" i="39" s="1"/>
  <c r="J555" i="39"/>
  <c r="K555" i="39" s="1"/>
  <c r="I555" i="39" s="1"/>
  <c r="J1862" i="39"/>
  <c r="K1862" i="39" s="1"/>
  <c r="I1862" i="39" s="1"/>
  <c r="J2545" i="39"/>
  <c r="K2545" i="39" s="1"/>
  <c r="I2545" i="39" s="1"/>
  <c r="J845" i="39"/>
  <c r="K845" i="39" s="1"/>
  <c r="I845" i="39" s="1"/>
  <c r="J2342" i="39"/>
  <c r="K2342" i="39" s="1"/>
  <c r="I2342" i="39" s="1"/>
  <c r="J394" i="39"/>
  <c r="K394" i="39" s="1"/>
  <c r="I394" i="39" s="1"/>
  <c r="J43" i="39"/>
  <c r="K43" i="39" s="1"/>
  <c r="I43" i="39" s="1"/>
  <c r="J1578" i="39"/>
  <c r="K1578" i="39" s="1"/>
  <c r="I1578" i="39" s="1"/>
  <c r="J1998" i="39"/>
  <c r="K1998" i="39" s="1"/>
  <c r="I1998" i="39" s="1"/>
  <c r="J861" i="39"/>
  <c r="K861" i="39" s="1"/>
  <c r="I861" i="39" s="1"/>
  <c r="J2156" i="39"/>
  <c r="K2156" i="39" s="1"/>
  <c r="I2156" i="39" s="1"/>
  <c r="J1845" i="39"/>
  <c r="K1845" i="39" s="1"/>
  <c r="I1845" i="39" s="1"/>
  <c r="J2548" i="39"/>
  <c r="K2548" i="39" s="1"/>
  <c r="I2548" i="39" s="1"/>
  <c r="J1816" i="39"/>
  <c r="K1816" i="39" s="1"/>
  <c r="I1816" i="39" s="1"/>
  <c r="J954" i="39"/>
  <c r="K954" i="39" s="1"/>
  <c r="I954" i="39" s="1"/>
  <c r="J2315" i="39"/>
  <c r="K2315" i="39" s="1"/>
  <c r="I2315" i="39" s="1"/>
  <c r="J1186" i="39"/>
  <c r="K1186" i="39" s="1"/>
  <c r="I1186" i="39" s="1"/>
  <c r="J1895" i="39"/>
  <c r="K1895" i="39" s="1"/>
  <c r="I1895" i="39" s="1"/>
  <c r="J369" i="39"/>
  <c r="K369" i="39" s="1"/>
  <c r="I369" i="39" s="1"/>
  <c r="J1535" i="39"/>
  <c r="K1535" i="39" s="1"/>
  <c r="I1535" i="39" s="1"/>
  <c r="J2455" i="39"/>
  <c r="K2455" i="39" s="1"/>
  <c r="I2455" i="39" s="1"/>
  <c r="J578" i="39"/>
  <c r="K578" i="39" s="1"/>
  <c r="I578" i="39" s="1"/>
  <c r="J437" i="39"/>
  <c r="K437" i="39" s="1"/>
  <c r="I437" i="39" s="1"/>
  <c r="J114" i="39"/>
  <c r="K114" i="39" s="1"/>
  <c r="I114" i="39" s="1"/>
  <c r="J245" i="39"/>
  <c r="K245" i="39" s="1"/>
  <c r="I245" i="39" s="1"/>
  <c r="J1206" i="39"/>
  <c r="K1206" i="39" s="1"/>
  <c r="I1206" i="39" s="1"/>
  <c r="J1661" i="39"/>
  <c r="K1661" i="39" s="1"/>
  <c r="I1661" i="39" s="1"/>
  <c r="J2230" i="39"/>
  <c r="K2230" i="39" s="1"/>
  <c r="I2230" i="39" s="1"/>
  <c r="J1377" i="39"/>
  <c r="K1377" i="39" s="1"/>
  <c r="I1377" i="39" s="1"/>
  <c r="J2433" i="39"/>
  <c r="K2433" i="39" s="1"/>
  <c r="I2433" i="39" s="1"/>
  <c r="J220" i="39"/>
  <c r="K220" i="39" s="1"/>
  <c r="I220" i="39" s="1"/>
  <c r="J315" i="39"/>
  <c r="K315" i="39" s="1"/>
  <c r="I315" i="39" s="1"/>
  <c r="J784" i="39"/>
  <c r="K784" i="39" s="1"/>
  <c r="I784" i="39" s="1"/>
  <c r="J2553" i="39"/>
  <c r="K2553" i="39" s="1"/>
  <c r="I2553" i="39" s="1"/>
  <c r="J1470" i="39"/>
  <c r="K1470" i="39" s="1"/>
  <c r="I1470" i="39" s="1"/>
  <c r="J91" i="39"/>
  <c r="K91" i="39" s="1"/>
  <c r="I91" i="39" s="1"/>
  <c r="J1723" i="39"/>
  <c r="K1723" i="39" s="1"/>
  <c r="I1723" i="39" s="1"/>
  <c r="J1770" i="39"/>
  <c r="K1770" i="39" s="1"/>
  <c r="I1770" i="39" s="1"/>
  <c r="J1668" i="39"/>
  <c r="K1668" i="39" s="1"/>
  <c r="I1668" i="39" s="1"/>
  <c r="J561" i="39"/>
  <c r="K561" i="39" s="1"/>
  <c r="I561" i="39" s="1"/>
  <c r="J1854" i="39"/>
  <c r="K1854" i="39" s="1"/>
  <c r="I1854" i="39" s="1"/>
  <c r="J1576" i="39"/>
  <c r="K1576" i="39" s="1"/>
  <c r="I1576" i="39" s="1"/>
  <c r="J882" i="39"/>
  <c r="K882" i="39" s="1"/>
  <c r="I882" i="39" s="1"/>
  <c r="J379" i="39"/>
  <c r="K379" i="39" s="1"/>
  <c r="I379" i="39" s="1"/>
  <c r="J1127" i="39"/>
  <c r="K1127" i="39" s="1"/>
  <c r="I1127" i="39" s="1"/>
  <c r="J1407" i="39"/>
  <c r="K1407" i="39" s="1"/>
  <c r="I1407" i="39" s="1"/>
  <c r="J1801" i="39"/>
  <c r="K1801" i="39" s="1"/>
  <c r="I1801" i="39" s="1"/>
  <c r="J1499" i="39"/>
  <c r="K1499" i="39" s="1"/>
  <c r="I1499" i="39" s="1"/>
  <c r="J175" i="39"/>
  <c r="K175" i="39" s="1"/>
  <c r="I175" i="39" s="1"/>
  <c r="J1158" i="39"/>
  <c r="K1158" i="39" s="1"/>
  <c r="I1158" i="39" s="1"/>
  <c r="J1558" i="39"/>
  <c r="K1558" i="39" s="1"/>
  <c r="I1558" i="39" s="1"/>
  <c r="J2131" i="39"/>
  <c r="K2131" i="39" s="1"/>
  <c r="I2131" i="39" s="1"/>
  <c r="J1602" i="39"/>
  <c r="K1602" i="39" s="1"/>
  <c r="I1602" i="39" s="1"/>
  <c r="J1609" i="39"/>
  <c r="K1609" i="39" s="1"/>
  <c r="I1609" i="39" s="1"/>
  <c r="J2282" i="39"/>
  <c r="K2282" i="39" s="1"/>
  <c r="I2282" i="39" s="1"/>
  <c r="J1268" i="39"/>
  <c r="K1268" i="39" s="1"/>
  <c r="I1268" i="39" s="1"/>
  <c r="J1209" i="39"/>
  <c r="K1209" i="39" s="1"/>
  <c r="I1209" i="39" s="1"/>
  <c r="J198" i="39"/>
  <c r="K198" i="39" s="1"/>
  <c r="I198" i="39" s="1"/>
  <c r="J709" i="39"/>
  <c r="K709" i="39" s="1"/>
  <c r="I709" i="39" s="1"/>
  <c r="J2462" i="39"/>
  <c r="K2462" i="39" s="1"/>
  <c r="I2462" i="39" s="1"/>
  <c r="J2349" i="39"/>
  <c r="K2349" i="39" s="1"/>
  <c r="I2349" i="39" s="1"/>
  <c r="J1875" i="39"/>
  <c r="K1875" i="39" s="1"/>
  <c r="I1875" i="39" s="1"/>
  <c r="J126" i="39"/>
  <c r="K126" i="39" s="1"/>
  <c r="I126" i="39" s="1"/>
  <c r="J2245" i="39"/>
  <c r="K2245" i="39" s="1"/>
  <c r="I2245" i="39" s="1"/>
  <c r="J2018" i="39"/>
  <c r="K2018" i="39" s="1"/>
  <c r="I2018" i="39" s="1"/>
  <c r="J2458" i="39"/>
  <c r="K2458" i="39" s="1"/>
  <c r="I2458" i="39" s="1"/>
  <c r="J2403" i="39"/>
  <c r="K2403" i="39" s="1"/>
  <c r="I2403" i="39" s="1"/>
  <c r="J553" i="39"/>
  <c r="K553" i="39" s="1"/>
  <c r="I553" i="39" s="1"/>
  <c r="J1863" i="39"/>
  <c r="K1863" i="39" s="1"/>
  <c r="I1863" i="39" s="1"/>
  <c r="J2217" i="39"/>
  <c r="K2217" i="39" s="1"/>
  <c r="I2217" i="39" s="1"/>
  <c r="J2355" i="39"/>
  <c r="K2355" i="39" s="1"/>
  <c r="I2355" i="39" s="1"/>
  <c r="J294" i="39"/>
  <c r="K294" i="39" s="1"/>
  <c r="I294" i="39" s="1"/>
  <c r="J1289" i="39"/>
  <c r="K1289" i="39" s="1"/>
  <c r="I1289" i="39" s="1"/>
  <c r="J2115" i="39"/>
  <c r="K2115" i="39" s="1"/>
  <c r="I2115" i="39" s="1"/>
  <c r="J1483" i="39"/>
  <c r="K1483" i="39" s="1"/>
  <c r="I1483" i="39" s="1"/>
  <c r="J2626" i="39"/>
  <c r="K2626" i="39" s="1"/>
  <c r="I2626" i="39" s="1"/>
  <c r="J1698" i="39"/>
  <c r="K1698" i="39" s="1"/>
  <c r="I1698" i="39" s="1"/>
  <c r="J1313" i="39"/>
  <c r="K1313" i="39" s="1"/>
  <c r="I1313" i="39" s="1"/>
  <c r="L1682" i="39" l="1"/>
  <c r="C1682" i="39" s="1"/>
  <c r="F1682" i="39"/>
  <c r="E1682" i="39"/>
  <c r="D1682" i="39"/>
  <c r="B1682" i="39"/>
  <c r="A1682" i="39"/>
  <c r="L1448" i="39"/>
  <c r="C1448" i="39" s="1"/>
  <c r="F1448" i="39"/>
  <c r="E1448" i="39"/>
  <c r="D1448" i="39"/>
  <c r="B1448" i="39"/>
  <c r="A1448" i="39"/>
  <c r="L1750" i="39"/>
  <c r="C1750" i="39" s="1"/>
  <c r="F1750" i="39"/>
  <c r="E1750" i="39"/>
  <c r="D1750" i="39"/>
  <c r="B1750" i="39"/>
  <c r="A1750" i="39"/>
  <c r="L1204" i="39"/>
  <c r="C1204" i="39" s="1"/>
  <c r="F1204" i="39"/>
  <c r="E1204" i="39"/>
  <c r="D1204" i="39"/>
  <c r="B1204" i="39"/>
  <c r="A1204" i="39"/>
  <c r="L750" i="39"/>
  <c r="C750" i="39" s="1"/>
  <c r="F750" i="39"/>
  <c r="E750" i="39"/>
  <c r="D750" i="39"/>
  <c r="B750" i="39"/>
  <c r="A750" i="39"/>
  <c r="L741" i="39"/>
  <c r="C741" i="39" s="1"/>
  <c r="F741" i="39"/>
  <c r="E741" i="39"/>
  <c r="D741" i="39"/>
  <c r="B741" i="39"/>
  <c r="H741" i="39" s="1"/>
  <c r="A741" i="39"/>
  <c r="L2450" i="39"/>
  <c r="C2450" i="39" s="1"/>
  <c r="F2450" i="39"/>
  <c r="E2450" i="39"/>
  <c r="D2450" i="39"/>
  <c r="B2450" i="39"/>
  <c r="A2450" i="39"/>
  <c r="L2214" i="39"/>
  <c r="C2214" i="39" s="1"/>
  <c r="F2214" i="39"/>
  <c r="E2214" i="39"/>
  <c r="D2214" i="39"/>
  <c r="B2214" i="39"/>
  <c r="H2214" i="39" s="1"/>
  <c r="A2214" i="39"/>
  <c r="L962" i="39"/>
  <c r="C962" i="39" s="1"/>
  <c r="F962" i="39"/>
  <c r="E962" i="39"/>
  <c r="D962" i="39"/>
  <c r="B962" i="39"/>
  <c r="A962" i="39"/>
  <c r="L2047" i="39"/>
  <c r="C2047" i="39" s="1"/>
  <c r="F2047" i="39"/>
  <c r="E2047" i="39"/>
  <c r="D2047" i="39"/>
  <c r="B2047" i="39"/>
  <c r="A2047" i="39"/>
  <c r="L281" i="39"/>
  <c r="C281" i="39" s="1"/>
  <c r="F281" i="39"/>
  <c r="E281" i="39"/>
  <c r="D281" i="39"/>
  <c r="B281" i="39"/>
  <c r="H281" i="39" s="1"/>
  <c r="A281" i="39"/>
  <c r="L213" i="39"/>
  <c r="C213" i="39" s="1"/>
  <c r="F213" i="39"/>
  <c r="E213" i="39"/>
  <c r="D213" i="39"/>
  <c r="B213" i="39"/>
  <c r="A213" i="39"/>
  <c r="L1114" i="39"/>
  <c r="C1114" i="39" s="1"/>
  <c r="F1114" i="39"/>
  <c r="E1114" i="39"/>
  <c r="D1114" i="39"/>
  <c r="B1114" i="39"/>
  <c r="A1114" i="39"/>
  <c r="L2235" i="39"/>
  <c r="C2235" i="39" s="1"/>
  <c r="F2235" i="39"/>
  <c r="E2235" i="39"/>
  <c r="D2235" i="39"/>
  <c r="B2235" i="39"/>
  <c r="A2235" i="39"/>
  <c r="L2105" i="39"/>
  <c r="C2105" i="39" s="1"/>
  <c r="F2105" i="39"/>
  <c r="E2105" i="39"/>
  <c r="D2105" i="39"/>
  <c r="B2105" i="39"/>
  <c r="H2105" i="39" s="1"/>
  <c r="A2105" i="39"/>
  <c r="L2079" i="39"/>
  <c r="C2079" i="39" s="1"/>
  <c r="F2079" i="39"/>
  <c r="E2079" i="39"/>
  <c r="D2079" i="39"/>
  <c r="B2079" i="39"/>
  <c r="A2079" i="39"/>
  <c r="L1080" i="39"/>
  <c r="C1080" i="39" s="1"/>
  <c r="F1080" i="39"/>
  <c r="E1080" i="39"/>
  <c r="D1080" i="39"/>
  <c r="B1080" i="39"/>
  <c r="H1080" i="39" s="1"/>
  <c r="A1080" i="39"/>
  <c r="L1881" i="39"/>
  <c r="C1881" i="39" s="1"/>
  <c r="F1881" i="39"/>
  <c r="E1881" i="39"/>
  <c r="D1881" i="39"/>
  <c r="B1881" i="39"/>
  <c r="A1881" i="39"/>
  <c r="L1746" i="39"/>
  <c r="C1746" i="39" s="1"/>
  <c r="F1746" i="39"/>
  <c r="E1746" i="39"/>
  <c r="D1746" i="39"/>
  <c r="B1746" i="39"/>
  <c r="A1746" i="39"/>
  <c r="L1368" i="39"/>
  <c r="C1368" i="39" s="1"/>
  <c r="F1368" i="39"/>
  <c r="E1368" i="39"/>
  <c r="D1368" i="39"/>
  <c r="B1368" i="39"/>
  <c r="H1368" i="39" s="1"/>
  <c r="A1368" i="39"/>
  <c r="L1253" i="39"/>
  <c r="C1253" i="39" s="1"/>
  <c r="F1253" i="39"/>
  <c r="E1253" i="39"/>
  <c r="D1253" i="39"/>
  <c r="B1253" i="39"/>
  <c r="A1253" i="39"/>
  <c r="L1134" i="39"/>
  <c r="C1134" i="39" s="1"/>
  <c r="F1134" i="39"/>
  <c r="E1134" i="39"/>
  <c r="D1134" i="39"/>
  <c r="B1134" i="39"/>
  <c r="A1134" i="39"/>
  <c r="L1094" i="39"/>
  <c r="C1094" i="39" s="1"/>
  <c r="F1094" i="39"/>
  <c r="E1094" i="39"/>
  <c r="D1094" i="39"/>
  <c r="B1094" i="39"/>
  <c r="H1094" i="39" s="1"/>
  <c r="A1094" i="39"/>
  <c r="L588" i="39"/>
  <c r="C588" i="39" s="1"/>
  <c r="F588" i="39"/>
  <c r="E588" i="39"/>
  <c r="D588" i="39"/>
  <c r="B588" i="39"/>
  <c r="A588" i="39"/>
  <c r="L1983" i="39"/>
  <c r="C1983" i="39" s="1"/>
  <c r="F1983" i="39"/>
  <c r="E1983" i="39"/>
  <c r="D1983" i="39"/>
  <c r="B1983" i="39"/>
  <c r="A1983" i="39"/>
  <c r="L321" i="39"/>
  <c r="C321" i="39" s="1"/>
  <c r="F321" i="39"/>
  <c r="E321" i="39"/>
  <c r="D321" i="39"/>
  <c r="B321" i="39"/>
  <c r="A321" i="39"/>
  <c r="L1984" i="39"/>
  <c r="C1984" i="39" s="1"/>
  <c r="F1984" i="39"/>
  <c r="E1984" i="39"/>
  <c r="D1984" i="39"/>
  <c r="B1984" i="39"/>
  <c r="A1984" i="39"/>
  <c r="L1904" i="39"/>
  <c r="C1904" i="39" s="1"/>
  <c r="F1904" i="39"/>
  <c r="E1904" i="39"/>
  <c r="D1904" i="39"/>
  <c r="B1904" i="39"/>
  <c r="A1904" i="39"/>
  <c r="L1952" i="39"/>
  <c r="C1952" i="39" s="1"/>
  <c r="F1952" i="39"/>
  <c r="E1952" i="39"/>
  <c r="D1952" i="39"/>
  <c r="B1952" i="39"/>
  <c r="A1952" i="39"/>
  <c r="L1806" i="39"/>
  <c r="C1806" i="39" s="1"/>
  <c r="F1806" i="39"/>
  <c r="E1806" i="39"/>
  <c r="D1806" i="39"/>
  <c r="B1806" i="39"/>
  <c r="A1806" i="39"/>
  <c r="L234" i="39"/>
  <c r="C234" i="39" s="1"/>
  <c r="F234" i="39"/>
  <c r="E234" i="39"/>
  <c r="D234" i="39"/>
  <c r="B234" i="39"/>
  <c r="H234" i="39" s="1"/>
  <c r="A234" i="39"/>
  <c r="L1125" i="39"/>
  <c r="C1125" i="39" s="1"/>
  <c r="F1125" i="39"/>
  <c r="E1125" i="39"/>
  <c r="D1125" i="39"/>
  <c r="B1125" i="39"/>
  <c r="A1125" i="39"/>
  <c r="L2088" i="39"/>
  <c r="C2088" i="39" s="1"/>
  <c r="F2088" i="39"/>
  <c r="E2088" i="39"/>
  <c r="D2088" i="39"/>
  <c r="B2088" i="39"/>
  <c r="A2088" i="39"/>
  <c r="L2166" i="39"/>
  <c r="C2166" i="39" s="1"/>
  <c r="F2166" i="39"/>
  <c r="E2166" i="39"/>
  <c r="D2166" i="39"/>
  <c r="B2166" i="39"/>
  <c r="H2166" i="39" s="1"/>
  <c r="A2166" i="39"/>
  <c r="L2100" i="39"/>
  <c r="C2100" i="39" s="1"/>
  <c r="F2100" i="39"/>
  <c r="E2100" i="39"/>
  <c r="D2100" i="39"/>
  <c r="B2100" i="39"/>
  <c r="H2100" i="39" s="1"/>
  <c r="A2100" i="39"/>
  <c r="L336" i="39"/>
  <c r="C336" i="39" s="1"/>
  <c r="F336" i="39"/>
  <c r="E336" i="39"/>
  <c r="D336" i="39"/>
  <c r="B336" i="39"/>
  <c r="H336" i="39" s="1"/>
  <c r="A336" i="39"/>
  <c r="L2096" i="39"/>
  <c r="C2096" i="39" s="1"/>
  <c r="F2096" i="39"/>
  <c r="E2096" i="39"/>
  <c r="D2096" i="39"/>
  <c r="B2096" i="39"/>
  <c r="A2096" i="39"/>
  <c r="L951" i="39"/>
  <c r="C951" i="39" s="1"/>
  <c r="F951" i="39"/>
  <c r="E951" i="39"/>
  <c r="D951" i="39"/>
  <c r="B951" i="39"/>
  <c r="A951" i="39"/>
  <c r="L517" i="39"/>
  <c r="C517" i="39" s="1"/>
  <c r="F517" i="39"/>
  <c r="E517" i="39"/>
  <c r="D517" i="39"/>
  <c r="B517" i="39"/>
  <c r="A517" i="39"/>
  <c r="L1363" i="39"/>
  <c r="C1363" i="39" s="1"/>
  <c r="F1363" i="39"/>
  <c r="E1363" i="39"/>
  <c r="D1363" i="39"/>
  <c r="B1363" i="39"/>
  <c r="A1363" i="39"/>
  <c r="L812" i="39"/>
  <c r="C812" i="39" s="1"/>
  <c r="F812" i="39"/>
  <c r="E812" i="39"/>
  <c r="D812" i="39"/>
  <c r="B812" i="39"/>
  <c r="H812" i="39" s="1"/>
  <c r="A812" i="39"/>
  <c r="L920" i="39"/>
  <c r="C920" i="39" s="1"/>
  <c r="F920" i="39"/>
  <c r="E920" i="39"/>
  <c r="D920" i="39"/>
  <c r="B920" i="39"/>
  <c r="A920" i="39"/>
  <c r="L1599" i="39"/>
  <c r="C1599" i="39" s="1"/>
  <c r="F1599" i="39"/>
  <c r="E1599" i="39"/>
  <c r="D1599" i="39"/>
  <c r="B1599" i="39"/>
  <c r="A1599" i="39"/>
  <c r="L2302" i="39"/>
  <c r="C2302" i="39" s="1"/>
  <c r="F2302" i="39"/>
  <c r="E2302" i="39"/>
  <c r="D2302" i="39"/>
  <c r="B2302" i="39"/>
  <c r="A2302" i="39"/>
  <c r="L612" i="39"/>
  <c r="C612" i="39" s="1"/>
  <c r="F612" i="39"/>
  <c r="E612" i="39"/>
  <c r="D612" i="39"/>
  <c r="B612" i="39"/>
  <c r="A612" i="39"/>
  <c r="L2383" i="39"/>
  <c r="C2383" i="39" s="1"/>
  <c r="F2383" i="39"/>
  <c r="E2383" i="39"/>
  <c r="D2383" i="39"/>
  <c r="B2383" i="39"/>
  <c r="A2383" i="39"/>
  <c r="L1198" i="39"/>
  <c r="C1198" i="39" s="1"/>
  <c r="F1198" i="39"/>
  <c r="E1198" i="39"/>
  <c r="D1198" i="39"/>
  <c r="B1198" i="39"/>
  <c r="A1198" i="39"/>
  <c r="L1106" i="39"/>
  <c r="C1106" i="39" s="1"/>
  <c r="F1106" i="39"/>
  <c r="E1106" i="39"/>
  <c r="D1106" i="39"/>
  <c r="B1106" i="39"/>
  <c r="H1106" i="39" s="1"/>
  <c r="A1106" i="39"/>
  <c r="L1351" i="39"/>
  <c r="C1351" i="39" s="1"/>
  <c r="F1351" i="39"/>
  <c r="E1351" i="39"/>
  <c r="D1351" i="39"/>
  <c r="B1351" i="39"/>
  <c r="H1351" i="39" s="1"/>
  <c r="A1351" i="39"/>
  <c r="L1118" i="39"/>
  <c r="C1118" i="39" s="1"/>
  <c r="F1118" i="39"/>
  <c r="E1118" i="39"/>
  <c r="D1118" i="39"/>
  <c r="B1118" i="39"/>
  <c r="A1118" i="39"/>
  <c r="L2457" i="39"/>
  <c r="C2457" i="39" s="1"/>
  <c r="F2457" i="39"/>
  <c r="E2457" i="39"/>
  <c r="D2457" i="39"/>
  <c r="B2457" i="39"/>
  <c r="A2457" i="39"/>
  <c r="L688" i="39"/>
  <c r="C688" i="39" s="1"/>
  <c r="F688" i="39"/>
  <c r="E688" i="39"/>
  <c r="D688" i="39"/>
  <c r="B688" i="39"/>
  <c r="A688" i="39"/>
  <c r="L1402" i="39"/>
  <c r="C1402" i="39" s="1"/>
  <c r="F1402" i="39"/>
  <c r="E1402" i="39"/>
  <c r="D1402" i="39"/>
  <c r="B1402" i="39"/>
  <c r="H1402" i="39" s="1"/>
  <c r="A1402" i="39"/>
  <c r="L331" i="39"/>
  <c r="C331" i="39" s="1"/>
  <c r="F331" i="39"/>
  <c r="E331" i="39"/>
  <c r="D331" i="39"/>
  <c r="B331" i="39"/>
  <c r="A331" i="39"/>
  <c r="L2283" i="39"/>
  <c r="C2283" i="39" s="1"/>
  <c r="F2283" i="39"/>
  <c r="E2283" i="39"/>
  <c r="D2283" i="39"/>
  <c r="B2283" i="39"/>
  <c r="A2283" i="39"/>
  <c r="L796" i="39"/>
  <c r="C796" i="39" s="1"/>
  <c r="F796" i="39"/>
  <c r="E796" i="39"/>
  <c r="D796" i="39"/>
  <c r="B796" i="39"/>
  <c r="H796" i="39" s="1"/>
  <c r="A796" i="39"/>
  <c r="L765" i="39"/>
  <c r="C765" i="39" s="1"/>
  <c r="F765" i="39"/>
  <c r="E765" i="39"/>
  <c r="D765" i="39"/>
  <c r="B765" i="39"/>
  <c r="A765" i="39"/>
  <c r="L50" i="39"/>
  <c r="C50" i="39" s="1"/>
  <c r="F50" i="39"/>
  <c r="E50" i="39"/>
  <c r="D50" i="39"/>
  <c r="B50" i="39"/>
  <c r="H50" i="39" s="1"/>
  <c r="A50" i="39"/>
  <c r="L2615" i="39"/>
  <c r="C2615" i="39" s="1"/>
  <c r="F2615" i="39"/>
  <c r="E2615" i="39"/>
  <c r="D2615" i="39"/>
  <c r="B2615" i="39"/>
  <c r="H2615" i="39" s="1"/>
  <c r="A2615" i="39"/>
  <c r="L790" i="39"/>
  <c r="C790" i="39" s="1"/>
  <c r="F790" i="39"/>
  <c r="E790" i="39"/>
  <c r="D790" i="39"/>
  <c r="B790" i="39"/>
  <c r="A790" i="39"/>
  <c r="L768" i="39"/>
  <c r="C768" i="39" s="1"/>
  <c r="F768" i="39"/>
  <c r="E768" i="39"/>
  <c r="D768" i="39"/>
  <c r="B768" i="39"/>
  <c r="A768" i="39"/>
  <c r="L2392" i="39"/>
  <c r="C2392" i="39" s="1"/>
  <c r="F2392" i="39"/>
  <c r="E2392" i="39"/>
  <c r="D2392" i="39"/>
  <c r="B2392" i="39"/>
  <c r="A2392" i="39"/>
  <c r="L1970" i="39"/>
  <c r="C1970" i="39" s="1"/>
  <c r="F1970" i="39"/>
  <c r="E1970" i="39"/>
  <c r="D1970" i="39"/>
  <c r="B1970" i="39"/>
  <c r="A1970" i="39"/>
  <c r="L298" i="39"/>
  <c r="C298" i="39" s="1"/>
  <c r="F298" i="39"/>
  <c r="E298" i="39"/>
  <c r="D298" i="39"/>
  <c r="B298" i="39"/>
  <c r="A298" i="39"/>
  <c r="L1415" i="39"/>
  <c r="C1415" i="39" s="1"/>
  <c r="F1415" i="39"/>
  <c r="E1415" i="39"/>
  <c r="D1415" i="39"/>
  <c r="B1415" i="39"/>
  <c r="A1415" i="39"/>
  <c r="L1267" i="39"/>
  <c r="C1267" i="39" s="1"/>
  <c r="F1267" i="39"/>
  <c r="E1267" i="39"/>
  <c r="D1267" i="39"/>
  <c r="B1267" i="39"/>
  <c r="A1267" i="39"/>
  <c r="L176" i="39"/>
  <c r="C176" i="39" s="1"/>
  <c r="F176" i="39"/>
  <c r="E176" i="39"/>
  <c r="D176" i="39"/>
  <c r="B176" i="39"/>
  <c r="H176" i="39" s="1"/>
  <c r="A176" i="39"/>
  <c r="L2149" i="39"/>
  <c r="C2149" i="39" s="1"/>
  <c r="F2149" i="39"/>
  <c r="E2149" i="39"/>
  <c r="D2149" i="39"/>
  <c r="B2149" i="39"/>
  <c r="H2149" i="39" s="1"/>
  <c r="A2149" i="39"/>
  <c r="L2596" i="39"/>
  <c r="C2596" i="39" s="1"/>
  <c r="F2596" i="39"/>
  <c r="E2596" i="39"/>
  <c r="D2596" i="39"/>
  <c r="B2596" i="39"/>
  <c r="H2596" i="39" s="1"/>
  <c r="A2596" i="39"/>
  <c r="L1450" i="39"/>
  <c r="C1450" i="39" s="1"/>
  <c r="F1450" i="39"/>
  <c r="E1450" i="39"/>
  <c r="D1450" i="39"/>
  <c r="B1450" i="39"/>
  <c r="A1450" i="39"/>
  <c r="L893" i="39"/>
  <c r="C893" i="39" s="1"/>
  <c r="F893" i="39"/>
  <c r="E893" i="39"/>
  <c r="D893" i="39"/>
  <c r="B893" i="39"/>
  <c r="H893" i="39" s="1"/>
  <c r="A893" i="39"/>
  <c r="L2274" i="39"/>
  <c r="C2274" i="39" s="1"/>
  <c r="F2274" i="39"/>
  <c r="E2274" i="39"/>
  <c r="D2274" i="39"/>
  <c r="B2274" i="39"/>
  <c r="H2274" i="39" s="1"/>
  <c r="A2274" i="39"/>
  <c r="L2155" i="39"/>
  <c r="C2155" i="39" s="1"/>
  <c r="F2155" i="39"/>
  <c r="E2155" i="39"/>
  <c r="D2155" i="39"/>
  <c r="B2155" i="39"/>
  <c r="A2155" i="39"/>
  <c r="L2049" i="39"/>
  <c r="C2049" i="39" s="1"/>
  <c r="F2049" i="39"/>
  <c r="E2049" i="39"/>
  <c r="D2049" i="39"/>
  <c r="B2049" i="39"/>
  <c r="A2049" i="39"/>
  <c r="L1853" i="39"/>
  <c r="C1853" i="39" s="1"/>
  <c r="F1853" i="39"/>
  <c r="E1853" i="39"/>
  <c r="D1853" i="39"/>
  <c r="B1853" i="39"/>
  <c r="A1853" i="39"/>
  <c r="L197" i="39"/>
  <c r="C197" i="39" s="1"/>
  <c r="F197" i="39"/>
  <c r="E197" i="39"/>
  <c r="D197" i="39"/>
  <c r="B197" i="39"/>
  <c r="A197" i="39"/>
  <c r="L58" i="39"/>
  <c r="C58" i="39" s="1"/>
  <c r="F58" i="39"/>
  <c r="E58" i="39"/>
  <c r="D58" i="39"/>
  <c r="B58" i="39"/>
  <c r="A58" i="39"/>
  <c r="L1840" i="39"/>
  <c r="C1840" i="39" s="1"/>
  <c r="F1840" i="39"/>
  <c r="E1840" i="39"/>
  <c r="D1840" i="39"/>
  <c r="B1840" i="39"/>
  <c r="H1840" i="39" s="1"/>
  <c r="A1840" i="39"/>
  <c r="L1812" i="39"/>
  <c r="C1812" i="39" s="1"/>
  <c r="F1812" i="39"/>
  <c r="E1812" i="39"/>
  <c r="D1812" i="39"/>
  <c r="B1812" i="39"/>
  <c r="A1812" i="39"/>
  <c r="L1601" i="39"/>
  <c r="C1601" i="39" s="1"/>
  <c r="F1601" i="39"/>
  <c r="E1601" i="39"/>
  <c r="D1601" i="39"/>
  <c r="B1601" i="39"/>
  <c r="A1601" i="39"/>
  <c r="L1250" i="39"/>
  <c r="C1250" i="39" s="1"/>
  <c r="F1250" i="39"/>
  <c r="E1250" i="39"/>
  <c r="D1250" i="39"/>
  <c r="B1250" i="39"/>
  <c r="H1250" i="39" s="1"/>
  <c r="A1250" i="39"/>
  <c r="L23" i="39"/>
  <c r="C23" i="39" s="1"/>
  <c r="F23" i="39"/>
  <c r="E23" i="39"/>
  <c r="D23" i="39"/>
  <c r="B23" i="39"/>
  <c r="H23" i="39" s="1"/>
  <c r="A23" i="39"/>
  <c r="L2616" i="39"/>
  <c r="C2616" i="39" s="1"/>
  <c r="F2616" i="39"/>
  <c r="E2616" i="39"/>
  <c r="D2616" i="39"/>
  <c r="B2616" i="39"/>
  <c r="H2616" i="39" s="1"/>
  <c r="A2616" i="39"/>
  <c r="L2428" i="39"/>
  <c r="C2428" i="39" s="1"/>
  <c r="F2428" i="39"/>
  <c r="E2428" i="39"/>
  <c r="D2428" i="39"/>
  <c r="B2428" i="39"/>
  <c r="A2428" i="39"/>
  <c r="L1763" i="39"/>
  <c r="C1763" i="39" s="1"/>
  <c r="F1763" i="39"/>
  <c r="E1763" i="39"/>
  <c r="D1763" i="39"/>
  <c r="B1763" i="39"/>
  <c r="H1763" i="39" s="1"/>
  <c r="A1763" i="39"/>
  <c r="L1203" i="39"/>
  <c r="C1203" i="39" s="1"/>
  <c r="F1203" i="39"/>
  <c r="E1203" i="39"/>
  <c r="D1203" i="39"/>
  <c r="B1203" i="39"/>
  <c r="A1203" i="39"/>
  <c r="L686" i="39"/>
  <c r="C686" i="39" s="1"/>
  <c r="F686" i="39"/>
  <c r="E686" i="39"/>
  <c r="D686" i="39"/>
  <c r="B686" i="39"/>
  <c r="H686" i="39" s="1"/>
  <c r="A686" i="39"/>
  <c r="L2067" i="39"/>
  <c r="C2067" i="39" s="1"/>
  <c r="F2067" i="39"/>
  <c r="E2067" i="39"/>
  <c r="D2067" i="39"/>
  <c r="B2067" i="39"/>
  <c r="A2067" i="39"/>
  <c r="L1824" i="39"/>
  <c r="C1824" i="39" s="1"/>
  <c r="F1824" i="39"/>
  <c r="E1824" i="39"/>
  <c r="D1824" i="39"/>
  <c r="B1824" i="39"/>
  <c r="A1824" i="39"/>
  <c r="L1791" i="39"/>
  <c r="C1791" i="39" s="1"/>
  <c r="F1791" i="39"/>
  <c r="E1791" i="39"/>
  <c r="D1791" i="39"/>
  <c r="B1791" i="39"/>
  <c r="A1791" i="39"/>
  <c r="L1724" i="39"/>
  <c r="C1724" i="39" s="1"/>
  <c r="F1724" i="39"/>
  <c r="E1724" i="39"/>
  <c r="D1724" i="39"/>
  <c r="B1724" i="39"/>
  <c r="H1724" i="39" s="1"/>
  <c r="A1724" i="39"/>
  <c r="L1241" i="39"/>
  <c r="C1241" i="39" s="1"/>
  <c r="F1241" i="39"/>
  <c r="E1241" i="39"/>
  <c r="D1241" i="39"/>
  <c r="B1241" i="39"/>
  <c r="A1241" i="39"/>
  <c r="L476" i="39"/>
  <c r="C476" i="39" s="1"/>
  <c r="F476" i="39"/>
  <c r="E476" i="39"/>
  <c r="D476" i="39"/>
  <c r="B476" i="39"/>
  <c r="A476" i="39"/>
  <c r="L2276" i="39"/>
  <c r="C2276" i="39" s="1"/>
  <c r="F2276" i="39"/>
  <c r="E2276" i="39"/>
  <c r="D2276" i="39"/>
  <c r="B2276" i="39"/>
  <c r="A2276" i="39"/>
  <c r="L869" i="39"/>
  <c r="C869" i="39" s="1"/>
  <c r="F869" i="39"/>
  <c r="E869" i="39"/>
  <c r="D869" i="39"/>
  <c r="B869" i="39"/>
  <c r="A869" i="39"/>
  <c r="L2333" i="39"/>
  <c r="C2333" i="39" s="1"/>
  <c r="F2333" i="39"/>
  <c r="E2333" i="39"/>
  <c r="D2333" i="39"/>
  <c r="B2333" i="39"/>
  <c r="A2333" i="39"/>
  <c r="L2292" i="39"/>
  <c r="C2292" i="39" s="1"/>
  <c r="F2292" i="39"/>
  <c r="E2292" i="39"/>
  <c r="D2292" i="39"/>
  <c r="B2292" i="39"/>
  <c r="A2292" i="39"/>
  <c r="L934" i="39"/>
  <c r="C934" i="39" s="1"/>
  <c r="F934" i="39"/>
  <c r="E934" i="39"/>
  <c r="D934" i="39"/>
  <c r="B934" i="39"/>
  <c r="H934" i="39" s="1"/>
  <c r="A934" i="39"/>
  <c r="L2084" i="39"/>
  <c r="C2084" i="39" s="1"/>
  <c r="F2084" i="39"/>
  <c r="E2084" i="39"/>
  <c r="D2084" i="39"/>
  <c r="B2084" i="39"/>
  <c r="A2084" i="39"/>
  <c r="L136" i="39"/>
  <c r="C136" i="39" s="1"/>
  <c r="F136" i="39"/>
  <c r="E136" i="39"/>
  <c r="D136" i="39"/>
  <c r="B136" i="39"/>
  <c r="H136" i="39" s="1"/>
  <c r="A136" i="39"/>
  <c r="L2114" i="39"/>
  <c r="C2114" i="39" s="1"/>
  <c r="F2114" i="39"/>
  <c r="E2114" i="39"/>
  <c r="D2114" i="39"/>
  <c r="B2114" i="39"/>
  <c r="A2114" i="39"/>
  <c r="L2270" i="39"/>
  <c r="C2270" i="39" s="1"/>
  <c r="F2270" i="39"/>
  <c r="E2270" i="39"/>
  <c r="D2270" i="39"/>
  <c r="B2270" i="39"/>
  <c r="A2270" i="39"/>
  <c r="L2556" i="39"/>
  <c r="C2556" i="39" s="1"/>
  <c r="F2556" i="39"/>
  <c r="E2556" i="39"/>
  <c r="D2556" i="39"/>
  <c r="B2556" i="39"/>
  <c r="H2556" i="39" s="1"/>
  <c r="A2556" i="39"/>
  <c r="L844" i="39"/>
  <c r="C844" i="39" s="1"/>
  <c r="F844" i="39"/>
  <c r="E844" i="39"/>
  <c r="D844" i="39"/>
  <c r="B844" i="39"/>
  <c r="A844" i="39"/>
  <c r="L1325" i="39"/>
  <c r="C1325" i="39" s="1"/>
  <c r="F1325" i="39"/>
  <c r="E1325" i="39"/>
  <c r="D1325" i="39"/>
  <c r="B1325" i="39"/>
  <c r="A1325" i="39"/>
  <c r="L2072" i="39"/>
  <c r="C2072" i="39" s="1"/>
  <c r="F2072" i="39"/>
  <c r="E2072" i="39"/>
  <c r="D2072" i="39"/>
  <c r="B2072" i="39"/>
  <c r="A2072" i="39"/>
  <c r="L2061" i="39"/>
  <c r="C2061" i="39" s="1"/>
  <c r="F2061" i="39"/>
  <c r="E2061" i="39"/>
  <c r="D2061" i="39"/>
  <c r="B2061" i="39"/>
  <c r="A2061" i="39"/>
  <c r="L2449" i="39"/>
  <c r="C2449" i="39" s="1"/>
  <c r="F2449" i="39"/>
  <c r="E2449" i="39"/>
  <c r="D2449" i="39"/>
  <c r="B2449" i="39"/>
  <c r="A2449" i="39"/>
  <c r="L1005" i="39"/>
  <c r="C1005" i="39" s="1"/>
  <c r="F1005" i="39"/>
  <c r="E1005" i="39"/>
  <c r="D1005" i="39"/>
  <c r="B1005" i="39"/>
  <c r="A1005" i="39"/>
  <c r="L1202" i="39"/>
  <c r="C1202" i="39" s="1"/>
  <c r="F1202" i="39"/>
  <c r="E1202" i="39"/>
  <c r="D1202" i="39"/>
  <c r="B1202" i="39"/>
  <c r="H1202" i="39" s="1"/>
  <c r="A1202" i="39"/>
  <c r="L479" i="39"/>
  <c r="C479" i="39" s="1"/>
  <c r="F479" i="39"/>
  <c r="E479" i="39"/>
  <c r="D479" i="39"/>
  <c r="B479" i="39"/>
  <c r="A479" i="39"/>
  <c r="L1104" i="39"/>
  <c r="C1104" i="39" s="1"/>
  <c r="F1104" i="39"/>
  <c r="E1104" i="39"/>
  <c r="D1104" i="39"/>
  <c r="B1104" i="39"/>
  <c r="A1104" i="39"/>
  <c r="L2295" i="39"/>
  <c r="C2295" i="39" s="1"/>
  <c r="F2295" i="39"/>
  <c r="E2295" i="39"/>
  <c r="D2295" i="39"/>
  <c r="B2295" i="39"/>
  <c r="A2295" i="39"/>
  <c r="L1205" i="39"/>
  <c r="C1205" i="39" s="1"/>
  <c r="F1205" i="39"/>
  <c r="E1205" i="39"/>
  <c r="D1205" i="39"/>
  <c r="B1205" i="39"/>
  <c r="A1205" i="39"/>
  <c r="L1124" i="39"/>
  <c r="C1124" i="39" s="1"/>
  <c r="F1124" i="39"/>
  <c r="E1124" i="39"/>
  <c r="D1124" i="39"/>
  <c r="B1124" i="39"/>
  <c r="H1124" i="39" s="1"/>
  <c r="A1124" i="39"/>
  <c r="L2483" i="39"/>
  <c r="C2483" i="39" s="1"/>
  <c r="F2483" i="39"/>
  <c r="E2483" i="39"/>
  <c r="D2483" i="39"/>
  <c r="B2483" i="39"/>
  <c r="A2483" i="39"/>
  <c r="L2225" i="39"/>
  <c r="C2225" i="39" s="1"/>
  <c r="F2225" i="39"/>
  <c r="E2225" i="39"/>
  <c r="D2225" i="39"/>
  <c r="B2225" i="39"/>
  <c r="A2225" i="39"/>
  <c r="L254" i="39"/>
  <c r="C254" i="39" s="1"/>
  <c r="F254" i="39"/>
  <c r="E254" i="39"/>
  <c r="D254" i="39"/>
  <c r="B254" i="39"/>
  <c r="H254" i="39" s="1"/>
  <c r="A254" i="39"/>
  <c r="L534" i="39"/>
  <c r="C534" i="39" s="1"/>
  <c r="F534" i="39"/>
  <c r="E534" i="39"/>
  <c r="D534" i="39"/>
  <c r="B534" i="39"/>
  <c r="A534" i="39"/>
  <c r="L1604" i="39"/>
  <c r="C1604" i="39" s="1"/>
  <c r="F1604" i="39"/>
  <c r="E1604" i="39"/>
  <c r="D1604" i="39"/>
  <c r="B1604" i="39"/>
  <c r="A1604" i="39"/>
  <c r="L1366" i="39"/>
  <c r="C1366" i="39" s="1"/>
  <c r="F1366" i="39"/>
  <c r="E1366" i="39"/>
  <c r="D1366" i="39"/>
  <c r="B1366" i="39"/>
  <c r="A1366" i="39"/>
  <c r="L2199" i="39"/>
  <c r="C2199" i="39" s="1"/>
  <c r="F2199" i="39"/>
  <c r="E2199" i="39"/>
  <c r="D2199" i="39"/>
  <c r="B2199" i="39"/>
  <c r="A2199" i="39"/>
  <c r="L1276" i="39"/>
  <c r="C1276" i="39" s="1"/>
  <c r="F1276" i="39"/>
  <c r="E1276" i="39"/>
  <c r="D1276" i="39"/>
  <c r="B1276" i="39"/>
  <c r="H1276" i="39" s="1"/>
  <c r="A1276" i="39"/>
  <c r="L645" i="39"/>
  <c r="C645" i="39" s="1"/>
  <c r="F645" i="39"/>
  <c r="E645" i="39"/>
  <c r="D645" i="39"/>
  <c r="B645" i="39"/>
  <c r="A645" i="39"/>
  <c r="L2101" i="39"/>
  <c r="C2101" i="39" s="1"/>
  <c r="F2101" i="39"/>
  <c r="E2101" i="39"/>
  <c r="D2101" i="39"/>
  <c r="B2101" i="39"/>
  <c r="A2101" i="39"/>
  <c r="L2319" i="39"/>
  <c r="C2319" i="39" s="1"/>
  <c r="F2319" i="39"/>
  <c r="E2319" i="39"/>
  <c r="D2319" i="39"/>
  <c r="B2319" i="39"/>
  <c r="H2319" i="39" s="1"/>
  <c r="A2319" i="39"/>
  <c r="L981" i="39"/>
  <c r="C981" i="39" s="1"/>
  <c r="F981" i="39"/>
  <c r="E981" i="39"/>
  <c r="D981" i="39"/>
  <c r="B981" i="39"/>
  <c r="A981" i="39"/>
  <c r="L411" i="39"/>
  <c r="C411" i="39" s="1"/>
  <c r="F411" i="39"/>
  <c r="E411" i="39"/>
  <c r="D411" i="39"/>
  <c r="B411" i="39"/>
  <c r="A411" i="39"/>
  <c r="L2161" i="39"/>
  <c r="C2161" i="39" s="1"/>
  <c r="F2161" i="39"/>
  <c r="E2161" i="39"/>
  <c r="D2161" i="39"/>
  <c r="B2161" i="39"/>
  <c r="A2161" i="39"/>
  <c r="L1699" i="39"/>
  <c r="C1699" i="39" s="1"/>
  <c r="F1699" i="39"/>
  <c r="E1699" i="39"/>
  <c r="D1699" i="39"/>
  <c r="B1699" i="39"/>
  <c r="H1699" i="39" s="1"/>
  <c r="A1699" i="39"/>
  <c r="L443" i="39"/>
  <c r="C443" i="39" s="1"/>
  <c r="F443" i="39"/>
  <c r="E443" i="39"/>
  <c r="D443" i="39"/>
  <c r="B443" i="39"/>
  <c r="A443" i="39"/>
  <c r="L2547" i="39"/>
  <c r="C2547" i="39" s="1"/>
  <c r="F2547" i="39"/>
  <c r="E2547" i="39"/>
  <c r="D2547" i="39"/>
  <c r="B2547" i="39"/>
  <c r="A2547" i="39"/>
  <c r="L2015" i="39"/>
  <c r="C2015" i="39" s="1"/>
  <c r="F2015" i="39"/>
  <c r="E2015" i="39"/>
  <c r="D2015" i="39"/>
  <c r="B2015" i="39"/>
  <c r="H2015" i="39" s="1"/>
  <c r="A2015" i="39"/>
  <c r="L655" i="39"/>
  <c r="C655" i="39" s="1"/>
  <c r="F655" i="39"/>
  <c r="E655" i="39"/>
  <c r="D655" i="39"/>
  <c r="B655" i="39"/>
  <c r="A655" i="39"/>
  <c r="L644" i="39"/>
  <c r="C644" i="39" s="1"/>
  <c r="F644" i="39"/>
  <c r="E644" i="39"/>
  <c r="D644" i="39"/>
  <c r="B644" i="39"/>
  <c r="H644" i="39" s="1"/>
  <c r="A644" i="39"/>
  <c r="L1646" i="39"/>
  <c r="C1646" i="39" s="1"/>
  <c r="F1646" i="39"/>
  <c r="E1646" i="39"/>
  <c r="D1646" i="39"/>
  <c r="B1646" i="39"/>
  <c r="H1646" i="39" s="1"/>
  <c r="A1646" i="39"/>
  <c r="L640" i="39"/>
  <c r="C640" i="39" s="1"/>
  <c r="F640" i="39"/>
  <c r="E640" i="39"/>
  <c r="D640" i="39"/>
  <c r="B640" i="39"/>
  <c r="A640" i="39"/>
  <c r="L1190" i="39"/>
  <c r="C1190" i="39" s="1"/>
  <c r="F1190" i="39"/>
  <c r="E1190" i="39"/>
  <c r="D1190" i="39"/>
  <c r="B1190" i="39"/>
  <c r="A1190" i="39"/>
  <c r="L856" i="39"/>
  <c r="C856" i="39" s="1"/>
  <c r="F856" i="39"/>
  <c r="E856" i="39"/>
  <c r="D856" i="39"/>
  <c r="B856" i="39"/>
  <c r="A856" i="39"/>
  <c r="L1597" i="39"/>
  <c r="C1597" i="39" s="1"/>
  <c r="F1597" i="39"/>
  <c r="E1597" i="39"/>
  <c r="D1597" i="39"/>
  <c r="B1597" i="39"/>
  <c r="A1597" i="39"/>
  <c r="L2174" i="39"/>
  <c r="C2174" i="39" s="1"/>
  <c r="F2174" i="39"/>
  <c r="E2174" i="39"/>
  <c r="D2174" i="39"/>
  <c r="B2174" i="39"/>
  <c r="A2174" i="39"/>
  <c r="L1828" i="39"/>
  <c r="C1828" i="39" s="1"/>
  <c r="F1828" i="39"/>
  <c r="E1828" i="39"/>
  <c r="D1828" i="39"/>
  <c r="B1828" i="39"/>
  <c r="A1828" i="39"/>
  <c r="L1560" i="39"/>
  <c r="C1560" i="39" s="1"/>
  <c r="F1560" i="39"/>
  <c r="E1560" i="39"/>
  <c r="D1560" i="39"/>
  <c r="B1560" i="39"/>
  <c r="A1560" i="39"/>
  <c r="L1322" i="39"/>
  <c r="C1322" i="39" s="1"/>
  <c r="F1322" i="39"/>
  <c r="E1322" i="39"/>
  <c r="D1322" i="39"/>
  <c r="B1322" i="39"/>
  <c r="H1322" i="39" s="1"/>
  <c r="A1322" i="39"/>
  <c r="L991" i="39"/>
  <c r="C991" i="39" s="1"/>
  <c r="F991" i="39"/>
  <c r="E991" i="39"/>
  <c r="D991" i="39"/>
  <c r="B991" i="39"/>
  <c r="A991" i="39"/>
  <c r="L247" i="39"/>
  <c r="C247" i="39" s="1"/>
  <c r="F247" i="39"/>
  <c r="E247" i="39"/>
  <c r="D247" i="39"/>
  <c r="B247" i="39"/>
  <c r="A247" i="39"/>
  <c r="L237" i="39"/>
  <c r="C237" i="39" s="1"/>
  <c r="F237" i="39"/>
  <c r="E237" i="39"/>
  <c r="D237" i="39"/>
  <c r="B237" i="39"/>
  <c r="H237" i="39" s="1"/>
  <c r="A237" i="39"/>
  <c r="L491" i="39"/>
  <c r="C491" i="39" s="1"/>
  <c r="F491" i="39"/>
  <c r="E491" i="39"/>
  <c r="D491" i="39"/>
  <c r="B491" i="39"/>
  <c r="A491" i="39"/>
  <c r="L2226" i="39"/>
  <c r="C2226" i="39" s="1"/>
  <c r="F2226" i="39"/>
  <c r="E2226" i="39"/>
  <c r="D2226" i="39"/>
  <c r="B2226" i="39"/>
  <c r="A2226" i="39"/>
  <c r="L1931" i="39"/>
  <c r="C1931" i="39" s="1"/>
  <c r="F1931" i="39"/>
  <c r="E1931" i="39"/>
  <c r="D1931" i="39"/>
  <c r="B1931" i="39"/>
  <c r="A1931" i="39"/>
  <c r="L1018" i="39"/>
  <c r="C1018" i="39" s="1"/>
  <c r="F1018" i="39"/>
  <c r="E1018" i="39"/>
  <c r="D1018" i="39"/>
  <c r="B1018" i="39"/>
  <c r="A1018" i="39"/>
  <c r="L2031" i="39"/>
  <c r="C2031" i="39" s="1"/>
  <c r="F2031" i="39"/>
  <c r="E2031" i="39"/>
  <c r="D2031" i="39"/>
  <c r="B2031" i="39"/>
  <c r="A2031" i="39"/>
  <c r="L2261" i="39"/>
  <c r="C2261" i="39" s="1"/>
  <c r="F2261" i="39"/>
  <c r="E2261" i="39"/>
  <c r="D2261" i="39"/>
  <c r="B2261" i="39"/>
  <c r="A2261" i="39"/>
  <c r="L1479" i="39"/>
  <c r="C1479" i="39" s="1"/>
  <c r="F1479" i="39"/>
  <c r="E1479" i="39"/>
  <c r="D1479" i="39"/>
  <c r="B1479" i="39"/>
  <c r="A1479" i="39"/>
  <c r="L1783" i="39"/>
  <c r="C1783" i="39" s="1"/>
  <c r="F1783" i="39"/>
  <c r="E1783" i="39"/>
  <c r="D1783" i="39"/>
  <c r="B1783" i="39"/>
  <c r="H1783" i="39" s="1"/>
  <c r="A1783" i="39"/>
  <c r="L66" i="39"/>
  <c r="C66" i="39" s="1"/>
  <c r="F66" i="39"/>
  <c r="E66" i="39"/>
  <c r="D66" i="39"/>
  <c r="B66" i="39"/>
  <c r="H66" i="39" s="1"/>
  <c r="A66" i="39"/>
  <c r="L827" i="39"/>
  <c r="C827" i="39" s="1"/>
  <c r="F827" i="39"/>
  <c r="E827" i="39"/>
  <c r="D827" i="39"/>
  <c r="B827" i="39"/>
  <c r="A827" i="39"/>
  <c r="L1027" i="39"/>
  <c r="C1027" i="39" s="1"/>
  <c r="F1027" i="39"/>
  <c r="E1027" i="39"/>
  <c r="D1027" i="39"/>
  <c r="B1027" i="39"/>
  <c r="A1027" i="39"/>
  <c r="L2269" i="39"/>
  <c r="C2269" i="39" s="1"/>
  <c r="F2269" i="39"/>
  <c r="E2269" i="39"/>
  <c r="D2269" i="39"/>
  <c r="B2269" i="39"/>
  <c r="H2269" i="39" s="1"/>
  <c r="A2269" i="39"/>
  <c r="L1753" i="39"/>
  <c r="C1753" i="39" s="1"/>
  <c r="F1753" i="39"/>
  <c r="E1753" i="39"/>
  <c r="D1753" i="39"/>
  <c r="B1753" i="39"/>
  <c r="A1753" i="39"/>
  <c r="L1752" i="39"/>
  <c r="C1752" i="39" s="1"/>
  <c r="F1752" i="39"/>
  <c r="E1752" i="39"/>
  <c r="D1752" i="39"/>
  <c r="B1752" i="39"/>
  <c r="H1752" i="39" s="1"/>
  <c r="A1752" i="39"/>
  <c r="L2519" i="39"/>
  <c r="C2519" i="39" s="1"/>
  <c r="F2519" i="39"/>
  <c r="E2519" i="39"/>
  <c r="D2519" i="39"/>
  <c r="B2519" i="39"/>
  <c r="H2519" i="39" s="1"/>
  <c r="A2519" i="39"/>
  <c r="L2250" i="39"/>
  <c r="C2250" i="39" s="1"/>
  <c r="F2250" i="39"/>
  <c r="E2250" i="39"/>
  <c r="D2250" i="39"/>
  <c r="B2250" i="39"/>
  <c r="A2250" i="39"/>
  <c r="L636" i="39"/>
  <c r="C636" i="39" s="1"/>
  <c r="F636" i="39"/>
  <c r="E636" i="39"/>
  <c r="D636" i="39"/>
  <c r="B636" i="39"/>
  <c r="A636" i="39"/>
  <c r="L2026" i="39"/>
  <c r="C2026" i="39" s="1"/>
  <c r="F2026" i="39"/>
  <c r="E2026" i="39"/>
  <c r="D2026" i="39"/>
  <c r="B2026" i="39"/>
  <c r="A2026" i="39"/>
  <c r="L2013" i="39"/>
  <c r="C2013" i="39" s="1"/>
  <c r="F2013" i="39"/>
  <c r="E2013" i="39"/>
  <c r="D2013" i="39"/>
  <c r="B2013" i="39"/>
  <c r="A2013" i="39"/>
  <c r="L1786" i="39"/>
  <c r="C1786" i="39" s="1"/>
  <c r="F1786" i="39"/>
  <c r="E1786" i="39"/>
  <c r="D1786" i="39"/>
  <c r="B1786" i="39"/>
  <c r="A1786" i="39"/>
  <c r="L2083" i="39"/>
  <c r="C2083" i="39" s="1"/>
  <c r="F2083" i="39"/>
  <c r="E2083" i="39"/>
  <c r="D2083" i="39"/>
  <c r="B2083" i="39"/>
  <c r="H2083" i="39" s="1"/>
  <c r="A2083" i="39"/>
  <c r="L1323" i="39"/>
  <c r="C1323" i="39" s="1"/>
  <c r="F1323" i="39"/>
  <c r="E1323" i="39"/>
  <c r="D1323" i="39"/>
  <c r="B1323" i="39"/>
  <c r="A1323" i="39"/>
  <c r="L1286" i="39"/>
  <c r="C1286" i="39" s="1"/>
  <c r="F1286" i="39"/>
  <c r="E1286" i="39"/>
  <c r="D1286" i="39"/>
  <c r="B1286" i="39"/>
  <c r="H1286" i="39" s="1"/>
  <c r="A1286" i="39"/>
  <c r="L1841" i="39"/>
  <c r="C1841" i="39" s="1"/>
  <c r="F1841" i="39"/>
  <c r="E1841" i="39"/>
  <c r="D1841" i="39"/>
  <c r="B1841" i="39"/>
  <c r="H1841" i="39" s="1"/>
  <c r="A1841" i="39"/>
  <c r="L1120" i="39"/>
  <c r="C1120" i="39" s="1"/>
  <c r="F1120" i="39"/>
  <c r="E1120" i="39"/>
  <c r="D1120" i="39"/>
  <c r="B1120" i="39"/>
  <c r="H1120" i="39" s="1"/>
  <c r="A1120" i="39"/>
  <c r="L2448" i="39"/>
  <c r="C2448" i="39" s="1"/>
  <c r="F2448" i="39"/>
  <c r="E2448" i="39"/>
  <c r="D2448" i="39"/>
  <c r="B2448" i="39"/>
  <c r="A2448" i="39"/>
  <c r="L1833" i="39"/>
  <c r="C1833" i="39" s="1"/>
  <c r="F1833" i="39"/>
  <c r="E1833" i="39"/>
  <c r="D1833" i="39"/>
  <c r="B1833" i="39"/>
  <c r="H1833" i="39" s="1"/>
  <c r="A1833" i="39"/>
  <c r="L1629" i="39"/>
  <c r="C1629" i="39" s="1"/>
  <c r="F1629" i="39"/>
  <c r="E1629" i="39"/>
  <c r="D1629" i="39"/>
  <c r="B1629" i="39"/>
  <c r="A1629" i="39"/>
  <c r="L2059" i="39"/>
  <c r="C2059" i="39" s="1"/>
  <c r="F2059" i="39"/>
  <c r="E2059" i="39"/>
  <c r="D2059" i="39"/>
  <c r="B2059" i="39"/>
  <c r="A2059" i="39"/>
  <c r="L2040" i="39"/>
  <c r="C2040" i="39" s="1"/>
  <c r="F2040" i="39"/>
  <c r="E2040" i="39"/>
  <c r="D2040" i="39"/>
  <c r="B2040" i="39"/>
  <c r="A2040" i="39"/>
  <c r="L278" i="39"/>
  <c r="C278" i="39" s="1"/>
  <c r="F278" i="39"/>
  <c r="E278" i="39"/>
  <c r="D278" i="39"/>
  <c r="B278" i="39"/>
  <c r="H278" i="39" s="1"/>
  <c r="A278" i="39"/>
  <c r="L1559" i="39"/>
  <c r="C1559" i="39" s="1"/>
  <c r="F1559" i="39"/>
  <c r="E1559" i="39"/>
  <c r="D1559" i="39"/>
  <c r="B1559" i="39"/>
  <c r="H1559" i="39" s="1"/>
  <c r="A1559" i="39"/>
  <c r="L1053" i="39"/>
  <c r="C1053" i="39" s="1"/>
  <c r="F1053" i="39"/>
  <c r="E1053" i="39"/>
  <c r="D1053" i="39"/>
  <c r="B1053" i="39"/>
  <c r="A1053" i="39"/>
  <c r="L2459" i="39"/>
  <c r="C2459" i="39" s="1"/>
  <c r="F2459" i="39"/>
  <c r="E2459" i="39"/>
  <c r="D2459" i="39"/>
  <c r="B2459" i="39"/>
  <c r="H2459" i="39" s="1"/>
  <c r="A2459" i="39"/>
  <c r="L1577" i="39"/>
  <c r="C1577" i="39" s="1"/>
  <c r="F1577" i="39"/>
  <c r="E1577" i="39"/>
  <c r="D1577" i="39"/>
  <c r="B1577" i="39"/>
  <c r="A1577" i="39"/>
  <c r="L1478" i="39"/>
  <c r="C1478" i="39" s="1"/>
  <c r="F1478" i="39"/>
  <c r="E1478" i="39"/>
  <c r="D1478" i="39"/>
  <c r="B1478" i="39"/>
  <c r="H1478" i="39" s="1"/>
  <c r="A1478" i="39"/>
  <c r="L973" i="39"/>
  <c r="C973" i="39" s="1"/>
  <c r="F973" i="39"/>
  <c r="E973" i="39"/>
  <c r="D973" i="39"/>
  <c r="B973" i="39"/>
  <c r="H973" i="39" s="1"/>
  <c r="A973" i="39"/>
  <c r="L2145" i="39"/>
  <c r="C2145" i="39" s="1"/>
  <c r="F2145" i="39"/>
  <c r="E2145" i="39"/>
  <c r="D2145" i="39"/>
  <c r="B2145" i="39"/>
  <c r="H2145" i="39" s="1"/>
  <c r="A2145" i="39"/>
  <c r="L2620" i="39"/>
  <c r="C2620" i="39" s="1"/>
  <c r="F2620" i="39"/>
  <c r="E2620" i="39"/>
  <c r="D2620" i="39"/>
  <c r="B2620" i="39"/>
  <c r="H2620" i="39" s="1"/>
  <c r="A2620" i="39"/>
  <c r="L2605" i="39"/>
  <c r="C2605" i="39" s="1"/>
  <c r="F2605" i="39"/>
  <c r="E2605" i="39"/>
  <c r="D2605" i="39"/>
  <c r="B2605" i="39"/>
  <c r="H2605" i="39" s="1"/>
  <c r="A2605" i="39"/>
  <c r="L1178" i="39"/>
  <c r="C1178" i="39" s="1"/>
  <c r="F1178" i="39"/>
  <c r="E1178" i="39"/>
  <c r="D1178" i="39"/>
  <c r="B1178" i="39"/>
  <c r="A1178" i="39"/>
  <c r="L1802" i="39"/>
  <c r="C1802" i="39" s="1"/>
  <c r="F1802" i="39"/>
  <c r="E1802" i="39"/>
  <c r="D1802" i="39"/>
  <c r="B1802" i="39"/>
  <c r="A1802" i="39"/>
  <c r="L1229" i="39"/>
  <c r="C1229" i="39" s="1"/>
  <c r="F1229" i="39"/>
  <c r="E1229" i="39"/>
  <c r="D1229" i="39"/>
  <c r="B1229" i="39"/>
  <c r="A1229" i="39"/>
  <c r="L251" i="39"/>
  <c r="C251" i="39" s="1"/>
  <c r="F251" i="39"/>
  <c r="E251" i="39"/>
  <c r="D251" i="39"/>
  <c r="B251" i="39"/>
  <c r="H251" i="39" s="1"/>
  <c r="A251" i="39"/>
  <c r="L846" i="39"/>
  <c r="C846" i="39" s="1"/>
  <c r="F846" i="39"/>
  <c r="E846" i="39"/>
  <c r="D846" i="39"/>
  <c r="B846" i="39"/>
  <c r="H846" i="39" s="1"/>
  <c r="A846" i="39"/>
  <c r="L1540" i="39"/>
  <c r="C1540" i="39" s="1"/>
  <c r="F1540" i="39"/>
  <c r="E1540" i="39"/>
  <c r="D1540" i="39"/>
  <c r="B1540" i="39"/>
  <c r="H1540" i="39" s="1"/>
  <c r="A1540" i="39"/>
  <c r="L1222" i="39"/>
  <c r="C1222" i="39" s="1"/>
  <c r="F1222" i="39"/>
  <c r="E1222" i="39"/>
  <c r="D1222" i="39"/>
  <c r="B1222" i="39"/>
  <c r="A1222" i="39"/>
  <c r="L272" i="39"/>
  <c r="C272" i="39" s="1"/>
  <c r="F272" i="39"/>
  <c r="E272" i="39"/>
  <c r="D272" i="39"/>
  <c r="B272" i="39"/>
  <c r="A272" i="39"/>
  <c r="L270" i="39"/>
  <c r="C270" i="39" s="1"/>
  <c r="F270" i="39"/>
  <c r="E270" i="39"/>
  <c r="D270" i="39"/>
  <c r="B270" i="39"/>
  <c r="A270" i="39"/>
  <c r="L7" i="39"/>
  <c r="C7" i="39" s="1"/>
  <c r="F7" i="39"/>
  <c r="E7" i="39"/>
  <c r="D7" i="39"/>
  <c r="B7" i="39"/>
  <c r="A7" i="39"/>
  <c r="L1352" i="39"/>
  <c r="C1352" i="39" s="1"/>
  <c r="F1352" i="39"/>
  <c r="E1352" i="39"/>
  <c r="D1352" i="39"/>
  <c r="B1352" i="39"/>
  <c r="A1352" i="39"/>
  <c r="L1896" i="39"/>
  <c r="C1896" i="39" s="1"/>
  <c r="F1896" i="39"/>
  <c r="E1896" i="39"/>
  <c r="D1896" i="39"/>
  <c r="B1896" i="39"/>
  <c r="A1896" i="39"/>
  <c r="L1866" i="39"/>
  <c r="C1866" i="39" s="1"/>
  <c r="F1866" i="39"/>
  <c r="E1866" i="39"/>
  <c r="D1866" i="39"/>
  <c r="B1866" i="39"/>
  <c r="A1866" i="39"/>
  <c r="L1799" i="39"/>
  <c r="C1799" i="39" s="1"/>
  <c r="F1799" i="39"/>
  <c r="E1799" i="39"/>
  <c r="D1799" i="39"/>
  <c r="B1799" i="39"/>
  <c r="A1799" i="39"/>
  <c r="L2058" i="39"/>
  <c r="C2058" i="39" s="1"/>
  <c r="F2058" i="39"/>
  <c r="E2058" i="39"/>
  <c r="D2058" i="39"/>
  <c r="B2058" i="39"/>
  <c r="H2058" i="39" s="1"/>
  <c r="A2058" i="39"/>
  <c r="L62" i="39"/>
  <c r="C62" i="39" s="1"/>
  <c r="F62" i="39"/>
  <c r="E62" i="39"/>
  <c r="D62" i="39"/>
  <c r="B62" i="39"/>
  <c r="A62" i="39"/>
  <c r="L997" i="39"/>
  <c r="C997" i="39" s="1"/>
  <c r="F997" i="39"/>
  <c r="E997" i="39"/>
  <c r="D997" i="39"/>
  <c r="B997" i="39"/>
  <c r="A997" i="39"/>
  <c r="L794" i="39"/>
  <c r="C794" i="39" s="1"/>
  <c r="F794" i="39"/>
  <c r="E794" i="39"/>
  <c r="D794" i="39"/>
  <c r="B794" i="39"/>
  <c r="A794" i="39"/>
  <c r="L793" i="39"/>
  <c r="C793" i="39" s="1"/>
  <c r="F793" i="39"/>
  <c r="E793" i="39"/>
  <c r="D793" i="39"/>
  <c r="B793" i="39"/>
  <c r="A793" i="39"/>
  <c r="L803" i="39"/>
  <c r="C803" i="39" s="1"/>
  <c r="F803" i="39"/>
  <c r="E803" i="39"/>
  <c r="D803" i="39"/>
  <c r="B803" i="39"/>
  <c r="A803" i="39"/>
  <c r="L778" i="39"/>
  <c r="C778" i="39" s="1"/>
  <c r="F778" i="39"/>
  <c r="E778" i="39"/>
  <c r="D778" i="39"/>
  <c r="B778" i="39"/>
  <c r="A778" i="39"/>
  <c r="L1966" i="39"/>
  <c r="C1966" i="39" s="1"/>
  <c r="F1966" i="39"/>
  <c r="E1966" i="39"/>
  <c r="D1966" i="39"/>
  <c r="B1966" i="39"/>
  <c r="H1966" i="39" s="1"/>
  <c r="A1966" i="39"/>
  <c r="L1916" i="39"/>
  <c r="C1916" i="39" s="1"/>
  <c r="F1916" i="39"/>
  <c r="E1916" i="39"/>
  <c r="D1916" i="39"/>
  <c r="B1916" i="39"/>
  <c r="A1916" i="39"/>
  <c r="L1460" i="39"/>
  <c r="C1460" i="39" s="1"/>
  <c r="F1460" i="39"/>
  <c r="E1460" i="39"/>
  <c r="D1460" i="39"/>
  <c r="B1460" i="39"/>
  <c r="A1460" i="39"/>
  <c r="L1031" i="39"/>
  <c r="C1031" i="39" s="1"/>
  <c r="F1031" i="39"/>
  <c r="E1031" i="39"/>
  <c r="D1031" i="39"/>
  <c r="B1031" i="39"/>
  <c r="H1031" i="39" s="1"/>
  <c r="A1031" i="39"/>
  <c r="L2469" i="39"/>
  <c r="C2469" i="39" s="1"/>
  <c r="F2469" i="39"/>
  <c r="E2469" i="39"/>
  <c r="D2469" i="39"/>
  <c r="B2469" i="39"/>
  <c r="A2469" i="39"/>
  <c r="L2345" i="39"/>
  <c r="C2345" i="39" s="1"/>
  <c r="F2345" i="39"/>
  <c r="E2345" i="39"/>
  <c r="D2345" i="39"/>
  <c r="B2345" i="39"/>
  <c r="A2345" i="39"/>
  <c r="L1046" i="39"/>
  <c r="C1046" i="39" s="1"/>
  <c r="F1046" i="39"/>
  <c r="E1046" i="39"/>
  <c r="D1046" i="39"/>
  <c r="B1046" i="39"/>
  <c r="A1046" i="39"/>
  <c r="L1676" i="39"/>
  <c r="C1676" i="39" s="1"/>
  <c r="F1676" i="39"/>
  <c r="E1676" i="39"/>
  <c r="D1676" i="39"/>
  <c r="B1676" i="39"/>
  <c r="A1676" i="39"/>
  <c r="L329" i="39"/>
  <c r="C329" i="39" s="1"/>
  <c r="F329" i="39"/>
  <c r="E329" i="39"/>
  <c r="D329" i="39"/>
  <c r="B329" i="39"/>
  <c r="A329" i="39"/>
  <c r="L1950" i="39"/>
  <c r="C1950" i="39" s="1"/>
  <c r="F1950" i="39"/>
  <c r="E1950" i="39"/>
  <c r="D1950" i="39"/>
  <c r="B1950" i="39"/>
  <c r="A1950" i="39"/>
  <c r="L1892" i="39"/>
  <c r="C1892" i="39" s="1"/>
  <c r="F1892" i="39"/>
  <c r="E1892" i="39"/>
  <c r="D1892" i="39"/>
  <c r="B1892" i="39"/>
  <c r="A1892" i="39"/>
  <c r="L2630" i="39"/>
  <c r="C2630" i="39" s="1"/>
  <c r="F2630" i="39"/>
  <c r="E2630" i="39"/>
  <c r="D2630" i="39"/>
  <c r="B2630" i="39"/>
  <c r="A2630" i="39"/>
  <c r="L1600" i="39"/>
  <c r="C1600" i="39" s="1"/>
  <c r="F1600" i="39"/>
  <c r="E1600" i="39"/>
  <c r="D1600" i="39"/>
  <c r="B1600" i="39"/>
  <c r="H1600" i="39" s="1"/>
  <c r="A1600" i="39"/>
  <c r="L665" i="39"/>
  <c r="C665" i="39" s="1"/>
  <c r="F665" i="39"/>
  <c r="E665" i="39"/>
  <c r="D665" i="39"/>
  <c r="B665" i="39"/>
  <c r="H665" i="39" s="1"/>
  <c r="A665" i="39"/>
  <c r="L2198" i="39"/>
  <c r="C2198" i="39" s="1"/>
  <c r="F2198" i="39"/>
  <c r="E2198" i="39"/>
  <c r="D2198" i="39"/>
  <c r="B2198" i="39"/>
  <c r="H2198" i="39" s="1"/>
  <c r="A2198" i="39"/>
  <c r="L107" i="39"/>
  <c r="C107" i="39" s="1"/>
  <c r="F107" i="39"/>
  <c r="E107" i="39"/>
  <c r="D107" i="39"/>
  <c r="B107" i="39"/>
  <c r="A107" i="39"/>
  <c r="L1416" i="39"/>
  <c r="C1416" i="39" s="1"/>
  <c r="F1416" i="39"/>
  <c r="E1416" i="39"/>
  <c r="D1416" i="39"/>
  <c r="B1416" i="39"/>
  <c r="A1416" i="39"/>
  <c r="L1628" i="39"/>
  <c r="C1628" i="39" s="1"/>
  <c r="F1628" i="39"/>
  <c r="E1628" i="39"/>
  <c r="D1628" i="39"/>
  <c r="B1628" i="39"/>
  <c r="H1628" i="39" s="1"/>
  <c r="A1628" i="39"/>
  <c r="L515" i="39"/>
  <c r="C515" i="39" s="1"/>
  <c r="F515" i="39"/>
  <c r="E515" i="39"/>
  <c r="D515" i="39"/>
  <c r="B515" i="39"/>
  <c r="A515" i="39"/>
  <c r="L1226" i="39"/>
  <c r="C1226" i="39" s="1"/>
  <c r="F1226" i="39"/>
  <c r="E1226" i="39"/>
  <c r="D1226" i="39"/>
  <c r="B1226" i="39"/>
  <c r="A1226" i="39"/>
  <c r="L1224" i="39"/>
  <c r="C1224" i="39" s="1"/>
  <c r="F1224" i="39"/>
  <c r="E1224" i="39"/>
  <c r="D1224" i="39"/>
  <c r="B1224" i="39"/>
  <c r="H1224" i="39" s="1"/>
  <c r="A1224" i="39"/>
  <c r="L2511" i="39"/>
  <c r="C2511" i="39" s="1"/>
  <c r="F2511" i="39"/>
  <c r="E2511" i="39"/>
  <c r="D2511" i="39"/>
  <c r="B2511" i="39"/>
  <c r="A2511" i="39"/>
  <c r="L748" i="39"/>
  <c r="C748" i="39" s="1"/>
  <c r="F748" i="39"/>
  <c r="E748" i="39"/>
  <c r="D748" i="39"/>
  <c r="B748" i="39"/>
  <c r="H748" i="39" s="1"/>
  <c r="A748" i="39"/>
  <c r="L157" i="39"/>
  <c r="C157" i="39" s="1"/>
  <c r="F157" i="39"/>
  <c r="E157" i="39"/>
  <c r="D157" i="39"/>
  <c r="B157" i="39"/>
  <c r="H157" i="39" s="1"/>
  <c r="A157" i="39"/>
  <c r="L1111" i="39"/>
  <c r="C1111" i="39" s="1"/>
  <c r="F1111" i="39"/>
  <c r="E1111" i="39"/>
  <c r="D1111" i="39"/>
  <c r="B1111" i="39"/>
  <c r="A1111" i="39"/>
  <c r="L1110" i="39"/>
  <c r="C1110" i="39" s="1"/>
  <c r="F1110" i="39"/>
  <c r="E1110" i="39"/>
  <c r="D1110" i="39"/>
  <c r="B1110" i="39"/>
  <c r="H1110" i="39" s="1"/>
  <c r="A1110" i="39"/>
  <c r="L1095" i="39"/>
  <c r="C1095" i="39" s="1"/>
  <c r="F1095" i="39"/>
  <c r="E1095" i="39"/>
  <c r="D1095" i="39"/>
  <c r="B1095" i="39"/>
  <c r="A1095" i="39"/>
  <c r="L1944" i="39"/>
  <c r="C1944" i="39" s="1"/>
  <c r="F1944" i="39"/>
  <c r="E1944" i="39"/>
  <c r="D1944" i="39"/>
  <c r="B1944" i="39"/>
  <c r="A1944" i="39"/>
  <c r="L837" i="39"/>
  <c r="C837" i="39" s="1"/>
  <c r="F837" i="39"/>
  <c r="E837" i="39"/>
  <c r="D837" i="39"/>
  <c r="B837" i="39"/>
  <c r="A837" i="39"/>
  <c r="L1058" i="39"/>
  <c r="C1058" i="39" s="1"/>
  <c r="F1058" i="39"/>
  <c r="E1058" i="39"/>
  <c r="D1058" i="39"/>
  <c r="B1058" i="39"/>
  <c r="A1058" i="39"/>
  <c r="L2081" i="39"/>
  <c r="C2081" i="39" s="1"/>
  <c r="F2081" i="39"/>
  <c r="E2081" i="39"/>
  <c r="D2081" i="39"/>
  <c r="B2081" i="39"/>
  <c r="A2081" i="39"/>
  <c r="L1508" i="39"/>
  <c r="C1508" i="39" s="1"/>
  <c r="F1508" i="39"/>
  <c r="E1508" i="39"/>
  <c r="D1508" i="39"/>
  <c r="B1508" i="39"/>
  <c r="A1508" i="39"/>
  <c r="L1260" i="39"/>
  <c r="C1260" i="39" s="1"/>
  <c r="F1260" i="39"/>
  <c r="E1260" i="39"/>
  <c r="D1260" i="39"/>
  <c r="B1260" i="39"/>
  <c r="A1260" i="39"/>
  <c r="L1413" i="39"/>
  <c r="C1413" i="39" s="1"/>
  <c r="F1413" i="39"/>
  <c r="E1413" i="39"/>
  <c r="D1413" i="39"/>
  <c r="B1413" i="39"/>
  <c r="A1413" i="39"/>
  <c r="L1144" i="39"/>
  <c r="C1144" i="39" s="1"/>
  <c r="F1144" i="39"/>
  <c r="E1144" i="39"/>
  <c r="D1144" i="39"/>
  <c r="B1144" i="39"/>
  <c r="A1144" i="39"/>
  <c r="L1319" i="39"/>
  <c r="C1319" i="39" s="1"/>
  <c r="F1319" i="39"/>
  <c r="E1319" i="39"/>
  <c r="D1319" i="39"/>
  <c r="B1319" i="39"/>
  <c r="A1319" i="39"/>
  <c r="L675" i="39"/>
  <c r="C675" i="39" s="1"/>
  <c r="F675" i="39"/>
  <c r="E675" i="39"/>
  <c r="D675" i="39"/>
  <c r="B675" i="39"/>
  <c r="A675" i="39"/>
  <c r="L485" i="39"/>
  <c r="C485" i="39" s="1"/>
  <c r="F485" i="39"/>
  <c r="E485" i="39"/>
  <c r="D485" i="39"/>
  <c r="B485" i="39"/>
  <c r="A485" i="39"/>
  <c r="L97" i="39"/>
  <c r="C97" i="39" s="1"/>
  <c r="F97" i="39"/>
  <c r="E97" i="39"/>
  <c r="D97" i="39"/>
  <c r="B97" i="39"/>
  <c r="A97" i="39"/>
  <c r="L1387" i="39"/>
  <c r="C1387" i="39" s="1"/>
  <c r="F1387" i="39"/>
  <c r="E1387" i="39"/>
  <c r="D1387" i="39"/>
  <c r="B1387" i="39"/>
  <c r="A1387" i="39"/>
  <c r="L915" i="39"/>
  <c r="C915" i="39" s="1"/>
  <c r="F915" i="39"/>
  <c r="E915" i="39"/>
  <c r="D915" i="39"/>
  <c r="B915" i="39"/>
  <c r="A915" i="39"/>
  <c r="L143" i="39"/>
  <c r="C143" i="39" s="1"/>
  <c r="F143" i="39"/>
  <c r="E143" i="39"/>
  <c r="D143" i="39"/>
  <c r="B143" i="39"/>
  <c r="A143" i="39"/>
  <c r="L1572" i="39"/>
  <c r="C1572" i="39" s="1"/>
  <c r="F1572" i="39"/>
  <c r="E1572" i="39"/>
  <c r="D1572" i="39"/>
  <c r="B1572" i="39"/>
  <c r="H1572" i="39" s="1"/>
  <c r="A1572" i="39"/>
  <c r="L718" i="39"/>
  <c r="C718" i="39" s="1"/>
  <c r="F718" i="39"/>
  <c r="E718" i="39"/>
  <c r="D718" i="39"/>
  <c r="B718" i="39"/>
  <c r="H718" i="39" s="1"/>
  <c r="A718" i="39"/>
  <c r="L2397" i="39"/>
  <c r="C2397" i="39" s="1"/>
  <c r="F2397" i="39"/>
  <c r="E2397" i="39"/>
  <c r="D2397" i="39"/>
  <c r="B2397" i="39"/>
  <c r="A2397" i="39"/>
  <c r="L26" i="39"/>
  <c r="C26" i="39" s="1"/>
  <c r="F26" i="39"/>
  <c r="E26" i="39"/>
  <c r="D26" i="39"/>
  <c r="B26" i="39"/>
  <c r="H26" i="39" s="1"/>
  <c r="A26" i="39"/>
  <c r="L2574" i="39"/>
  <c r="C2574" i="39" s="1"/>
  <c r="F2574" i="39"/>
  <c r="E2574" i="39"/>
  <c r="D2574" i="39"/>
  <c r="B2574" i="39"/>
  <c r="A2574" i="39"/>
  <c r="L1232" i="39"/>
  <c r="C1232" i="39" s="1"/>
  <c r="F1232" i="39"/>
  <c r="E1232" i="39"/>
  <c r="D1232" i="39"/>
  <c r="B1232" i="39"/>
  <c r="A1232" i="39"/>
  <c r="L37" i="39"/>
  <c r="C37" i="39" s="1"/>
  <c r="F37" i="39"/>
  <c r="E37" i="39"/>
  <c r="D37" i="39"/>
  <c r="B37" i="39"/>
  <c r="H37" i="39" s="1"/>
  <c r="A37" i="39"/>
  <c r="L1161" i="39"/>
  <c r="C1161" i="39" s="1"/>
  <c r="F1161" i="39"/>
  <c r="E1161" i="39"/>
  <c r="D1161" i="39"/>
  <c r="B1161" i="39"/>
  <c r="A1161" i="39"/>
  <c r="L809" i="39"/>
  <c r="C809" i="39" s="1"/>
  <c r="F809" i="39"/>
  <c r="E809" i="39"/>
  <c r="D809" i="39"/>
  <c r="B809" i="39"/>
  <c r="A809" i="39"/>
  <c r="L1315" i="39"/>
  <c r="C1315" i="39" s="1"/>
  <c r="F1315" i="39"/>
  <c r="E1315" i="39"/>
  <c r="D1315" i="39"/>
  <c r="B1315" i="39"/>
  <c r="H1315" i="39" s="1"/>
  <c r="A1315" i="39"/>
  <c r="L956" i="39"/>
  <c r="C956" i="39" s="1"/>
  <c r="F956" i="39"/>
  <c r="E956" i="39"/>
  <c r="D956" i="39"/>
  <c r="B956" i="39"/>
  <c r="A956" i="39"/>
  <c r="L353" i="39"/>
  <c r="C353" i="39" s="1"/>
  <c r="F353" i="39"/>
  <c r="E353" i="39"/>
  <c r="D353" i="39"/>
  <c r="B353" i="39"/>
  <c r="A353" i="39"/>
  <c r="L325" i="39"/>
  <c r="C325" i="39" s="1"/>
  <c r="F325" i="39"/>
  <c r="E325" i="39"/>
  <c r="D325" i="39"/>
  <c r="B325" i="39"/>
  <c r="H325" i="39" s="1"/>
  <c r="A325" i="39"/>
  <c r="L684" i="39"/>
  <c r="C684" i="39" s="1"/>
  <c r="F684" i="39"/>
  <c r="E684" i="39"/>
  <c r="D684" i="39"/>
  <c r="B684" i="39"/>
  <c r="A684" i="39"/>
  <c r="L1288" i="39"/>
  <c r="C1288" i="39" s="1"/>
  <c r="F1288" i="39"/>
  <c r="E1288" i="39"/>
  <c r="D1288" i="39"/>
  <c r="B1288" i="39"/>
  <c r="A1288" i="39"/>
  <c r="L2502" i="39"/>
  <c r="C2502" i="39" s="1"/>
  <c r="F2502" i="39"/>
  <c r="E2502" i="39"/>
  <c r="D2502" i="39"/>
  <c r="B2502" i="39"/>
  <c r="A2502" i="39"/>
  <c r="L2033" i="39"/>
  <c r="C2033" i="39" s="1"/>
  <c r="F2033" i="39"/>
  <c r="E2033" i="39"/>
  <c r="D2033" i="39"/>
  <c r="B2033" i="39"/>
  <c r="A2033" i="39"/>
  <c r="L734" i="39"/>
  <c r="C734" i="39" s="1"/>
  <c r="F734" i="39"/>
  <c r="E734" i="39"/>
  <c r="D734" i="39"/>
  <c r="B734" i="39"/>
  <c r="A734" i="39"/>
  <c r="L923" i="39"/>
  <c r="C923" i="39" s="1"/>
  <c r="F923" i="39"/>
  <c r="E923" i="39"/>
  <c r="D923" i="39"/>
  <c r="B923" i="39"/>
  <c r="H923" i="39" s="1"/>
  <c r="A923" i="39"/>
  <c r="L1246" i="39"/>
  <c r="C1246" i="39" s="1"/>
  <c r="F1246" i="39"/>
  <c r="E1246" i="39"/>
  <c r="D1246" i="39"/>
  <c r="B1246" i="39"/>
  <c r="A1246" i="39"/>
  <c r="L2091" i="39"/>
  <c r="C2091" i="39" s="1"/>
  <c r="F2091" i="39"/>
  <c r="E2091" i="39"/>
  <c r="D2091" i="39"/>
  <c r="B2091" i="39"/>
  <c r="A2091" i="39"/>
  <c r="L557" i="39"/>
  <c r="C557" i="39" s="1"/>
  <c r="F557" i="39"/>
  <c r="E557" i="39"/>
  <c r="D557" i="39"/>
  <c r="B557" i="39"/>
  <c r="A557" i="39"/>
  <c r="L2573" i="39"/>
  <c r="C2573" i="39" s="1"/>
  <c r="F2573" i="39"/>
  <c r="E2573" i="39"/>
  <c r="D2573" i="39"/>
  <c r="B2573" i="39"/>
  <c r="H2573" i="39" s="1"/>
  <c r="A2573" i="39"/>
  <c r="L843" i="39"/>
  <c r="C843" i="39" s="1"/>
  <c r="F843" i="39"/>
  <c r="E843" i="39"/>
  <c r="D843" i="39"/>
  <c r="B843" i="39"/>
  <c r="A843" i="39"/>
  <c r="L2364" i="39"/>
  <c r="C2364" i="39" s="1"/>
  <c r="F2364" i="39"/>
  <c r="E2364" i="39"/>
  <c r="D2364" i="39"/>
  <c r="B2364" i="39"/>
  <c r="A2364" i="39"/>
  <c r="L744" i="39"/>
  <c r="C744" i="39" s="1"/>
  <c r="F744" i="39"/>
  <c r="E744" i="39"/>
  <c r="D744" i="39"/>
  <c r="B744" i="39"/>
  <c r="A744" i="39"/>
  <c r="L2348" i="39"/>
  <c r="C2348" i="39" s="1"/>
  <c r="F2348" i="39"/>
  <c r="E2348" i="39"/>
  <c r="D2348" i="39"/>
  <c r="B2348" i="39"/>
  <c r="A2348" i="39"/>
  <c r="L2150" i="39"/>
  <c r="C2150" i="39" s="1"/>
  <c r="F2150" i="39"/>
  <c r="E2150" i="39"/>
  <c r="D2150" i="39"/>
  <c r="B2150" i="39"/>
  <c r="A2150" i="39"/>
  <c r="L1789" i="39"/>
  <c r="C1789" i="39" s="1"/>
  <c r="F1789" i="39"/>
  <c r="E1789" i="39"/>
  <c r="D1789" i="39"/>
  <c r="B1789" i="39"/>
  <c r="H1789" i="39" s="1"/>
  <c r="A1789" i="39"/>
  <c r="L2223" i="39"/>
  <c r="C2223" i="39" s="1"/>
  <c r="F2223" i="39"/>
  <c r="E2223" i="39"/>
  <c r="D2223" i="39"/>
  <c r="B2223" i="39"/>
  <c r="A2223" i="39"/>
  <c r="L720" i="39"/>
  <c r="C720" i="39" s="1"/>
  <c r="F720" i="39"/>
  <c r="E720" i="39"/>
  <c r="D720" i="39"/>
  <c r="B720" i="39"/>
  <c r="A720" i="39"/>
  <c r="L1427" i="39"/>
  <c r="C1427" i="39" s="1"/>
  <c r="F1427" i="39"/>
  <c r="E1427" i="39"/>
  <c r="D1427" i="39"/>
  <c r="B1427" i="39"/>
  <c r="H1427" i="39" s="1"/>
  <c r="A1427" i="39"/>
  <c r="L2032" i="39"/>
  <c r="C2032" i="39" s="1"/>
  <c r="F2032" i="39"/>
  <c r="E2032" i="39"/>
  <c r="D2032" i="39"/>
  <c r="B2032" i="39"/>
  <c r="A2032" i="39"/>
  <c r="L2120" i="39"/>
  <c r="C2120" i="39" s="1"/>
  <c r="F2120" i="39"/>
  <c r="E2120" i="39"/>
  <c r="D2120" i="39"/>
  <c r="B2120" i="39"/>
  <c r="A2120" i="39"/>
  <c r="L494" i="39"/>
  <c r="C494" i="39" s="1"/>
  <c r="F494" i="39"/>
  <c r="E494" i="39"/>
  <c r="D494" i="39"/>
  <c r="B494" i="39"/>
  <c r="A494" i="39"/>
  <c r="L2025" i="39"/>
  <c r="C2025" i="39" s="1"/>
  <c r="F2025" i="39"/>
  <c r="E2025" i="39"/>
  <c r="D2025" i="39"/>
  <c r="B2025" i="39"/>
  <c r="H2025" i="39" s="1"/>
  <c r="A2025" i="39"/>
  <c r="L943" i="39"/>
  <c r="C943" i="39" s="1"/>
  <c r="F943" i="39"/>
  <c r="E943" i="39"/>
  <c r="D943" i="39"/>
  <c r="B943" i="39"/>
  <c r="H943" i="39" s="1"/>
  <c r="A943" i="39"/>
  <c r="L2360" i="39"/>
  <c r="C2360" i="39" s="1"/>
  <c r="F2360" i="39"/>
  <c r="E2360" i="39"/>
  <c r="D2360" i="39"/>
  <c r="B2360" i="39"/>
  <c r="H2360" i="39" s="1"/>
  <c r="A2360" i="39"/>
  <c r="L692" i="39"/>
  <c r="C692" i="39" s="1"/>
  <c r="F692" i="39"/>
  <c r="E692" i="39"/>
  <c r="D692" i="39"/>
  <c r="B692" i="39"/>
  <c r="A692" i="39"/>
  <c r="L683" i="39"/>
  <c r="C683" i="39" s="1"/>
  <c r="F683" i="39"/>
  <c r="E683" i="39"/>
  <c r="D683" i="39"/>
  <c r="B683" i="39"/>
  <c r="A683" i="39"/>
  <c r="L2533" i="39"/>
  <c r="C2533" i="39" s="1"/>
  <c r="F2533" i="39"/>
  <c r="E2533" i="39"/>
  <c r="D2533" i="39"/>
  <c r="B2533" i="39"/>
  <c r="A2533" i="39"/>
  <c r="L2445" i="39"/>
  <c r="C2445" i="39" s="1"/>
  <c r="F2445" i="39"/>
  <c r="E2445" i="39"/>
  <c r="D2445" i="39"/>
  <c r="B2445" i="39"/>
  <c r="H2445" i="39" s="1"/>
  <c r="A2445" i="39"/>
  <c r="L2632" i="39"/>
  <c r="C2632" i="39" s="1"/>
  <c r="F2632" i="39"/>
  <c r="E2632" i="39"/>
  <c r="D2632" i="39"/>
  <c r="B2632" i="39"/>
  <c r="H2632" i="39" s="1"/>
  <c r="A2632" i="39"/>
  <c r="L2385" i="39"/>
  <c r="C2385" i="39" s="1"/>
  <c r="F2385" i="39"/>
  <c r="E2385" i="39"/>
  <c r="D2385" i="39"/>
  <c r="B2385" i="39"/>
  <c r="H2385" i="39" s="1"/>
  <c r="A2385" i="39"/>
  <c r="L2192" i="39"/>
  <c r="C2192" i="39" s="1"/>
  <c r="F2192" i="39"/>
  <c r="E2192" i="39"/>
  <c r="D2192" i="39"/>
  <c r="B2192" i="39"/>
  <c r="H2192" i="39" s="1"/>
  <c r="A2192" i="39"/>
  <c r="L439" i="39"/>
  <c r="C439" i="39" s="1"/>
  <c r="F439" i="39"/>
  <c r="E439" i="39"/>
  <c r="D439" i="39"/>
  <c r="B439" i="39"/>
  <c r="A439" i="39"/>
  <c r="L864" i="39"/>
  <c r="C864" i="39" s="1"/>
  <c r="F864" i="39"/>
  <c r="E864" i="39"/>
  <c r="D864" i="39"/>
  <c r="B864" i="39"/>
  <c r="H864" i="39" s="1"/>
  <c r="A864" i="39"/>
  <c r="L194" i="39"/>
  <c r="C194" i="39" s="1"/>
  <c r="F194" i="39"/>
  <c r="E194" i="39"/>
  <c r="D194" i="39"/>
  <c r="B194" i="39"/>
  <c r="A194" i="39"/>
  <c r="L2279" i="39"/>
  <c r="C2279" i="39" s="1"/>
  <c r="F2279" i="39"/>
  <c r="E2279" i="39"/>
  <c r="D2279" i="39"/>
  <c r="B2279" i="39"/>
  <c r="H2279" i="39" s="1"/>
  <c r="A2279" i="39"/>
  <c r="L2289" i="39"/>
  <c r="C2289" i="39" s="1"/>
  <c r="F2289" i="39"/>
  <c r="E2289" i="39"/>
  <c r="D2289" i="39"/>
  <c r="B2289" i="39"/>
  <c r="A2289" i="39"/>
  <c r="L1301" i="39"/>
  <c r="C1301" i="39" s="1"/>
  <c r="F1301" i="39"/>
  <c r="E1301" i="39"/>
  <c r="D1301" i="39"/>
  <c r="B1301" i="39"/>
  <c r="A1301" i="39"/>
  <c r="L1219" i="39"/>
  <c r="C1219" i="39" s="1"/>
  <c r="F1219" i="39"/>
  <c r="E1219" i="39"/>
  <c r="D1219" i="39"/>
  <c r="B1219" i="39"/>
  <c r="H1219" i="39" s="1"/>
  <c r="A1219" i="39"/>
  <c r="L646" i="39"/>
  <c r="C646" i="39" s="1"/>
  <c r="F646" i="39"/>
  <c r="E646" i="39"/>
  <c r="D646" i="39"/>
  <c r="B646" i="39"/>
  <c r="A646" i="39"/>
  <c r="L382" i="39"/>
  <c r="C382" i="39" s="1"/>
  <c r="F382" i="39"/>
  <c r="E382" i="39"/>
  <c r="D382" i="39"/>
  <c r="B382" i="39"/>
  <c r="H382" i="39" s="1"/>
  <c r="A382" i="39"/>
  <c r="L2395" i="39"/>
  <c r="C2395" i="39" s="1"/>
  <c r="F2395" i="39"/>
  <c r="E2395" i="39"/>
  <c r="D2395" i="39"/>
  <c r="B2395" i="39"/>
  <c r="A2395" i="39"/>
  <c r="L1164" i="39"/>
  <c r="C1164" i="39" s="1"/>
  <c r="F1164" i="39"/>
  <c r="E1164" i="39"/>
  <c r="D1164" i="39"/>
  <c r="B1164" i="39"/>
  <c r="A1164" i="39"/>
  <c r="L689" i="39"/>
  <c r="C689" i="39" s="1"/>
  <c r="F689" i="39"/>
  <c r="E689" i="39"/>
  <c r="D689" i="39"/>
  <c r="B689" i="39"/>
  <c r="A689" i="39"/>
  <c r="L543" i="39"/>
  <c r="C543" i="39" s="1"/>
  <c r="F543" i="39"/>
  <c r="E543" i="39"/>
  <c r="D543" i="39"/>
  <c r="B543" i="39"/>
  <c r="A543" i="39"/>
  <c r="L1056" i="39"/>
  <c r="C1056" i="39" s="1"/>
  <c r="F1056" i="39"/>
  <c r="E1056" i="39"/>
  <c r="D1056" i="39"/>
  <c r="B1056" i="39"/>
  <c r="H1056" i="39" s="1"/>
  <c r="A1056" i="39"/>
  <c r="L900" i="39"/>
  <c r="C900" i="39" s="1"/>
  <c r="F900" i="39"/>
  <c r="E900" i="39"/>
  <c r="D900" i="39"/>
  <c r="B900" i="39"/>
  <c r="A900" i="39"/>
  <c r="L766" i="39"/>
  <c r="C766" i="39" s="1"/>
  <c r="F766" i="39"/>
  <c r="E766" i="39"/>
  <c r="D766" i="39"/>
  <c r="B766" i="39"/>
  <c r="A766" i="39"/>
  <c r="L1220" i="39"/>
  <c r="C1220" i="39" s="1"/>
  <c r="F1220" i="39"/>
  <c r="E1220" i="39"/>
  <c r="D1220" i="39"/>
  <c r="B1220" i="39"/>
  <c r="A1220" i="39"/>
  <c r="L2571" i="39"/>
  <c r="C2571" i="39" s="1"/>
  <c r="F2571" i="39"/>
  <c r="E2571" i="39"/>
  <c r="D2571" i="39"/>
  <c r="B2571" i="39"/>
  <c r="A2571" i="39"/>
  <c r="L2624" i="39"/>
  <c r="C2624" i="39" s="1"/>
  <c r="F2624" i="39"/>
  <c r="E2624" i="39"/>
  <c r="D2624" i="39"/>
  <c r="B2624" i="39"/>
  <c r="A2624" i="39"/>
  <c r="L1834" i="39"/>
  <c r="C1834" i="39" s="1"/>
  <c r="F1834" i="39"/>
  <c r="E1834" i="39"/>
  <c r="D1834" i="39"/>
  <c r="B1834" i="39"/>
  <c r="A1834" i="39"/>
  <c r="L1261" i="39"/>
  <c r="C1261" i="39" s="1"/>
  <c r="F1261" i="39"/>
  <c r="E1261" i="39"/>
  <c r="D1261" i="39"/>
  <c r="B1261" i="39"/>
  <c r="H1261" i="39" s="1"/>
  <c r="A1261" i="39"/>
  <c r="L714" i="39"/>
  <c r="C714" i="39" s="1"/>
  <c r="F714" i="39"/>
  <c r="E714" i="39"/>
  <c r="D714" i="39"/>
  <c r="B714" i="39"/>
  <c r="H714" i="39" s="1"/>
  <c r="A714" i="39"/>
  <c r="L349" i="39"/>
  <c r="C349" i="39" s="1"/>
  <c r="F349" i="39"/>
  <c r="E349" i="39"/>
  <c r="D349" i="39"/>
  <c r="B349" i="39"/>
  <c r="A349" i="39"/>
  <c r="L341" i="39"/>
  <c r="C341" i="39" s="1"/>
  <c r="F341" i="39"/>
  <c r="E341" i="39"/>
  <c r="D341" i="39"/>
  <c r="B341" i="39"/>
  <c r="A341" i="39"/>
  <c r="L158" i="39"/>
  <c r="C158" i="39" s="1"/>
  <c r="F158" i="39"/>
  <c r="E158" i="39"/>
  <c r="D158" i="39"/>
  <c r="B158" i="39"/>
  <c r="A158" i="39"/>
  <c r="L1272" i="39"/>
  <c r="C1272" i="39" s="1"/>
  <c r="F1272" i="39"/>
  <c r="E1272" i="39"/>
  <c r="D1272" i="39"/>
  <c r="B1272" i="39"/>
  <c r="A1272" i="39"/>
  <c r="L2298" i="39"/>
  <c r="C2298" i="39" s="1"/>
  <c r="F2298" i="39"/>
  <c r="E2298" i="39"/>
  <c r="D2298" i="39"/>
  <c r="B2298" i="39"/>
  <c r="H2298" i="39" s="1"/>
  <c r="A2298" i="39"/>
  <c r="L2275" i="39"/>
  <c r="C2275" i="39" s="1"/>
  <c r="F2275" i="39"/>
  <c r="E2275" i="39"/>
  <c r="D2275" i="39"/>
  <c r="B2275" i="39"/>
  <c r="A2275" i="39"/>
  <c r="L1172" i="39"/>
  <c r="C1172" i="39" s="1"/>
  <c r="F1172" i="39"/>
  <c r="E1172" i="39"/>
  <c r="D1172" i="39"/>
  <c r="B1172" i="39"/>
  <c r="A1172" i="39"/>
  <c r="L387" i="39"/>
  <c r="C387" i="39" s="1"/>
  <c r="F387" i="39"/>
  <c r="E387" i="39"/>
  <c r="D387" i="39"/>
  <c r="B387" i="39"/>
  <c r="H387" i="39" s="1"/>
  <c r="A387" i="39"/>
  <c r="L2639" i="39"/>
  <c r="C2639" i="39" s="1"/>
  <c r="F2639" i="39"/>
  <c r="E2639" i="39"/>
  <c r="D2639" i="39"/>
  <c r="B2639" i="39"/>
  <c r="A2639" i="39"/>
  <c r="L1905" i="39"/>
  <c r="C1905" i="39" s="1"/>
  <c r="F1905" i="39"/>
  <c r="E1905" i="39"/>
  <c r="D1905" i="39"/>
  <c r="B1905" i="39"/>
  <c r="A1905" i="39"/>
  <c r="L1684" i="39"/>
  <c r="C1684" i="39" s="1"/>
  <c r="F1684" i="39"/>
  <c r="E1684" i="39"/>
  <c r="D1684" i="39"/>
  <c r="B1684" i="39"/>
  <c r="A1684" i="39"/>
  <c r="L556" i="39"/>
  <c r="C556" i="39" s="1"/>
  <c r="F556" i="39"/>
  <c r="E556" i="39"/>
  <c r="D556" i="39"/>
  <c r="B556" i="39"/>
  <c r="H556" i="39" s="1"/>
  <c r="A556" i="39"/>
  <c r="L2106" i="39"/>
  <c r="C2106" i="39" s="1"/>
  <c r="F2106" i="39"/>
  <c r="E2106" i="39"/>
  <c r="D2106" i="39"/>
  <c r="B2106" i="39"/>
  <c r="A2106" i="39"/>
  <c r="L1101" i="39"/>
  <c r="C1101" i="39" s="1"/>
  <c r="F1101" i="39"/>
  <c r="E1101" i="39"/>
  <c r="D1101" i="39"/>
  <c r="B1101" i="39"/>
  <c r="A1101" i="39"/>
  <c r="L634" i="39"/>
  <c r="C634" i="39" s="1"/>
  <c r="F634" i="39"/>
  <c r="E634" i="39"/>
  <c r="D634" i="39"/>
  <c r="B634" i="39"/>
  <c r="A634" i="39"/>
  <c r="L446" i="39"/>
  <c r="C446" i="39" s="1"/>
  <c r="F446" i="39"/>
  <c r="E446" i="39"/>
  <c r="D446" i="39"/>
  <c r="B446" i="39"/>
  <c r="H446" i="39" s="1"/>
  <c r="A446" i="39"/>
  <c r="L1025" i="39"/>
  <c r="C1025" i="39" s="1"/>
  <c r="F1025" i="39"/>
  <c r="E1025" i="39"/>
  <c r="D1025" i="39"/>
  <c r="B1025" i="39"/>
  <c r="A1025" i="39"/>
  <c r="L1044" i="39"/>
  <c r="C1044" i="39" s="1"/>
  <c r="F1044" i="39"/>
  <c r="E1044" i="39"/>
  <c r="D1044" i="39"/>
  <c r="B1044" i="39"/>
  <c r="A1044" i="39"/>
  <c r="L302" i="39"/>
  <c r="C302" i="39" s="1"/>
  <c r="F302" i="39"/>
  <c r="E302" i="39"/>
  <c r="D302" i="39"/>
  <c r="B302" i="39"/>
  <c r="A302" i="39"/>
  <c r="L649" i="39"/>
  <c r="C649" i="39" s="1"/>
  <c r="F649" i="39"/>
  <c r="E649" i="39"/>
  <c r="D649" i="39"/>
  <c r="B649" i="39"/>
  <c r="A649" i="39"/>
  <c r="L2248" i="39"/>
  <c r="C2248" i="39" s="1"/>
  <c r="F2248" i="39"/>
  <c r="E2248" i="39"/>
  <c r="D2248" i="39"/>
  <c r="B2248" i="39"/>
  <c r="H2248" i="39" s="1"/>
  <c r="A2248" i="39"/>
  <c r="L2354" i="39"/>
  <c r="C2354" i="39" s="1"/>
  <c r="F2354" i="39"/>
  <c r="E2354" i="39"/>
  <c r="D2354" i="39"/>
  <c r="B2354" i="39"/>
  <c r="A2354" i="39"/>
  <c r="L2299" i="39"/>
  <c r="C2299" i="39" s="1"/>
  <c r="F2299" i="39"/>
  <c r="E2299" i="39"/>
  <c r="D2299" i="39"/>
  <c r="B2299" i="39"/>
  <c r="A2299" i="39"/>
  <c r="L2514" i="39"/>
  <c r="C2514" i="39" s="1"/>
  <c r="F2514" i="39"/>
  <c r="E2514" i="39"/>
  <c r="D2514" i="39"/>
  <c r="B2514" i="39"/>
  <c r="A2514" i="39"/>
  <c r="L121" i="39"/>
  <c r="C121" i="39" s="1"/>
  <c r="F121" i="39"/>
  <c r="E121" i="39"/>
  <c r="D121" i="39"/>
  <c r="B121" i="39"/>
  <c r="A121" i="39"/>
  <c r="L467" i="39"/>
  <c r="C467" i="39" s="1"/>
  <c r="F467" i="39"/>
  <c r="E467" i="39"/>
  <c r="D467" i="39"/>
  <c r="B467" i="39"/>
  <c r="A467" i="39"/>
  <c r="L1212" i="39"/>
  <c r="C1212" i="39" s="1"/>
  <c r="F1212" i="39"/>
  <c r="E1212" i="39"/>
  <c r="D1212" i="39"/>
  <c r="B1212" i="39"/>
  <c r="A1212" i="39"/>
  <c r="L395" i="39"/>
  <c r="C395" i="39" s="1"/>
  <c r="F395" i="39"/>
  <c r="E395" i="39"/>
  <c r="D395" i="39"/>
  <c r="B395" i="39"/>
  <c r="H395" i="39" s="1"/>
  <c r="A395" i="39"/>
  <c r="L137" i="39"/>
  <c r="C137" i="39" s="1"/>
  <c r="F137" i="39"/>
  <c r="E137" i="39"/>
  <c r="D137" i="39"/>
  <c r="B137" i="39"/>
  <c r="A137" i="39"/>
  <c r="L716" i="39"/>
  <c r="C716" i="39" s="1"/>
  <c r="F716" i="39"/>
  <c r="E716" i="39"/>
  <c r="D716" i="39"/>
  <c r="B716" i="39"/>
  <c r="A716" i="39"/>
  <c r="L653" i="39"/>
  <c r="C653" i="39" s="1"/>
  <c r="F653" i="39"/>
  <c r="E653" i="39"/>
  <c r="D653" i="39"/>
  <c r="B653" i="39"/>
  <c r="A653" i="39"/>
  <c r="L583" i="39"/>
  <c r="C583" i="39" s="1"/>
  <c r="F583" i="39"/>
  <c r="E583" i="39"/>
  <c r="D583" i="39"/>
  <c r="B583" i="39"/>
  <c r="A583" i="39"/>
  <c r="L1378" i="39"/>
  <c r="C1378" i="39" s="1"/>
  <c r="F1378" i="39"/>
  <c r="E1378" i="39"/>
  <c r="D1378" i="39"/>
  <c r="B1378" i="39"/>
  <c r="H1378" i="39" s="1"/>
  <c r="A1378" i="39"/>
  <c r="L1902" i="39"/>
  <c r="C1902" i="39" s="1"/>
  <c r="F1902" i="39"/>
  <c r="E1902" i="39"/>
  <c r="D1902" i="39"/>
  <c r="B1902" i="39"/>
  <c r="H1902" i="39" s="1"/>
  <c r="A1902" i="39"/>
  <c r="L2580" i="39"/>
  <c r="C2580" i="39" s="1"/>
  <c r="F2580" i="39"/>
  <c r="E2580" i="39"/>
  <c r="D2580" i="39"/>
  <c r="B2580" i="39"/>
  <c r="H2580" i="39" s="1"/>
  <c r="A2580" i="39"/>
  <c r="L2164" i="39"/>
  <c r="C2164" i="39" s="1"/>
  <c r="F2164" i="39"/>
  <c r="E2164" i="39"/>
  <c r="D2164" i="39"/>
  <c r="B2164" i="39"/>
  <c r="H2165" i="39" s="1"/>
  <c r="A2164" i="39"/>
  <c r="L1596" i="39"/>
  <c r="C1596" i="39" s="1"/>
  <c r="F1596" i="39"/>
  <c r="E1596" i="39"/>
  <c r="D1596" i="39"/>
  <c r="B1596" i="39"/>
  <c r="H1596" i="39" s="1"/>
  <c r="A1596" i="39"/>
  <c r="L519" i="39"/>
  <c r="C519" i="39" s="1"/>
  <c r="F519" i="39"/>
  <c r="E519" i="39"/>
  <c r="D519" i="39"/>
  <c r="B519" i="39"/>
  <c r="H519" i="39" s="1"/>
  <c r="A519" i="39"/>
  <c r="L115" i="39"/>
  <c r="C115" i="39" s="1"/>
  <c r="F115" i="39"/>
  <c r="E115" i="39"/>
  <c r="D115" i="39"/>
  <c r="B115" i="39"/>
  <c r="A115" i="39"/>
  <c r="L1766" i="39"/>
  <c r="C1766" i="39" s="1"/>
  <c r="F1766" i="39"/>
  <c r="E1766" i="39"/>
  <c r="D1766" i="39"/>
  <c r="B1766" i="39"/>
  <c r="A1766" i="39"/>
  <c r="L1652" i="39"/>
  <c r="C1652" i="39" s="1"/>
  <c r="F1652" i="39"/>
  <c r="E1652" i="39"/>
  <c r="D1652" i="39"/>
  <c r="B1652" i="39"/>
  <c r="A1652" i="39"/>
  <c r="L1514" i="39"/>
  <c r="C1514" i="39" s="1"/>
  <c r="F1514" i="39"/>
  <c r="E1514" i="39"/>
  <c r="D1514" i="39"/>
  <c r="B1514" i="39"/>
  <c r="A1514" i="39"/>
  <c r="L730" i="39"/>
  <c r="C730" i="39" s="1"/>
  <c r="F730" i="39"/>
  <c r="E730" i="39"/>
  <c r="D730" i="39"/>
  <c r="B730" i="39"/>
  <c r="A730" i="39"/>
  <c r="L1026" i="39"/>
  <c r="C1026" i="39" s="1"/>
  <c r="F1026" i="39"/>
  <c r="E1026" i="39"/>
  <c r="D1026" i="39"/>
  <c r="B1026" i="39"/>
  <c r="A1026" i="39"/>
  <c r="L1043" i="39"/>
  <c r="C1043" i="39" s="1"/>
  <c r="F1043" i="39"/>
  <c r="E1043" i="39"/>
  <c r="D1043" i="39"/>
  <c r="B1043" i="39"/>
  <c r="H1043" i="39" s="1"/>
  <c r="A1043" i="39"/>
  <c r="L607" i="39"/>
  <c r="C607" i="39" s="1"/>
  <c r="F607" i="39"/>
  <c r="E607" i="39"/>
  <c r="D607" i="39"/>
  <c r="B607" i="39"/>
  <c r="A607" i="39"/>
  <c r="L5" i="39"/>
  <c r="C5" i="39" s="1"/>
  <c r="F5" i="39"/>
  <c r="E5" i="39"/>
  <c r="D5" i="39"/>
  <c r="B5" i="39"/>
  <c r="A5" i="39"/>
  <c r="L1809" i="39"/>
  <c r="C1809" i="39" s="1"/>
  <c r="F1809" i="39"/>
  <c r="E1809" i="39"/>
  <c r="D1809" i="39"/>
  <c r="B1809" i="39"/>
  <c r="A1809" i="39"/>
  <c r="L888" i="39"/>
  <c r="C888" i="39" s="1"/>
  <c r="F888" i="39"/>
  <c r="E888" i="39"/>
  <c r="D888" i="39"/>
  <c r="B888" i="39"/>
  <c r="A888" i="39"/>
  <c r="L1960" i="39"/>
  <c r="C1960" i="39" s="1"/>
  <c r="F1960" i="39"/>
  <c r="E1960" i="39"/>
  <c r="D1960" i="39"/>
  <c r="B1960" i="39"/>
  <c r="H1960" i="39" s="1"/>
  <c r="A1960" i="39"/>
  <c r="L1329" i="39"/>
  <c r="C1329" i="39" s="1"/>
  <c r="F1329" i="39"/>
  <c r="E1329" i="39"/>
  <c r="D1329" i="39"/>
  <c r="B1329" i="39"/>
  <c r="A1329" i="39"/>
  <c r="L257" i="39"/>
  <c r="C257" i="39" s="1"/>
  <c r="F257" i="39"/>
  <c r="E257" i="39"/>
  <c r="D257" i="39"/>
  <c r="B257" i="39"/>
  <c r="A257" i="39"/>
  <c r="L256" i="39"/>
  <c r="C256" i="39" s="1"/>
  <c r="F256" i="39"/>
  <c r="E256" i="39"/>
  <c r="D256" i="39"/>
  <c r="B256" i="39"/>
  <c r="A256" i="39"/>
  <c r="L2022" i="39"/>
  <c r="C2022" i="39" s="1"/>
  <c r="F2022" i="39"/>
  <c r="E2022" i="39"/>
  <c r="D2022" i="39"/>
  <c r="B2022" i="39"/>
  <c r="A2022" i="39"/>
  <c r="L1654" i="39"/>
  <c r="C1654" i="39" s="1"/>
  <c r="F1654" i="39"/>
  <c r="E1654" i="39"/>
  <c r="D1654" i="39"/>
  <c r="B1654" i="39"/>
  <c r="A1654" i="39"/>
  <c r="L1215" i="39"/>
  <c r="C1215" i="39" s="1"/>
  <c r="F1215" i="39"/>
  <c r="E1215" i="39"/>
  <c r="D1215" i="39"/>
  <c r="B1215" i="39"/>
  <c r="A1215" i="39"/>
  <c r="L1059" i="39"/>
  <c r="C1059" i="39" s="1"/>
  <c r="F1059" i="39"/>
  <c r="E1059" i="39"/>
  <c r="D1059" i="39"/>
  <c r="B1059" i="39"/>
  <c r="A1059" i="39"/>
  <c r="L966" i="39"/>
  <c r="C966" i="39" s="1"/>
  <c r="F966" i="39"/>
  <c r="E966" i="39"/>
  <c r="D966" i="39"/>
  <c r="B966" i="39"/>
  <c r="H966" i="39" s="1"/>
  <c r="A966" i="39"/>
  <c r="L763" i="39"/>
  <c r="C763" i="39" s="1"/>
  <c r="F763" i="39"/>
  <c r="E763" i="39"/>
  <c r="D763" i="39"/>
  <c r="B763" i="39"/>
  <c r="H763" i="39" s="1"/>
  <c r="A763" i="39"/>
  <c r="L651" i="39"/>
  <c r="C651" i="39" s="1"/>
  <c r="F651" i="39"/>
  <c r="E651" i="39"/>
  <c r="D651" i="39"/>
  <c r="B651" i="39"/>
  <c r="A651" i="39"/>
  <c r="L1765" i="39"/>
  <c r="C1765" i="39" s="1"/>
  <c r="F1765" i="39"/>
  <c r="E1765" i="39"/>
  <c r="D1765" i="39"/>
  <c r="B1765" i="39"/>
  <c r="A1765" i="39"/>
  <c r="L1131" i="39"/>
  <c r="C1131" i="39" s="1"/>
  <c r="F1131" i="39"/>
  <c r="E1131" i="39"/>
  <c r="D1131" i="39"/>
  <c r="B1131" i="39"/>
  <c r="H1131" i="39" s="1"/>
  <c r="A1131" i="39"/>
  <c r="L1702" i="39"/>
  <c r="C1702" i="39" s="1"/>
  <c r="F1702" i="39"/>
  <c r="E1702" i="39"/>
  <c r="D1702" i="39"/>
  <c r="B1702" i="39"/>
  <c r="A1702" i="39"/>
  <c r="L34" i="39"/>
  <c r="C34" i="39" s="1"/>
  <c r="F34" i="39"/>
  <c r="E34" i="39"/>
  <c r="D34" i="39"/>
  <c r="B34" i="39"/>
  <c r="A34" i="39"/>
  <c r="L390" i="39"/>
  <c r="C390" i="39" s="1"/>
  <c r="F390" i="39"/>
  <c r="E390" i="39"/>
  <c r="D390" i="39"/>
  <c r="B390" i="39"/>
  <c r="H390" i="39" s="1"/>
  <c r="A390" i="39"/>
  <c r="L1748" i="39"/>
  <c r="C1748" i="39" s="1"/>
  <c r="F1748" i="39"/>
  <c r="E1748" i="39"/>
  <c r="D1748" i="39"/>
  <c r="B1748" i="39"/>
  <c r="A1748" i="39"/>
  <c r="L2330" i="39"/>
  <c r="C2330" i="39" s="1"/>
  <c r="F2330" i="39"/>
  <c r="E2330" i="39"/>
  <c r="D2330" i="39"/>
  <c r="B2330" i="39"/>
  <c r="A2330" i="39"/>
  <c r="L1200" i="39"/>
  <c r="C1200" i="39" s="1"/>
  <c r="F1200" i="39"/>
  <c r="E1200" i="39"/>
  <c r="D1200" i="39"/>
  <c r="B1200" i="39"/>
  <c r="A1200" i="39"/>
  <c r="L1472" i="39"/>
  <c r="C1472" i="39" s="1"/>
  <c r="F1472" i="39"/>
  <c r="E1472" i="39"/>
  <c r="D1472" i="39"/>
  <c r="B1472" i="39"/>
  <c r="A1472" i="39"/>
  <c r="L2607" i="39"/>
  <c r="C2607" i="39" s="1"/>
  <c r="F2607" i="39"/>
  <c r="E2607" i="39"/>
  <c r="D2607" i="39"/>
  <c r="B2607" i="39"/>
  <c r="A2607" i="39"/>
  <c r="L1140" i="39"/>
  <c r="C1140" i="39" s="1"/>
  <c r="F1140" i="39"/>
  <c r="E1140" i="39"/>
  <c r="D1140" i="39"/>
  <c r="B1140" i="39"/>
  <c r="A1140" i="39"/>
  <c r="L2075" i="39"/>
  <c r="C2075" i="39" s="1"/>
  <c r="F2075" i="39"/>
  <c r="E2075" i="39"/>
  <c r="D2075" i="39"/>
  <c r="B2075" i="39"/>
  <c r="A2075" i="39"/>
  <c r="L1312" i="39"/>
  <c r="C1312" i="39" s="1"/>
  <c r="F1312" i="39"/>
  <c r="E1312" i="39"/>
  <c r="D1312" i="39"/>
  <c r="B1312" i="39"/>
  <c r="H1313" i="39" s="1"/>
  <c r="A1312" i="39"/>
  <c r="L1171" i="39"/>
  <c r="C1171" i="39" s="1"/>
  <c r="F1171" i="39"/>
  <c r="E1171" i="39"/>
  <c r="D1171" i="39"/>
  <c r="B1171" i="39"/>
  <c r="H1171" i="39" s="1"/>
  <c r="A1171" i="39"/>
  <c r="L2520" i="39"/>
  <c r="C2520" i="39" s="1"/>
  <c r="F2520" i="39"/>
  <c r="E2520" i="39"/>
  <c r="D2520" i="39"/>
  <c r="B2520" i="39"/>
  <c r="A2520" i="39"/>
  <c r="L1946" i="39"/>
  <c r="C1946" i="39" s="1"/>
  <c r="F1946" i="39"/>
  <c r="E1946" i="39"/>
  <c r="D1946" i="39"/>
  <c r="B1946" i="39"/>
  <c r="A1946" i="39"/>
  <c r="L1626" i="39"/>
  <c r="C1626" i="39" s="1"/>
  <c r="F1626" i="39"/>
  <c r="E1626" i="39"/>
  <c r="D1626" i="39"/>
  <c r="B1626" i="39"/>
  <c r="A1626" i="39"/>
  <c r="L980" i="39"/>
  <c r="C980" i="39" s="1"/>
  <c r="F980" i="39"/>
  <c r="E980" i="39"/>
  <c r="D980" i="39"/>
  <c r="B980" i="39"/>
  <c r="H980" i="39" s="1"/>
  <c r="A980" i="39"/>
  <c r="L27" i="39"/>
  <c r="C27" i="39" s="1"/>
  <c r="F27" i="39"/>
  <c r="E27" i="39"/>
  <c r="D27" i="39"/>
  <c r="B27" i="39"/>
  <c r="A27" i="39"/>
  <c r="L1785" i="39"/>
  <c r="C1785" i="39" s="1"/>
  <c r="F1785" i="39"/>
  <c r="E1785" i="39"/>
  <c r="D1785" i="39"/>
  <c r="B1785" i="39"/>
  <c r="A1785" i="39"/>
  <c r="L1193" i="39"/>
  <c r="C1193" i="39" s="1"/>
  <c r="F1193" i="39"/>
  <c r="E1193" i="39"/>
  <c r="D1193" i="39"/>
  <c r="B1193" i="39"/>
  <c r="H1193" i="39" s="1"/>
  <c r="A1193" i="39"/>
  <c r="L1084" i="39"/>
  <c r="C1084" i="39" s="1"/>
  <c r="F1084" i="39"/>
  <c r="E1084" i="39"/>
  <c r="D1084" i="39"/>
  <c r="B1084" i="39"/>
  <c r="A1084" i="39"/>
  <c r="L2300" i="39"/>
  <c r="C2300" i="39" s="1"/>
  <c r="F2300" i="39"/>
  <c r="E2300" i="39"/>
  <c r="D2300" i="39"/>
  <c r="B2300" i="39"/>
  <c r="A2300" i="39"/>
  <c r="L828" i="39"/>
  <c r="C828" i="39" s="1"/>
  <c r="F828" i="39"/>
  <c r="E828" i="39"/>
  <c r="D828" i="39"/>
  <c r="B828" i="39"/>
  <c r="A828" i="39"/>
  <c r="L1616" i="39"/>
  <c r="C1616" i="39" s="1"/>
  <c r="F1616" i="39"/>
  <c r="E1616" i="39"/>
  <c r="D1616" i="39"/>
  <c r="B1616" i="39"/>
  <c r="H1616" i="39" s="1"/>
  <c r="A1616" i="39"/>
  <c r="L434" i="39"/>
  <c r="C434" i="39" s="1"/>
  <c r="F434" i="39"/>
  <c r="E434" i="39"/>
  <c r="D434" i="39"/>
  <c r="B434" i="39"/>
  <c r="A434" i="39"/>
  <c r="L1711" i="39"/>
  <c r="C1711" i="39" s="1"/>
  <c r="F1711" i="39"/>
  <c r="E1711" i="39"/>
  <c r="D1711" i="39"/>
  <c r="B1711" i="39"/>
  <c r="A1711" i="39"/>
  <c r="L2074" i="39"/>
  <c r="C2074" i="39" s="1"/>
  <c r="F2074" i="39"/>
  <c r="E2074" i="39"/>
  <c r="D2074" i="39"/>
  <c r="B2074" i="39"/>
  <c r="H2074" i="39" s="1"/>
  <c r="A2074" i="39"/>
  <c r="L119" i="39"/>
  <c r="C119" i="39" s="1"/>
  <c r="F119" i="39"/>
  <c r="E119" i="39"/>
  <c r="D119" i="39"/>
  <c r="B119" i="39"/>
  <c r="H119" i="39" s="1"/>
  <c r="A119" i="39"/>
  <c r="L93" i="39"/>
  <c r="C93" i="39" s="1"/>
  <c r="F93" i="39"/>
  <c r="E93" i="39"/>
  <c r="D93" i="39"/>
  <c r="B93" i="39"/>
  <c r="A93" i="39"/>
  <c r="L1962" i="39"/>
  <c r="C1962" i="39" s="1"/>
  <c r="F1962" i="39"/>
  <c r="E1962" i="39"/>
  <c r="D1962" i="39"/>
  <c r="B1962" i="39"/>
  <c r="A1962" i="39"/>
  <c r="L815" i="39"/>
  <c r="C815" i="39" s="1"/>
  <c r="F815" i="39"/>
  <c r="E815" i="39"/>
  <c r="D815" i="39"/>
  <c r="B815" i="39"/>
  <c r="A815" i="39"/>
  <c r="L2477" i="39"/>
  <c r="C2477" i="39" s="1"/>
  <c r="F2477" i="39"/>
  <c r="E2477" i="39"/>
  <c r="D2477" i="39"/>
  <c r="B2477" i="39"/>
  <c r="A2477" i="39"/>
  <c r="L2234" i="39"/>
  <c r="C2234" i="39" s="1"/>
  <c r="F2234" i="39"/>
  <c r="E2234" i="39"/>
  <c r="D2234" i="39"/>
  <c r="B2234" i="39"/>
  <c r="H2234" i="39" s="1"/>
  <c r="A2234" i="39"/>
  <c r="L1287" i="39"/>
  <c r="C1287" i="39" s="1"/>
  <c r="F1287" i="39"/>
  <c r="E1287" i="39"/>
  <c r="D1287" i="39"/>
  <c r="B1287" i="39"/>
  <c r="H1287" i="39" s="1"/>
  <c r="A1287" i="39"/>
  <c r="L1078" i="39"/>
  <c r="C1078" i="39" s="1"/>
  <c r="F1078" i="39"/>
  <c r="E1078" i="39"/>
  <c r="D1078" i="39"/>
  <c r="B1078" i="39"/>
  <c r="A1078" i="39"/>
  <c r="L982" i="39"/>
  <c r="C982" i="39" s="1"/>
  <c r="F982" i="39"/>
  <c r="E982" i="39"/>
  <c r="D982" i="39"/>
  <c r="B982" i="39"/>
  <c r="A982" i="39"/>
  <c r="L785" i="39"/>
  <c r="C785" i="39" s="1"/>
  <c r="F785" i="39"/>
  <c r="E785" i="39"/>
  <c r="D785" i="39"/>
  <c r="B785" i="39"/>
  <c r="H785" i="39" s="1"/>
  <c r="A785" i="39"/>
  <c r="L161" i="39"/>
  <c r="C161" i="39" s="1"/>
  <c r="F161" i="39"/>
  <c r="E161" i="39"/>
  <c r="D161" i="39"/>
  <c r="B161" i="39"/>
  <c r="A161" i="39"/>
  <c r="L1891" i="39"/>
  <c r="C1891" i="39" s="1"/>
  <c r="F1891" i="39"/>
  <c r="E1891" i="39"/>
  <c r="D1891" i="39"/>
  <c r="B1891" i="39"/>
  <c r="H1891" i="39" s="1"/>
  <c r="A1891" i="39"/>
  <c r="L1443" i="39"/>
  <c r="C1443" i="39" s="1"/>
  <c r="F1443" i="39"/>
  <c r="E1443" i="39"/>
  <c r="D1443" i="39"/>
  <c r="B1443" i="39"/>
  <c r="A1443" i="39"/>
  <c r="L1173" i="39"/>
  <c r="C1173" i="39" s="1"/>
  <c r="F1173" i="39"/>
  <c r="E1173" i="39"/>
  <c r="D1173" i="39"/>
  <c r="B1173" i="39"/>
  <c r="A1173" i="39"/>
  <c r="L944" i="39"/>
  <c r="C944" i="39" s="1"/>
  <c r="F944" i="39"/>
  <c r="E944" i="39"/>
  <c r="D944" i="39"/>
  <c r="B944" i="39"/>
  <c r="A944" i="39"/>
  <c r="L1705" i="39"/>
  <c r="C1705" i="39" s="1"/>
  <c r="F1705" i="39"/>
  <c r="E1705" i="39"/>
  <c r="D1705" i="39"/>
  <c r="B1705" i="39"/>
  <c r="A1705" i="39"/>
  <c r="L1598" i="39"/>
  <c r="C1598" i="39" s="1"/>
  <c r="F1598" i="39"/>
  <c r="E1598" i="39"/>
  <c r="D1598" i="39"/>
  <c r="B1598" i="39"/>
  <c r="A1598" i="39"/>
  <c r="L1537" i="39"/>
  <c r="C1537" i="39" s="1"/>
  <c r="F1537" i="39"/>
  <c r="E1537" i="39"/>
  <c r="D1537" i="39"/>
  <c r="B1537" i="39"/>
  <c r="H1537" i="39" s="1"/>
  <c r="A1537" i="39"/>
  <c r="L1369" i="39"/>
  <c r="C1369" i="39" s="1"/>
  <c r="F1369" i="39"/>
  <c r="E1369" i="39"/>
  <c r="D1369" i="39"/>
  <c r="B1369" i="39"/>
  <c r="A1369" i="39"/>
  <c r="L1039" i="39"/>
  <c r="C1039" i="39" s="1"/>
  <c r="F1039" i="39"/>
  <c r="E1039" i="39"/>
  <c r="D1039" i="39"/>
  <c r="B1039" i="39"/>
  <c r="A1039" i="39"/>
  <c r="L573" i="39"/>
  <c r="C573" i="39" s="1"/>
  <c r="F573" i="39"/>
  <c r="E573" i="39"/>
  <c r="D573" i="39"/>
  <c r="B573" i="39"/>
  <c r="A573" i="39"/>
  <c r="L2597" i="39"/>
  <c r="C2597" i="39" s="1"/>
  <c r="F2597" i="39"/>
  <c r="E2597" i="39"/>
  <c r="D2597" i="39"/>
  <c r="B2597" i="39"/>
  <c r="A2597" i="39"/>
  <c r="L88" i="39"/>
  <c r="C88" i="39" s="1"/>
  <c r="F88" i="39"/>
  <c r="E88" i="39"/>
  <c r="D88" i="39"/>
  <c r="B88" i="39"/>
  <c r="A88" i="39"/>
  <c r="L2510" i="39"/>
  <c r="C2510" i="39" s="1"/>
  <c r="F2510" i="39"/>
  <c r="E2510" i="39"/>
  <c r="D2510" i="39"/>
  <c r="B2510" i="39"/>
  <c r="H2510" i="39" s="1"/>
  <c r="A2510" i="39"/>
  <c r="L2426" i="39"/>
  <c r="C2426" i="39" s="1"/>
  <c r="F2426" i="39"/>
  <c r="E2426" i="39"/>
  <c r="D2426" i="39"/>
  <c r="B2426" i="39"/>
  <c r="A2426" i="39"/>
  <c r="L1243" i="39"/>
  <c r="C1243" i="39" s="1"/>
  <c r="F1243" i="39"/>
  <c r="E1243" i="39"/>
  <c r="D1243" i="39"/>
  <c r="B1243" i="39"/>
  <c r="A1243" i="39"/>
  <c r="L289" i="39"/>
  <c r="C289" i="39" s="1"/>
  <c r="F289" i="39"/>
  <c r="E289" i="39"/>
  <c r="D289" i="39"/>
  <c r="B289" i="39"/>
  <c r="A289" i="39"/>
  <c r="L420" i="39"/>
  <c r="C420" i="39" s="1"/>
  <c r="F420" i="39"/>
  <c r="E420" i="39"/>
  <c r="D420" i="39"/>
  <c r="B420" i="39"/>
  <c r="A420" i="39"/>
  <c r="L1017" i="39"/>
  <c r="C1017" i="39" s="1"/>
  <c r="F1017" i="39"/>
  <c r="E1017" i="39"/>
  <c r="D1017" i="39"/>
  <c r="B1017" i="39"/>
  <c r="H1017" i="39" s="1"/>
  <c r="A1017" i="39"/>
  <c r="L841" i="39"/>
  <c r="C841" i="39" s="1"/>
  <c r="F841" i="39"/>
  <c r="E841" i="39"/>
  <c r="D841" i="39"/>
  <c r="B841" i="39"/>
  <c r="A841" i="39"/>
  <c r="L728" i="39"/>
  <c r="C728" i="39" s="1"/>
  <c r="F728" i="39"/>
  <c r="E728" i="39"/>
  <c r="D728" i="39"/>
  <c r="B728" i="39"/>
  <c r="H728" i="39" s="1"/>
  <c r="A728" i="39"/>
  <c r="L60" i="39"/>
  <c r="C60" i="39" s="1"/>
  <c r="F60" i="39"/>
  <c r="E60" i="39"/>
  <c r="D60" i="39"/>
  <c r="B60" i="39"/>
  <c r="H60" i="39" s="1"/>
  <c r="A60" i="39"/>
  <c r="L2011" i="39"/>
  <c r="C2011" i="39" s="1"/>
  <c r="F2011" i="39"/>
  <c r="E2011" i="39"/>
  <c r="D2011" i="39"/>
  <c r="B2011" i="39"/>
  <c r="A2011" i="39"/>
  <c r="L842" i="39"/>
  <c r="C842" i="39" s="1"/>
  <c r="F842" i="39"/>
  <c r="E842" i="39"/>
  <c r="D842" i="39"/>
  <c r="B842" i="39"/>
  <c r="H842" i="39" s="1"/>
  <c r="A842" i="39"/>
  <c r="L563" i="39"/>
  <c r="C563" i="39" s="1"/>
  <c r="F563" i="39"/>
  <c r="E563" i="39"/>
  <c r="D563" i="39"/>
  <c r="B563" i="39"/>
  <c r="H563" i="39" s="1"/>
  <c r="A563" i="39"/>
  <c r="L1932" i="39"/>
  <c r="C1932" i="39" s="1"/>
  <c r="F1932" i="39"/>
  <c r="E1932" i="39"/>
  <c r="D1932" i="39"/>
  <c r="B1932" i="39"/>
  <c r="A1932" i="39"/>
  <c r="L1067" i="39"/>
  <c r="C1067" i="39" s="1"/>
  <c r="F1067" i="39"/>
  <c r="E1067" i="39"/>
  <c r="D1067" i="39"/>
  <c r="B1067" i="39"/>
  <c r="A1067" i="39"/>
  <c r="L226" i="39"/>
  <c r="C226" i="39" s="1"/>
  <c r="F226" i="39"/>
  <c r="E226" i="39"/>
  <c r="D226" i="39"/>
  <c r="B226" i="39"/>
  <c r="H226" i="39" s="1"/>
  <c r="A226" i="39"/>
  <c r="L2386" i="39"/>
  <c r="C2386" i="39" s="1"/>
  <c r="F2386" i="39"/>
  <c r="E2386" i="39"/>
  <c r="D2386" i="39"/>
  <c r="B2386" i="39"/>
  <c r="A2386" i="39"/>
  <c r="L674" i="39"/>
  <c r="C674" i="39" s="1"/>
  <c r="F674" i="39"/>
  <c r="E674" i="39"/>
  <c r="D674" i="39"/>
  <c r="B674" i="39"/>
  <c r="H674" i="39" s="1"/>
  <c r="A674" i="39"/>
  <c r="L2434" i="39"/>
  <c r="C2434" i="39" s="1"/>
  <c r="F2434" i="39"/>
  <c r="E2434" i="39"/>
  <c r="D2434" i="39"/>
  <c r="B2434" i="39"/>
  <c r="A2434" i="39"/>
  <c r="L200" i="39"/>
  <c r="C200" i="39" s="1"/>
  <c r="F200" i="39"/>
  <c r="E200" i="39"/>
  <c r="D200" i="39"/>
  <c r="B200" i="39"/>
  <c r="H200" i="39" s="1"/>
  <c r="A200" i="39"/>
  <c r="L1278" i="39"/>
  <c r="C1278" i="39" s="1"/>
  <c r="F1278" i="39"/>
  <c r="E1278" i="39"/>
  <c r="D1278" i="39"/>
  <c r="B1278" i="39"/>
  <c r="A1278" i="39"/>
  <c r="L1651" i="39"/>
  <c r="C1651" i="39" s="1"/>
  <c r="F1651" i="39"/>
  <c r="E1651" i="39"/>
  <c r="D1651" i="39"/>
  <c r="B1651" i="39"/>
  <c r="H1651" i="39" s="1"/>
  <c r="A1651" i="39"/>
  <c r="L2183" i="39"/>
  <c r="C2183" i="39" s="1"/>
  <c r="F2183" i="39"/>
  <c r="E2183" i="39"/>
  <c r="D2183" i="39"/>
  <c r="B2183" i="39"/>
  <c r="A2183" i="39"/>
  <c r="L2584" i="39"/>
  <c r="C2584" i="39" s="1"/>
  <c r="F2584" i="39"/>
  <c r="E2584" i="39"/>
  <c r="D2584" i="39"/>
  <c r="B2584" i="39"/>
  <c r="A2584" i="39"/>
  <c r="L2255" i="39"/>
  <c r="C2255" i="39" s="1"/>
  <c r="F2255" i="39"/>
  <c r="E2255" i="39"/>
  <c r="D2255" i="39"/>
  <c r="B2255" i="39"/>
  <c r="A2255" i="39"/>
  <c r="L1631" i="39"/>
  <c r="C1631" i="39" s="1"/>
  <c r="F1631" i="39"/>
  <c r="E1631" i="39"/>
  <c r="D1631" i="39"/>
  <c r="B1631" i="39"/>
  <c r="A1631" i="39"/>
  <c r="L587" i="39"/>
  <c r="C587" i="39" s="1"/>
  <c r="F587" i="39"/>
  <c r="E587" i="39"/>
  <c r="D587" i="39"/>
  <c r="B587" i="39"/>
  <c r="H587" i="39" s="1"/>
  <c r="A587" i="39"/>
  <c r="L2336" i="39"/>
  <c r="C2336" i="39" s="1"/>
  <c r="F2336" i="39"/>
  <c r="E2336" i="39"/>
  <c r="D2336" i="39"/>
  <c r="B2336" i="39"/>
  <c r="A2336" i="39"/>
  <c r="L2633" i="39"/>
  <c r="C2633" i="39" s="1"/>
  <c r="F2633" i="39"/>
  <c r="E2633" i="39"/>
  <c r="D2633" i="39"/>
  <c r="B2633" i="39"/>
  <c r="A2633" i="39"/>
  <c r="L711" i="39"/>
  <c r="C711" i="39" s="1"/>
  <c r="F711" i="39"/>
  <c r="E711" i="39"/>
  <c r="D711" i="39"/>
  <c r="B711" i="39"/>
  <c r="A711" i="39"/>
  <c r="L269" i="39"/>
  <c r="C269" i="39" s="1"/>
  <c r="F269" i="39"/>
  <c r="E269" i="39"/>
  <c r="D269" i="39"/>
  <c r="B269" i="39"/>
  <c r="H269" i="39" s="1"/>
  <c r="A269" i="39"/>
  <c r="L1097" i="39"/>
  <c r="C1097" i="39" s="1"/>
  <c r="F1097" i="39"/>
  <c r="E1097" i="39"/>
  <c r="D1097" i="39"/>
  <c r="B1097" i="39"/>
  <c r="A1097" i="39"/>
  <c r="L1099" i="39"/>
  <c r="C1099" i="39" s="1"/>
  <c r="F1099" i="39"/>
  <c r="E1099" i="39"/>
  <c r="D1099" i="39"/>
  <c r="B1099" i="39"/>
  <c r="A1099" i="39"/>
  <c r="L1735" i="39"/>
  <c r="C1735" i="39" s="1"/>
  <c r="F1735" i="39"/>
  <c r="E1735" i="39"/>
  <c r="D1735" i="39"/>
  <c r="B1735" i="39"/>
  <c r="A1735" i="39"/>
  <c r="L1701" i="39"/>
  <c r="C1701" i="39" s="1"/>
  <c r="F1701" i="39"/>
  <c r="E1701" i="39"/>
  <c r="D1701" i="39"/>
  <c r="B1701" i="39"/>
  <c r="A1701" i="39"/>
  <c r="L2080" i="39"/>
  <c r="C2080" i="39" s="1"/>
  <c r="F2080" i="39"/>
  <c r="E2080" i="39"/>
  <c r="D2080" i="39"/>
  <c r="B2080" i="39"/>
  <c r="A2080" i="39"/>
  <c r="L1050" i="39"/>
  <c r="C1050" i="39" s="1"/>
  <c r="F1050" i="39"/>
  <c r="E1050" i="39"/>
  <c r="D1050" i="39"/>
  <c r="B1050" i="39"/>
  <c r="A1050" i="39"/>
  <c r="L1256" i="39"/>
  <c r="C1256" i="39" s="1"/>
  <c r="F1256" i="39"/>
  <c r="E1256" i="39"/>
  <c r="D1256" i="39"/>
  <c r="B1256" i="39"/>
  <c r="A1256" i="39"/>
  <c r="L2132" i="39"/>
  <c r="C2132" i="39" s="1"/>
  <c r="F2132" i="39"/>
  <c r="E2132" i="39"/>
  <c r="D2132" i="39"/>
  <c r="B2132" i="39"/>
  <c r="H2132" i="39" s="1"/>
  <c r="A2132" i="39"/>
  <c r="L415" i="39"/>
  <c r="C415" i="39" s="1"/>
  <c r="F415" i="39"/>
  <c r="E415" i="39"/>
  <c r="D415" i="39"/>
  <c r="B415" i="39"/>
  <c r="A415" i="39"/>
  <c r="L1887" i="39"/>
  <c r="C1887" i="39" s="1"/>
  <c r="F1887" i="39"/>
  <c r="E1887" i="39"/>
  <c r="D1887" i="39"/>
  <c r="B1887" i="39"/>
  <c r="H1887" i="39" s="1"/>
  <c r="A1887" i="39"/>
  <c r="L749" i="39"/>
  <c r="C749" i="39" s="1"/>
  <c r="F749" i="39"/>
  <c r="E749" i="39"/>
  <c r="D749" i="39"/>
  <c r="B749" i="39"/>
  <c r="A749" i="39"/>
  <c r="L2280" i="39"/>
  <c r="C2280" i="39" s="1"/>
  <c r="F2280" i="39"/>
  <c r="E2280" i="39"/>
  <c r="D2280" i="39"/>
  <c r="B2280" i="39"/>
  <c r="A2280" i="39"/>
  <c r="L783" i="39"/>
  <c r="C783" i="39" s="1"/>
  <c r="F783" i="39"/>
  <c r="E783" i="39"/>
  <c r="D783" i="39"/>
  <c r="B783" i="39"/>
  <c r="A783" i="39"/>
  <c r="L188" i="39"/>
  <c r="C188" i="39" s="1"/>
  <c r="F188" i="39"/>
  <c r="E188" i="39"/>
  <c r="D188" i="39"/>
  <c r="B188" i="39"/>
  <c r="A188" i="39"/>
  <c r="L2188" i="39"/>
  <c r="C2188" i="39" s="1"/>
  <c r="F2188" i="39"/>
  <c r="E2188" i="39"/>
  <c r="D2188" i="39"/>
  <c r="B2188" i="39"/>
  <c r="A2188" i="39"/>
  <c r="L2051" i="39"/>
  <c r="C2051" i="39" s="1"/>
  <c r="F2051" i="39"/>
  <c r="E2051" i="39"/>
  <c r="D2051" i="39"/>
  <c r="B2051" i="39"/>
  <c r="H2052" i="39" s="1"/>
  <c r="A2051" i="39"/>
  <c r="L2016" i="39"/>
  <c r="C2016" i="39" s="1"/>
  <c r="F2016" i="39"/>
  <c r="E2016" i="39"/>
  <c r="D2016" i="39"/>
  <c r="B2016" i="39"/>
  <c r="A2016" i="39"/>
  <c r="L1947" i="39"/>
  <c r="C1947" i="39" s="1"/>
  <c r="F1947" i="39"/>
  <c r="E1947" i="39"/>
  <c r="D1947" i="39"/>
  <c r="B1947" i="39"/>
  <c r="A1947" i="39"/>
  <c r="L819" i="39"/>
  <c r="C819" i="39" s="1"/>
  <c r="F819" i="39"/>
  <c r="E819" i="39"/>
  <c r="D819" i="39"/>
  <c r="B819" i="39"/>
  <c r="A819" i="39"/>
  <c r="L1981" i="39"/>
  <c r="C1981" i="39" s="1"/>
  <c r="F1981" i="39"/>
  <c r="E1981" i="39"/>
  <c r="D1981" i="39"/>
  <c r="B1981" i="39"/>
  <c r="H1981" i="39" s="1"/>
  <c r="A1981" i="39"/>
  <c r="L1332" i="39"/>
  <c r="C1332" i="39" s="1"/>
  <c r="F1332" i="39"/>
  <c r="E1332" i="39"/>
  <c r="D1332" i="39"/>
  <c r="B1332" i="39"/>
  <c r="A1332" i="39"/>
  <c r="L1277" i="39"/>
  <c r="C1277" i="39" s="1"/>
  <c r="F1277" i="39"/>
  <c r="E1277" i="39"/>
  <c r="D1277" i="39"/>
  <c r="B1277" i="39"/>
  <c r="A1277" i="39"/>
  <c r="L1175" i="39"/>
  <c r="C1175" i="39" s="1"/>
  <c r="F1175" i="39"/>
  <c r="E1175" i="39"/>
  <c r="D1175" i="39"/>
  <c r="B1175" i="39"/>
  <c r="A1175" i="39"/>
  <c r="L244" i="39"/>
  <c r="C244" i="39" s="1"/>
  <c r="F244" i="39"/>
  <c r="E244" i="39"/>
  <c r="D244" i="39"/>
  <c r="B244" i="39"/>
  <c r="A244" i="39"/>
  <c r="L181" i="39"/>
  <c r="C181" i="39" s="1"/>
  <c r="F181" i="39"/>
  <c r="E181" i="39"/>
  <c r="D181" i="39"/>
  <c r="B181" i="39"/>
  <c r="A181" i="39"/>
  <c r="L1985" i="39"/>
  <c r="C1985" i="39" s="1"/>
  <c r="F1985" i="39"/>
  <c r="E1985" i="39"/>
  <c r="D1985" i="39"/>
  <c r="B1985" i="39"/>
  <c r="A1985" i="39"/>
  <c r="L659" i="39"/>
  <c r="C659" i="39" s="1"/>
  <c r="F659" i="39"/>
  <c r="E659" i="39"/>
  <c r="D659" i="39"/>
  <c r="B659" i="39"/>
  <c r="A659" i="39"/>
  <c r="L592" i="39"/>
  <c r="C592" i="39" s="1"/>
  <c r="F592" i="39"/>
  <c r="E592" i="39"/>
  <c r="D592" i="39"/>
  <c r="B592" i="39"/>
  <c r="A592" i="39"/>
  <c r="L581" i="39"/>
  <c r="C581" i="39" s="1"/>
  <c r="F581" i="39"/>
  <c r="E581" i="39"/>
  <c r="D581" i="39"/>
  <c r="B581" i="39"/>
  <c r="H581" i="39" s="1"/>
  <c r="A581" i="39"/>
  <c r="L969" i="39"/>
  <c r="C969" i="39" s="1"/>
  <c r="F969" i="39"/>
  <c r="E969" i="39"/>
  <c r="D969" i="39"/>
  <c r="B969" i="39"/>
  <c r="A969" i="39"/>
  <c r="L1729" i="39"/>
  <c r="C1729" i="39" s="1"/>
  <c r="F1729" i="39"/>
  <c r="E1729" i="39"/>
  <c r="D1729" i="39"/>
  <c r="B1729" i="39"/>
  <c r="A1729" i="39"/>
  <c r="L1303" i="39"/>
  <c r="C1303" i="39" s="1"/>
  <c r="F1303" i="39"/>
  <c r="E1303" i="39"/>
  <c r="D1303" i="39"/>
  <c r="B1303" i="39"/>
  <c r="H1303" i="39" s="1"/>
  <c r="A1303" i="39"/>
  <c r="L1279" i="39"/>
  <c r="C1279" i="39" s="1"/>
  <c r="F1279" i="39"/>
  <c r="E1279" i="39"/>
  <c r="D1279" i="39"/>
  <c r="B1279" i="39"/>
  <c r="A1279" i="39"/>
  <c r="L1692" i="39"/>
  <c r="C1692" i="39" s="1"/>
  <c r="F1692" i="39"/>
  <c r="E1692" i="39"/>
  <c r="D1692" i="39"/>
  <c r="B1692" i="39"/>
  <c r="A1692" i="39"/>
  <c r="L1978" i="39"/>
  <c r="C1978" i="39" s="1"/>
  <c r="F1978" i="39"/>
  <c r="E1978" i="39"/>
  <c r="D1978" i="39"/>
  <c r="B1978" i="39"/>
  <c r="H1978" i="39" s="1"/>
  <c r="A1978" i="39"/>
  <c r="L1014" i="39"/>
  <c r="C1014" i="39" s="1"/>
  <c r="F1014" i="39"/>
  <c r="E1014" i="39"/>
  <c r="D1014" i="39"/>
  <c r="B1014" i="39"/>
  <c r="A1014" i="39"/>
  <c r="L2343" i="39"/>
  <c r="C2343" i="39" s="1"/>
  <c r="F2343" i="39"/>
  <c r="E2343" i="39"/>
  <c r="D2343" i="39"/>
  <c r="B2343" i="39"/>
  <c r="A2343" i="39"/>
  <c r="L835" i="39"/>
  <c r="C835" i="39" s="1"/>
  <c r="F835" i="39"/>
  <c r="E835" i="39"/>
  <c r="D835" i="39"/>
  <c r="B835" i="39"/>
  <c r="A835" i="39"/>
  <c r="L1487" i="39"/>
  <c r="C1487" i="39" s="1"/>
  <c r="F1487" i="39"/>
  <c r="E1487" i="39"/>
  <c r="D1487" i="39"/>
  <c r="B1487" i="39"/>
  <c r="A1487" i="39"/>
  <c r="L1414" i="39"/>
  <c r="C1414" i="39" s="1"/>
  <c r="F1414" i="39"/>
  <c r="E1414" i="39"/>
  <c r="D1414" i="39"/>
  <c r="B1414" i="39"/>
  <c r="A1414" i="39"/>
  <c r="L360" i="39"/>
  <c r="C360" i="39" s="1"/>
  <c r="F360" i="39"/>
  <c r="E360" i="39"/>
  <c r="D360" i="39"/>
  <c r="B360" i="39"/>
  <c r="A360" i="39"/>
  <c r="L513" i="39"/>
  <c r="C513" i="39" s="1"/>
  <c r="F513" i="39"/>
  <c r="E513" i="39"/>
  <c r="D513" i="39"/>
  <c r="B513" i="39"/>
  <c r="A513" i="39"/>
  <c r="L2590" i="39"/>
  <c r="C2590" i="39" s="1"/>
  <c r="F2590" i="39"/>
  <c r="E2590" i="39"/>
  <c r="D2590" i="39"/>
  <c r="B2590" i="39"/>
  <c r="H2590" i="39" s="1"/>
  <c r="A2590" i="39"/>
  <c r="L1081" i="39"/>
  <c r="C1081" i="39" s="1"/>
  <c r="F1081" i="39"/>
  <c r="E1081" i="39"/>
  <c r="D1081" i="39"/>
  <c r="B1081" i="39"/>
  <c r="A1081" i="39"/>
  <c r="L2152" i="39"/>
  <c r="C2152" i="39" s="1"/>
  <c r="F2152" i="39"/>
  <c r="E2152" i="39"/>
  <c r="D2152" i="39"/>
  <c r="B2152" i="39"/>
  <c r="A2152" i="39"/>
  <c r="L654" i="39"/>
  <c r="C654" i="39" s="1"/>
  <c r="F654" i="39"/>
  <c r="E654" i="39"/>
  <c r="D654" i="39"/>
  <c r="B654" i="39"/>
  <c r="A654" i="39"/>
  <c r="L255" i="39"/>
  <c r="C255" i="39" s="1"/>
  <c r="F255" i="39"/>
  <c r="E255" i="39"/>
  <c r="D255" i="39"/>
  <c r="B255" i="39"/>
  <c r="H255" i="39" s="1"/>
  <c r="A255" i="39"/>
  <c r="L2316" i="39"/>
  <c r="C2316" i="39" s="1"/>
  <c r="F2316" i="39"/>
  <c r="E2316" i="39"/>
  <c r="D2316" i="39"/>
  <c r="B2316" i="39"/>
  <c r="A2316" i="39"/>
  <c r="L1001" i="39"/>
  <c r="C1001" i="39" s="1"/>
  <c r="F1001" i="39"/>
  <c r="E1001" i="39"/>
  <c r="D1001" i="39"/>
  <c r="B1001" i="39"/>
  <c r="H1001" i="39" s="1"/>
  <c r="A1001" i="39"/>
  <c r="L458" i="39"/>
  <c r="C458" i="39" s="1"/>
  <c r="F458" i="39"/>
  <c r="E458" i="39"/>
  <c r="D458" i="39"/>
  <c r="B458" i="39"/>
  <c r="A458" i="39"/>
  <c r="L454" i="39"/>
  <c r="C454" i="39" s="1"/>
  <c r="F454" i="39"/>
  <c r="E454" i="39"/>
  <c r="D454" i="39"/>
  <c r="B454" i="39"/>
  <c r="H454" i="39" s="1"/>
  <c r="A454" i="39"/>
  <c r="L447" i="39"/>
  <c r="C447" i="39" s="1"/>
  <c r="F447" i="39"/>
  <c r="E447" i="39"/>
  <c r="D447" i="39"/>
  <c r="B447" i="39"/>
  <c r="A447" i="39"/>
  <c r="L877" i="39"/>
  <c r="C877" i="39" s="1"/>
  <c r="F877" i="39"/>
  <c r="E877" i="39"/>
  <c r="D877" i="39"/>
  <c r="B877" i="39"/>
  <c r="A877" i="39"/>
  <c r="L542" i="39"/>
  <c r="C542" i="39" s="1"/>
  <c r="F542" i="39"/>
  <c r="E542" i="39"/>
  <c r="D542" i="39"/>
  <c r="B542" i="39"/>
  <c r="A542" i="39"/>
  <c r="L539" i="39"/>
  <c r="C539" i="39" s="1"/>
  <c r="F539" i="39"/>
  <c r="E539" i="39"/>
  <c r="D539" i="39"/>
  <c r="B539" i="39"/>
  <c r="A539" i="39"/>
  <c r="L538" i="39"/>
  <c r="C538" i="39" s="1"/>
  <c r="F538" i="39"/>
  <c r="E538" i="39"/>
  <c r="D538" i="39"/>
  <c r="B538" i="39"/>
  <c r="H538" i="39" s="1"/>
  <c r="A538" i="39"/>
  <c r="L2570" i="39"/>
  <c r="C2570" i="39" s="1"/>
  <c r="F2570" i="39"/>
  <c r="E2570" i="39"/>
  <c r="D2570" i="39"/>
  <c r="B2570" i="39"/>
  <c r="H2570" i="39" s="1"/>
  <c r="A2570" i="39"/>
  <c r="L1002" i="39"/>
  <c r="C1002" i="39" s="1"/>
  <c r="F1002" i="39"/>
  <c r="E1002" i="39"/>
  <c r="D1002" i="39"/>
  <c r="B1002" i="39"/>
  <c r="A1002" i="39"/>
  <c r="L658" i="39"/>
  <c r="C658" i="39" s="1"/>
  <c r="F658" i="39"/>
  <c r="E658" i="39"/>
  <c r="D658" i="39"/>
  <c r="B658" i="39"/>
  <c r="H658" i="39" s="1"/>
  <c r="A658" i="39"/>
  <c r="L72" i="39"/>
  <c r="C72" i="39" s="1"/>
  <c r="F72" i="39"/>
  <c r="E72" i="39"/>
  <c r="D72" i="39"/>
  <c r="B72" i="39"/>
  <c r="H72" i="39" s="1"/>
  <c r="A72" i="39"/>
  <c r="L285" i="39"/>
  <c r="C285" i="39" s="1"/>
  <c r="F285" i="39"/>
  <c r="E285" i="39"/>
  <c r="D285" i="39"/>
  <c r="B285" i="39"/>
  <c r="H285" i="39" s="1"/>
  <c r="A285" i="39"/>
  <c r="L680" i="39"/>
  <c r="C680" i="39" s="1"/>
  <c r="F680" i="39"/>
  <c r="E680" i="39"/>
  <c r="D680" i="39"/>
  <c r="B680" i="39"/>
  <c r="H680" i="39" s="1"/>
  <c r="A680" i="39"/>
  <c r="L618" i="39"/>
  <c r="C618" i="39" s="1"/>
  <c r="F618" i="39"/>
  <c r="E618" i="39"/>
  <c r="D618" i="39"/>
  <c r="B618" i="39"/>
  <c r="A618" i="39"/>
  <c r="L368" i="39"/>
  <c r="C368" i="39" s="1"/>
  <c r="F368" i="39"/>
  <c r="E368" i="39"/>
  <c r="D368" i="39"/>
  <c r="B368" i="39"/>
  <c r="A368" i="39"/>
  <c r="L2551" i="39"/>
  <c r="C2551" i="39" s="1"/>
  <c r="F2551" i="39"/>
  <c r="E2551" i="39"/>
  <c r="D2551" i="39"/>
  <c r="B2551" i="39"/>
  <c r="H2551" i="39" s="1"/>
  <c r="A2551" i="39"/>
  <c r="L2446" i="39"/>
  <c r="C2446" i="39" s="1"/>
  <c r="F2446" i="39"/>
  <c r="E2446" i="39"/>
  <c r="D2446" i="39"/>
  <c r="B2446" i="39"/>
  <c r="A2446" i="39"/>
  <c r="L1047" i="39"/>
  <c r="C1047" i="39" s="1"/>
  <c r="F1047" i="39"/>
  <c r="E1047" i="39"/>
  <c r="D1047" i="39"/>
  <c r="B1047" i="39"/>
  <c r="A1047" i="39"/>
  <c r="L813" i="39"/>
  <c r="C813" i="39" s="1"/>
  <c r="F813" i="39"/>
  <c r="E813" i="39"/>
  <c r="D813" i="39"/>
  <c r="B813" i="39"/>
  <c r="A813" i="39"/>
  <c r="L970" i="39"/>
  <c r="C970" i="39" s="1"/>
  <c r="F970" i="39"/>
  <c r="E970" i="39"/>
  <c r="D970" i="39"/>
  <c r="B970" i="39"/>
  <c r="A970" i="39"/>
  <c r="L2133" i="39"/>
  <c r="C2133" i="39" s="1"/>
  <c r="F2133" i="39"/>
  <c r="E2133" i="39"/>
  <c r="D2133" i="39"/>
  <c r="B2133" i="39"/>
  <c r="A2133" i="39"/>
  <c r="L666" i="39"/>
  <c r="C666" i="39" s="1"/>
  <c r="F666" i="39"/>
  <c r="E666" i="39"/>
  <c r="D666" i="39"/>
  <c r="B666" i="39"/>
  <c r="A666" i="39"/>
  <c r="L102" i="39"/>
  <c r="C102" i="39" s="1"/>
  <c r="F102" i="39"/>
  <c r="E102" i="39"/>
  <c r="D102" i="39"/>
  <c r="B102" i="39"/>
  <c r="A102" i="39"/>
  <c r="L1356" i="39"/>
  <c r="C1356" i="39" s="1"/>
  <c r="F1356" i="39"/>
  <c r="E1356" i="39"/>
  <c r="D1356" i="39"/>
  <c r="B1356" i="39"/>
  <c r="H1356" i="39" s="1"/>
  <c r="A1356" i="39"/>
  <c r="L433" i="39"/>
  <c r="C433" i="39" s="1"/>
  <c r="F433" i="39"/>
  <c r="E433" i="39"/>
  <c r="D433" i="39"/>
  <c r="B433" i="39"/>
  <c r="H433" i="39" s="1"/>
  <c r="A433" i="39"/>
  <c r="L1240" i="39"/>
  <c r="C1240" i="39" s="1"/>
  <c r="F1240" i="39"/>
  <c r="E1240" i="39"/>
  <c r="D1240" i="39"/>
  <c r="B1240" i="39"/>
  <c r="A1240" i="39"/>
  <c r="L1889" i="39"/>
  <c r="C1889" i="39" s="1"/>
  <c r="F1889" i="39"/>
  <c r="E1889" i="39"/>
  <c r="D1889" i="39"/>
  <c r="B1889" i="39"/>
  <c r="A1889" i="39"/>
  <c r="L2564" i="39"/>
  <c r="C2564" i="39" s="1"/>
  <c r="F2564" i="39"/>
  <c r="E2564" i="39"/>
  <c r="D2564" i="39"/>
  <c r="B2564" i="39"/>
  <c r="A2564" i="39"/>
  <c r="L1494" i="39"/>
  <c r="C1494" i="39" s="1"/>
  <c r="F1494" i="39"/>
  <c r="E1494" i="39"/>
  <c r="D1494" i="39"/>
  <c r="B1494" i="39"/>
  <c r="A1494" i="39"/>
  <c r="L2372" i="39"/>
  <c r="C2372" i="39" s="1"/>
  <c r="F2372" i="39"/>
  <c r="E2372" i="39"/>
  <c r="D2372" i="39"/>
  <c r="B2372" i="39"/>
  <c r="A2372" i="39"/>
  <c r="L595" i="39"/>
  <c r="C595" i="39" s="1"/>
  <c r="F595" i="39"/>
  <c r="E595" i="39"/>
  <c r="D595" i="39"/>
  <c r="B595" i="39"/>
  <c r="A595" i="39"/>
  <c r="L457" i="39"/>
  <c r="C457" i="39" s="1"/>
  <c r="F457" i="39"/>
  <c r="E457" i="39"/>
  <c r="D457" i="39"/>
  <c r="B457" i="39"/>
  <c r="H457" i="39" s="1"/>
  <c r="A457" i="39"/>
  <c r="L53" i="39"/>
  <c r="C53" i="39" s="1"/>
  <c r="F53" i="39"/>
  <c r="E53" i="39"/>
  <c r="D53" i="39"/>
  <c r="B53" i="39"/>
  <c r="A53" i="39"/>
  <c r="L327" i="39"/>
  <c r="C327" i="39" s="1"/>
  <c r="F327" i="39"/>
  <c r="E327" i="39"/>
  <c r="D327" i="39"/>
  <c r="B327" i="39"/>
  <c r="A327" i="39"/>
  <c r="L451" i="39"/>
  <c r="C451" i="39" s="1"/>
  <c r="F451" i="39"/>
  <c r="E451" i="39"/>
  <c r="D451" i="39"/>
  <c r="B451" i="39"/>
  <c r="A451" i="39"/>
  <c r="L425" i="39"/>
  <c r="C425" i="39" s="1"/>
  <c r="F425" i="39"/>
  <c r="E425" i="39"/>
  <c r="D425" i="39"/>
  <c r="B425" i="39"/>
  <c r="A425" i="39"/>
  <c r="L328" i="39"/>
  <c r="C328" i="39" s="1"/>
  <c r="F328" i="39"/>
  <c r="E328" i="39"/>
  <c r="D328" i="39"/>
  <c r="B328" i="39"/>
  <c r="A328" i="39"/>
  <c r="L267" i="39"/>
  <c r="C267" i="39" s="1"/>
  <c r="F267" i="39"/>
  <c r="E267" i="39"/>
  <c r="D267" i="39"/>
  <c r="B267" i="39"/>
  <c r="A267" i="39"/>
  <c r="L2476" i="39"/>
  <c r="C2476" i="39" s="1"/>
  <c r="F2476" i="39"/>
  <c r="E2476" i="39"/>
  <c r="D2476" i="39"/>
  <c r="B2476" i="39"/>
  <c r="A2476" i="39"/>
  <c r="L2379" i="39"/>
  <c r="C2379" i="39" s="1"/>
  <c r="F2379" i="39"/>
  <c r="E2379" i="39"/>
  <c r="D2379" i="39"/>
  <c r="B2379" i="39"/>
  <c r="H2379" i="39" s="1"/>
  <c r="A2379" i="39"/>
  <c r="L163" i="39"/>
  <c r="C163" i="39" s="1"/>
  <c r="F163" i="39"/>
  <c r="E163" i="39"/>
  <c r="D163" i="39"/>
  <c r="B163" i="39"/>
  <c r="A163" i="39"/>
  <c r="L1989" i="39"/>
  <c r="C1989" i="39" s="1"/>
  <c r="F1989" i="39"/>
  <c r="E1989" i="39"/>
  <c r="D1989" i="39"/>
  <c r="B1989" i="39"/>
  <c r="H1989" i="39" s="1"/>
  <c r="A1989" i="39"/>
  <c r="L1523" i="39"/>
  <c r="C1523" i="39" s="1"/>
  <c r="F1523" i="39"/>
  <c r="E1523" i="39"/>
  <c r="D1523" i="39"/>
  <c r="B1523" i="39"/>
  <c r="A1523" i="39"/>
  <c r="L1612" i="39"/>
  <c r="C1612" i="39" s="1"/>
  <c r="F1612" i="39"/>
  <c r="E1612" i="39"/>
  <c r="D1612" i="39"/>
  <c r="B1612" i="39"/>
  <c r="A1612" i="39"/>
  <c r="L1370" i="39"/>
  <c r="C1370" i="39" s="1"/>
  <c r="F1370" i="39"/>
  <c r="E1370" i="39"/>
  <c r="D1370" i="39"/>
  <c r="B1370" i="39"/>
  <c r="A1370" i="39"/>
  <c r="L1189" i="39"/>
  <c r="C1189" i="39" s="1"/>
  <c r="F1189" i="39"/>
  <c r="E1189" i="39"/>
  <c r="D1189" i="39"/>
  <c r="B1189" i="39"/>
  <c r="A1189" i="39"/>
  <c r="L2353" i="39"/>
  <c r="C2353" i="39" s="1"/>
  <c r="F2353" i="39"/>
  <c r="E2353" i="39"/>
  <c r="D2353" i="39"/>
  <c r="B2353" i="39"/>
  <c r="A2353" i="39"/>
  <c r="L1894" i="39"/>
  <c r="C1894" i="39" s="1"/>
  <c r="F1894" i="39"/>
  <c r="E1894" i="39"/>
  <c r="D1894" i="39"/>
  <c r="B1894" i="39"/>
  <c r="A1894" i="39"/>
  <c r="L2528" i="39"/>
  <c r="C2528" i="39" s="1"/>
  <c r="F2528" i="39"/>
  <c r="E2528" i="39"/>
  <c r="D2528" i="39"/>
  <c r="B2528" i="39"/>
  <c r="H2528" i="39" s="1"/>
  <c r="A2528" i="39"/>
  <c r="L2307" i="39"/>
  <c r="C2307" i="39" s="1"/>
  <c r="F2307" i="39"/>
  <c r="E2307" i="39"/>
  <c r="D2307" i="39"/>
  <c r="B2307" i="39"/>
  <c r="A2307" i="39"/>
  <c r="L1169" i="39"/>
  <c r="C1169" i="39" s="1"/>
  <c r="F1169" i="39"/>
  <c r="E1169" i="39"/>
  <c r="D1169" i="39"/>
  <c r="B1169" i="39"/>
  <c r="A1169" i="39"/>
  <c r="L632" i="39"/>
  <c r="C632" i="39" s="1"/>
  <c r="F632" i="39"/>
  <c r="E632" i="39"/>
  <c r="D632" i="39"/>
  <c r="B632" i="39"/>
  <c r="A632" i="39"/>
  <c r="L193" i="39"/>
  <c r="C193" i="39" s="1"/>
  <c r="F193" i="39"/>
  <c r="E193" i="39"/>
  <c r="D193" i="39"/>
  <c r="B193" i="39"/>
  <c r="H193" i="39" s="1"/>
  <c r="A193" i="39"/>
  <c r="L78" i="39"/>
  <c r="C78" i="39" s="1"/>
  <c r="F78" i="39"/>
  <c r="E78" i="39"/>
  <c r="D78" i="39"/>
  <c r="B78" i="39"/>
  <c r="A78" i="39"/>
  <c r="L2170" i="39"/>
  <c r="C2170" i="39" s="1"/>
  <c r="F2170" i="39"/>
  <c r="E2170" i="39"/>
  <c r="D2170" i="39"/>
  <c r="B2170" i="39"/>
  <c r="A2170" i="39"/>
  <c r="L186" i="39"/>
  <c r="C186" i="39" s="1"/>
  <c r="F186" i="39"/>
  <c r="E186" i="39"/>
  <c r="D186" i="39"/>
  <c r="B186" i="39"/>
  <c r="A186" i="39"/>
  <c r="L2173" i="39"/>
  <c r="C2173" i="39" s="1"/>
  <c r="F2173" i="39"/>
  <c r="E2173" i="39"/>
  <c r="D2173" i="39"/>
  <c r="B2173" i="39"/>
  <c r="A2173" i="39"/>
  <c r="L582" i="39"/>
  <c r="C582" i="39" s="1"/>
  <c r="F582" i="39"/>
  <c r="E582" i="39"/>
  <c r="D582" i="39"/>
  <c r="B582" i="39"/>
  <c r="A582" i="39"/>
  <c r="L992" i="39"/>
  <c r="C992" i="39" s="1"/>
  <c r="F992" i="39"/>
  <c r="E992" i="39"/>
  <c r="D992" i="39"/>
  <c r="B992" i="39"/>
  <c r="A992" i="39"/>
  <c r="L2335" i="39"/>
  <c r="C2335" i="39" s="1"/>
  <c r="F2335" i="39"/>
  <c r="E2335" i="39"/>
  <c r="D2335" i="39"/>
  <c r="B2335" i="39"/>
  <c r="H2335" i="39" s="1"/>
  <c r="A2335" i="39"/>
  <c r="L1814" i="39"/>
  <c r="C1814" i="39" s="1"/>
  <c r="F1814" i="39"/>
  <c r="E1814" i="39"/>
  <c r="D1814" i="39"/>
  <c r="B1814" i="39"/>
  <c r="H1814" i="39" s="1"/>
  <c r="A1814" i="39"/>
  <c r="L1811" i="39"/>
  <c r="C1811" i="39" s="1"/>
  <c r="F1811" i="39"/>
  <c r="E1811" i="39"/>
  <c r="D1811" i="39"/>
  <c r="B1811" i="39"/>
  <c r="A1811" i="39"/>
  <c r="L1764" i="39"/>
  <c r="C1764" i="39" s="1"/>
  <c r="F1764" i="39"/>
  <c r="E1764" i="39"/>
  <c r="D1764" i="39"/>
  <c r="B1764" i="39"/>
  <c r="A1764" i="39"/>
  <c r="L1328" i="39"/>
  <c r="C1328" i="39" s="1"/>
  <c r="F1328" i="39"/>
  <c r="E1328" i="39"/>
  <c r="D1328" i="39"/>
  <c r="B1328" i="39"/>
  <c r="H1328" i="39" s="1"/>
  <c r="A1328" i="39"/>
  <c r="L1231" i="39"/>
  <c r="C1231" i="39" s="1"/>
  <c r="F1231" i="39"/>
  <c r="E1231" i="39"/>
  <c r="D1231" i="39"/>
  <c r="B1231" i="39"/>
  <c r="H1231" i="39" s="1"/>
  <c r="A1231" i="39"/>
  <c r="L1009" i="39"/>
  <c r="C1009" i="39" s="1"/>
  <c r="F1009" i="39"/>
  <c r="E1009" i="39"/>
  <c r="D1009" i="39"/>
  <c r="B1009" i="39"/>
  <c r="A1009" i="39"/>
  <c r="L1008" i="39"/>
  <c r="C1008" i="39" s="1"/>
  <c r="F1008" i="39"/>
  <c r="E1008" i="39"/>
  <c r="D1008" i="39"/>
  <c r="B1008" i="39"/>
  <c r="A1008" i="39"/>
  <c r="L903" i="39"/>
  <c r="C903" i="39" s="1"/>
  <c r="F903" i="39"/>
  <c r="E903" i="39"/>
  <c r="D903" i="39"/>
  <c r="B903" i="39"/>
  <c r="A903" i="39"/>
  <c r="L67" i="39"/>
  <c r="C67" i="39" s="1"/>
  <c r="F67" i="39"/>
  <c r="E67" i="39"/>
  <c r="D67" i="39"/>
  <c r="B67" i="39"/>
  <c r="A67" i="39"/>
  <c r="L2177" i="39"/>
  <c r="C2177" i="39" s="1"/>
  <c r="F2177" i="39"/>
  <c r="E2177" i="39"/>
  <c r="D2177" i="39"/>
  <c r="B2177" i="39"/>
  <c r="A2177" i="39"/>
  <c r="L2043" i="39"/>
  <c r="C2043" i="39" s="1"/>
  <c r="F2043" i="39"/>
  <c r="E2043" i="39"/>
  <c r="D2043" i="39"/>
  <c r="B2043" i="39"/>
  <c r="A2043" i="39"/>
  <c r="L1015" i="39"/>
  <c r="C1015" i="39" s="1"/>
  <c r="F1015" i="39"/>
  <c r="E1015" i="39"/>
  <c r="D1015" i="39"/>
  <c r="B1015" i="39"/>
  <c r="A1015" i="39"/>
  <c r="L2246" i="39"/>
  <c r="C2246" i="39" s="1"/>
  <c r="F2246" i="39"/>
  <c r="E2246" i="39"/>
  <c r="D2246" i="39"/>
  <c r="B2246" i="39"/>
  <c r="A2246" i="39"/>
  <c r="L2102" i="39"/>
  <c r="C2102" i="39" s="1"/>
  <c r="F2102" i="39"/>
  <c r="E2102" i="39"/>
  <c r="D2102" i="39"/>
  <c r="B2102" i="39"/>
  <c r="H2102" i="39" s="1"/>
  <c r="A2102" i="39"/>
  <c r="L2048" i="39"/>
  <c r="C2048" i="39" s="1"/>
  <c r="F2048" i="39"/>
  <c r="E2048" i="39"/>
  <c r="D2048" i="39"/>
  <c r="B2048" i="39"/>
  <c r="H2048" i="39" s="1"/>
  <c r="A2048" i="39"/>
  <c r="L1338" i="39"/>
  <c r="C1338" i="39" s="1"/>
  <c r="F1338" i="39"/>
  <c r="E1338" i="39"/>
  <c r="D1338" i="39"/>
  <c r="B1338" i="39"/>
  <c r="H1338" i="39" s="1"/>
  <c r="A1338" i="39"/>
  <c r="L1920" i="39"/>
  <c r="C1920" i="39" s="1"/>
  <c r="F1920" i="39"/>
  <c r="E1920" i="39"/>
  <c r="D1920" i="39"/>
  <c r="B1920" i="39"/>
  <c r="A1920" i="39"/>
  <c r="L54" i="39"/>
  <c r="C54" i="39" s="1"/>
  <c r="F54" i="39"/>
  <c r="E54" i="39"/>
  <c r="D54" i="39"/>
  <c r="B54" i="39"/>
  <c r="A54" i="39"/>
  <c r="L337" i="39"/>
  <c r="C337" i="39" s="1"/>
  <c r="F337" i="39"/>
  <c r="E337" i="39"/>
  <c r="D337" i="39"/>
  <c r="B337" i="39"/>
  <c r="A337" i="39"/>
  <c r="L2498" i="39"/>
  <c r="C2498" i="39" s="1"/>
  <c r="F2498" i="39"/>
  <c r="E2498" i="39"/>
  <c r="D2498" i="39"/>
  <c r="B2498" i="39"/>
  <c r="A2498" i="39"/>
  <c r="L2394" i="39"/>
  <c r="C2394" i="39" s="1"/>
  <c r="F2394" i="39"/>
  <c r="E2394" i="39"/>
  <c r="D2394" i="39"/>
  <c r="B2394" i="39"/>
  <c r="H2394" i="39" s="1"/>
  <c r="A2394" i="39"/>
  <c r="L2147" i="39"/>
  <c r="C2147" i="39" s="1"/>
  <c r="F2147" i="39"/>
  <c r="E2147" i="39"/>
  <c r="D2147" i="39"/>
  <c r="B2147" i="39"/>
  <c r="A2147" i="39"/>
  <c r="L572" i="39"/>
  <c r="C572" i="39" s="1"/>
  <c r="F572" i="39"/>
  <c r="E572" i="39"/>
  <c r="D572" i="39"/>
  <c r="B572" i="39"/>
  <c r="H572" i="39" s="1"/>
  <c r="A572" i="39"/>
  <c r="L146" i="39"/>
  <c r="C146" i="39" s="1"/>
  <c r="F146" i="39"/>
  <c r="E146" i="39"/>
  <c r="D146" i="39"/>
  <c r="B146" i="39"/>
  <c r="A146" i="39"/>
  <c r="L1121" i="39"/>
  <c r="C1121" i="39" s="1"/>
  <c r="F1121" i="39"/>
  <c r="E1121" i="39"/>
  <c r="D1121" i="39"/>
  <c r="B1121" i="39"/>
  <c r="A1121" i="39"/>
  <c r="L81" i="39"/>
  <c r="C81" i="39" s="1"/>
  <c r="F81" i="39"/>
  <c r="E81" i="39"/>
  <c r="D81" i="39"/>
  <c r="B81" i="39"/>
  <c r="A81" i="39"/>
  <c r="L2463" i="39"/>
  <c r="C2463" i="39" s="1"/>
  <c r="F2463" i="39"/>
  <c r="E2463" i="39"/>
  <c r="D2463" i="39"/>
  <c r="B2463" i="39"/>
  <c r="A2463" i="39"/>
  <c r="L530" i="39"/>
  <c r="C530" i="39" s="1"/>
  <c r="F530" i="39"/>
  <c r="E530" i="39"/>
  <c r="D530" i="39"/>
  <c r="B530" i="39"/>
  <c r="H530" i="39" s="1"/>
  <c r="A530" i="39"/>
  <c r="L1681" i="39"/>
  <c r="C1681" i="39" s="1"/>
  <c r="F1681" i="39"/>
  <c r="E1681" i="39"/>
  <c r="D1681" i="39"/>
  <c r="B1681" i="39"/>
  <c r="H1681" i="39" s="1"/>
  <c r="A1681" i="39"/>
  <c r="L1345" i="39"/>
  <c r="C1345" i="39" s="1"/>
  <c r="F1345" i="39"/>
  <c r="E1345" i="39"/>
  <c r="D1345" i="39"/>
  <c r="B1345" i="39"/>
  <c r="H1345" i="39" s="1"/>
  <c r="A1345" i="39"/>
  <c r="L792" i="39"/>
  <c r="C792" i="39" s="1"/>
  <c r="F792" i="39"/>
  <c r="E792" i="39"/>
  <c r="D792" i="39"/>
  <c r="B792" i="39"/>
  <c r="A792" i="39"/>
  <c r="L670" i="39"/>
  <c r="C670" i="39" s="1"/>
  <c r="F670" i="39"/>
  <c r="E670" i="39"/>
  <c r="D670" i="39"/>
  <c r="B670" i="39"/>
  <c r="H670" i="39" s="1"/>
  <c r="A670" i="39"/>
  <c r="L625" i="39"/>
  <c r="C625" i="39" s="1"/>
  <c r="F625" i="39"/>
  <c r="E625" i="39"/>
  <c r="D625" i="39"/>
  <c r="B625" i="39"/>
  <c r="A625" i="39"/>
  <c r="L624" i="39"/>
  <c r="C624" i="39" s="1"/>
  <c r="F624" i="39"/>
  <c r="E624" i="39"/>
  <c r="D624" i="39"/>
  <c r="B624" i="39"/>
  <c r="H624" i="39" s="1"/>
  <c r="A624" i="39"/>
  <c r="L617" i="39"/>
  <c r="C617" i="39" s="1"/>
  <c r="F617" i="39"/>
  <c r="E617" i="39"/>
  <c r="D617" i="39"/>
  <c r="B617" i="39"/>
  <c r="H617" i="39" s="1"/>
  <c r="A617" i="39"/>
  <c r="L1910" i="39"/>
  <c r="C1910" i="39" s="1"/>
  <c r="F1910" i="39"/>
  <c r="E1910" i="39"/>
  <c r="D1910" i="39"/>
  <c r="B1910" i="39"/>
  <c r="A1910" i="39"/>
  <c r="L2146" i="39"/>
  <c r="C2146" i="39" s="1"/>
  <c r="F2146" i="39"/>
  <c r="E2146" i="39"/>
  <c r="D2146" i="39"/>
  <c r="B2146" i="39"/>
  <c r="A2146" i="39"/>
  <c r="L2094" i="39"/>
  <c r="C2094" i="39" s="1"/>
  <c r="F2094" i="39"/>
  <c r="E2094" i="39"/>
  <c r="D2094" i="39"/>
  <c r="B2094" i="39"/>
  <c r="A2094" i="39"/>
  <c r="L279" i="39"/>
  <c r="C279" i="39" s="1"/>
  <c r="F279" i="39"/>
  <c r="E279" i="39"/>
  <c r="D279" i="39"/>
  <c r="B279" i="39"/>
  <c r="A279" i="39"/>
  <c r="L2085" i="39"/>
  <c r="C2085" i="39" s="1"/>
  <c r="F2085" i="39"/>
  <c r="E2085" i="39"/>
  <c r="D2085" i="39"/>
  <c r="B2085" i="39"/>
  <c r="A2085" i="39"/>
  <c r="L1885" i="39"/>
  <c r="C1885" i="39" s="1"/>
  <c r="F1885" i="39"/>
  <c r="E1885" i="39"/>
  <c r="D1885" i="39"/>
  <c r="B1885" i="39"/>
  <c r="A1885" i="39"/>
  <c r="L177" i="39"/>
  <c r="C177" i="39" s="1"/>
  <c r="F177" i="39"/>
  <c r="E177" i="39"/>
  <c r="D177" i="39"/>
  <c r="B177" i="39"/>
  <c r="H177" i="39" s="1"/>
  <c r="A177" i="39"/>
  <c r="L9" i="39"/>
  <c r="C9" i="39" s="1"/>
  <c r="F9" i="39"/>
  <c r="E9" i="39"/>
  <c r="D9" i="39"/>
  <c r="B9" i="39"/>
  <c r="A9" i="39"/>
  <c r="L1459" i="39"/>
  <c r="C1459" i="39" s="1"/>
  <c r="F1459" i="39"/>
  <c r="E1459" i="39"/>
  <c r="D1459" i="39"/>
  <c r="B1459" i="39"/>
  <c r="A1459" i="39"/>
  <c r="L879" i="39"/>
  <c r="C879" i="39" s="1"/>
  <c r="F879" i="39"/>
  <c r="E879" i="39"/>
  <c r="D879" i="39"/>
  <c r="B879" i="39"/>
  <c r="H879" i="39" s="1"/>
  <c r="A879" i="39"/>
  <c r="L865" i="39"/>
  <c r="C865" i="39" s="1"/>
  <c r="F865" i="39"/>
  <c r="E865" i="39"/>
  <c r="D865" i="39"/>
  <c r="B865" i="39"/>
  <c r="A865" i="39"/>
  <c r="L1254" i="39"/>
  <c r="C1254" i="39" s="1"/>
  <c r="F1254" i="39"/>
  <c r="E1254" i="39"/>
  <c r="D1254" i="39"/>
  <c r="B1254" i="39"/>
  <c r="A1254" i="39"/>
  <c r="L1032" i="39"/>
  <c r="C1032" i="39" s="1"/>
  <c r="F1032" i="39"/>
  <c r="E1032" i="39"/>
  <c r="D1032" i="39"/>
  <c r="B1032" i="39"/>
  <c r="A1032" i="39"/>
  <c r="L1430" i="39"/>
  <c r="C1430" i="39" s="1"/>
  <c r="F1430" i="39"/>
  <c r="E1430" i="39"/>
  <c r="D1430" i="39"/>
  <c r="B1430" i="39"/>
  <c r="A1430" i="39"/>
  <c r="L2185" i="39"/>
  <c r="C2185" i="39" s="1"/>
  <c r="F2185" i="39"/>
  <c r="E2185" i="39"/>
  <c r="D2185" i="39"/>
  <c r="B2185" i="39"/>
  <c r="A2185" i="39"/>
  <c r="L514" i="39"/>
  <c r="C514" i="39" s="1"/>
  <c r="F514" i="39"/>
  <c r="E514" i="39"/>
  <c r="D514" i="39"/>
  <c r="B514" i="39"/>
  <c r="A514" i="39"/>
  <c r="L319" i="39"/>
  <c r="C319" i="39" s="1"/>
  <c r="F319" i="39"/>
  <c r="E319" i="39"/>
  <c r="D319" i="39"/>
  <c r="B319" i="39"/>
  <c r="A319" i="39"/>
  <c r="L1884" i="39"/>
  <c r="C1884" i="39" s="1"/>
  <c r="F1884" i="39"/>
  <c r="E1884" i="39"/>
  <c r="D1884" i="39"/>
  <c r="B1884" i="39"/>
  <c r="H1884" i="39" s="1"/>
  <c r="A1884" i="39"/>
  <c r="L1773" i="39"/>
  <c r="C1773" i="39" s="1"/>
  <c r="F1773" i="39"/>
  <c r="E1773" i="39"/>
  <c r="D1773" i="39"/>
  <c r="B1773" i="39"/>
  <c r="H1773" i="39" s="1"/>
  <c r="A1773" i="39"/>
  <c r="L868" i="39"/>
  <c r="C868" i="39" s="1"/>
  <c r="F868" i="39"/>
  <c r="E868" i="39"/>
  <c r="D868" i="39"/>
  <c r="B868" i="39"/>
  <c r="H868" i="39" s="1"/>
  <c r="A868" i="39"/>
  <c r="L1903" i="39"/>
  <c r="C1903" i="39" s="1"/>
  <c r="F1903" i="39"/>
  <c r="E1903" i="39"/>
  <c r="D1903" i="39"/>
  <c r="B1903" i="39"/>
  <c r="A1903" i="39"/>
  <c r="L308" i="39"/>
  <c r="C308" i="39" s="1"/>
  <c r="F308" i="39"/>
  <c r="E308" i="39"/>
  <c r="D308" i="39"/>
  <c r="B308" i="39"/>
  <c r="H308" i="39" s="1"/>
  <c r="A308" i="39"/>
  <c r="L2645" i="39"/>
  <c r="C2645" i="39" s="1"/>
  <c r="F2645" i="39"/>
  <c r="E2645" i="39"/>
  <c r="D2645" i="39"/>
  <c r="B2645" i="39"/>
  <c r="A2645" i="39"/>
  <c r="L1873" i="39"/>
  <c r="C1873" i="39" s="1"/>
  <c r="F1873" i="39"/>
  <c r="E1873" i="39"/>
  <c r="D1873" i="39"/>
  <c r="B1873" i="39"/>
  <c r="A1873" i="39"/>
  <c r="L990" i="39"/>
  <c r="C990" i="39" s="1"/>
  <c r="F990" i="39"/>
  <c r="E990" i="39"/>
  <c r="D990" i="39"/>
  <c r="B990" i="39"/>
  <c r="H990" i="39" s="1"/>
  <c r="A990" i="39"/>
  <c r="L2103" i="39"/>
  <c r="C2103" i="39" s="1"/>
  <c r="F2103" i="39"/>
  <c r="E2103" i="39"/>
  <c r="D2103" i="39"/>
  <c r="B2103" i="39"/>
  <c r="A2103" i="39"/>
  <c r="L1397" i="39"/>
  <c r="C1397" i="39" s="1"/>
  <c r="F1397" i="39"/>
  <c r="E1397" i="39"/>
  <c r="D1397" i="39"/>
  <c r="B1397" i="39"/>
  <c r="A1397" i="39"/>
  <c r="L1262" i="39"/>
  <c r="C1262" i="39" s="1"/>
  <c r="F1262" i="39"/>
  <c r="E1262" i="39"/>
  <c r="D1262" i="39"/>
  <c r="B1262" i="39"/>
  <c r="A1262" i="39"/>
  <c r="L1107" i="39"/>
  <c r="C1107" i="39" s="1"/>
  <c r="F1107" i="39"/>
  <c r="E1107" i="39"/>
  <c r="D1107" i="39"/>
  <c r="B1107" i="39"/>
  <c r="A1107" i="39"/>
  <c r="L853" i="39"/>
  <c r="C853" i="39" s="1"/>
  <c r="F853" i="39"/>
  <c r="E853" i="39"/>
  <c r="D853" i="39"/>
  <c r="B853" i="39"/>
  <c r="A853" i="39"/>
  <c r="L2347" i="39"/>
  <c r="C2347" i="39" s="1"/>
  <c r="F2347" i="39"/>
  <c r="E2347" i="39"/>
  <c r="D2347" i="39"/>
  <c r="B2347" i="39"/>
  <c r="H2347" i="39" s="1"/>
  <c r="A2347" i="39"/>
  <c r="L1166" i="39"/>
  <c r="C1166" i="39" s="1"/>
  <c r="F1166" i="39"/>
  <c r="E1166" i="39"/>
  <c r="D1166" i="39"/>
  <c r="B1166" i="39"/>
  <c r="A1166" i="39"/>
  <c r="L1077" i="39"/>
  <c r="C1077" i="39" s="1"/>
  <c r="F1077" i="39"/>
  <c r="E1077" i="39"/>
  <c r="D1077" i="39"/>
  <c r="B1077" i="39"/>
  <c r="H1077" i="39" s="1"/>
  <c r="A1077" i="39"/>
  <c r="L1154" i="39"/>
  <c r="C1154" i="39" s="1"/>
  <c r="F1154" i="39"/>
  <c r="E1154" i="39"/>
  <c r="D1154" i="39"/>
  <c r="B1154" i="39"/>
  <c r="A1154" i="39"/>
  <c r="L385" i="39"/>
  <c r="C385" i="39" s="1"/>
  <c r="F385" i="39"/>
  <c r="E385" i="39"/>
  <c r="D385" i="39"/>
  <c r="B385" i="39"/>
  <c r="A385" i="39"/>
  <c r="L1608" i="39"/>
  <c r="C1608" i="39" s="1"/>
  <c r="F1608" i="39"/>
  <c r="E1608" i="39"/>
  <c r="D1608" i="39"/>
  <c r="B1608" i="39"/>
  <c r="H1608" i="39" s="1"/>
  <c r="A1608" i="39"/>
  <c r="L2097" i="39"/>
  <c r="C2097" i="39" s="1"/>
  <c r="F2097" i="39"/>
  <c r="E2097" i="39"/>
  <c r="D2097" i="39"/>
  <c r="B2097" i="39"/>
  <c r="A2097" i="39"/>
  <c r="L697" i="39"/>
  <c r="C697" i="39" s="1"/>
  <c r="F697" i="39"/>
  <c r="E697" i="39"/>
  <c r="D697" i="39"/>
  <c r="B697" i="39"/>
  <c r="A697" i="39"/>
  <c r="L860" i="39"/>
  <c r="C860" i="39" s="1"/>
  <c r="F860" i="39"/>
  <c r="E860" i="39"/>
  <c r="D860" i="39"/>
  <c r="B860" i="39"/>
  <c r="A860" i="39"/>
  <c r="L594" i="39"/>
  <c r="C594" i="39" s="1"/>
  <c r="F594" i="39"/>
  <c r="E594" i="39"/>
  <c r="D594" i="39"/>
  <c r="B594" i="39"/>
  <c r="H594" i="39" s="1"/>
  <c r="A594" i="39"/>
  <c r="L134" i="39"/>
  <c r="C134" i="39" s="1"/>
  <c r="F134" i="39"/>
  <c r="E134" i="39"/>
  <c r="D134" i="39"/>
  <c r="B134" i="39"/>
  <c r="A134" i="39"/>
  <c r="L73" i="39"/>
  <c r="C73" i="39" s="1"/>
  <c r="F73" i="39"/>
  <c r="E73" i="39"/>
  <c r="D73" i="39"/>
  <c r="B73" i="39"/>
  <c r="A73" i="39"/>
  <c r="L2557" i="39"/>
  <c r="C2557" i="39" s="1"/>
  <c r="F2557" i="39"/>
  <c r="E2557" i="39"/>
  <c r="D2557" i="39"/>
  <c r="B2557" i="39"/>
  <c r="A2557" i="39"/>
  <c r="L207" i="39"/>
  <c r="C207" i="39" s="1"/>
  <c r="F207" i="39"/>
  <c r="E207" i="39"/>
  <c r="D207" i="39"/>
  <c r="B207" i="39"/>
  <c r="A207" i="39"/>
  <c r="L1667" i="39"/>
  <c r="C1667" i="39" s="1"/>
  <c r="F1667" i="39"/>
  <c r="E1667" i="39"/>
  <c r="D1667" i="39"/>
  <c r="B1667" i="39"/>
  <c r="A1667" i="39"/>
  <c r="L1225" i="39"/>
  <c r="C1225" i="39" s="1"/>
  <c r="F1225" i="39"/>
  <c r="E1225" i="39"/>
  <c r="D1225" i="39"/>
  <c r="B1225" i="39"/>
  <c r="A1225" i="39"/>
  <c r="L978" i="39"/>
  <c r="C978" i="39" s="1"/>
  <c r="F978" i="39"/>
  <c r="E978" i="39"/>
  <c r="D978" i="39"/>
  <c r="B978" i="39"/>
  <c r="A978" i="39"/>
  <c r="L300" i="39"/>
  <c r="C300" i="39" s="1"/>
  <c r="F300" i="39"/>
  <c r="E300" i="39"/>
  <c r="D300" i="39"/>
  <c r="B300" i="39"/>
  <c r="A300" i="39"/>
  <c r="L396" i="39"/>
  <c r="C396" i="39" s="1"/>
  <c r="F396" i="39"/>
  <c r="E396" i="39"/>
  <c r="D396" i="39"/>
  <c r="B396" i="39"/>
  <c r="A396" i="39"/>
  <c r="L894" i="39"/>
  <c r="C894" i="39" s="1"/>
  <c r="F894" i="39"/>
  <c r="E894" i="39"/>
  <c r="D894" i="39"/>
  <c r="B894" i="39"/>
  <c r="A894" i="39"/>
  <c r="L2243" i="39"/>
  <c r="C2243" i="39" s="1"/>
  <c r="F2243" i="39"/>
  <c r="E2243" i="39"/>
  <c r="D2243" i="39"/>
  <c r="B2243" i="39"/>
  <c r="H2243" i="39" s="1"/>
  <c r="A2243" i="39"/>
  <c r="L1930" i="39"/>
  <c r="C1930" i="39" s="1"/>
  <c r="F1930" i="39"/>
  <c r="E1930" i="39"/>
  <c r="D1930" i="39"/>
  <c r="B1930" i="39"/>
  <c r="H1930" i="39" s="1"/>
  <c r="A1930" i="39"/>
  <c r="L1573" i="39"/>
  <c r="C1573" i="39" s="1"/>
  <c r="F1573" i="39"/>
  <c r="E1573" i="39"/>
  <c r="D1573" i="39"/>
  <c r="B1573" i="39"/>
  <c r="A1573" i="39"/>
  <c r="L568" i="39"/>
  <c r="C568" i="39" s="1"/>
  <c r="F568" i="39"/>
  <c r="E568" i="39"/>
  <c r="D568" i="39"/>
  <c r="B568" i="39"/>
  <c r="A568" i="39"/>
  <c r="L1622" i="39"/>
  <c r="C1622" i="39" s="1"/>
  <c r="F1622" i="39"/>
  <c r="E1622" i="39"/>
  <c r="D1622" i="39"/>
  <c r="B1622" i="39"/>
  <c r="H1622" i="39" s="1"/>
  <c r="A1622" i="39"/>
  <c r="L1269" i="39"/>
  <c r="C1269" i="39" s="1"/>
  <c r="F1269" i="39"/>
  <c r="E1269" i="39"/>
  <c r="D1269" i="39"/>
  <c r="B1269" i="39"/>
  <c r="A1269" i="39"/>
  <c r="L1153" i="39"/>
  <c r="C1153" i="39" s="1"/>
  <c r="F1153" i="39"/>
  <c r="E1153" i="39"/>
  <c r="D1153" i="39"/>
  <c r="B1153" i="39"/>
  <c r="H1153" i="39" s="1"/>
  <c r="A1153" i="39"/>
  <c r="L1291" i="39"/>
  <c r="C1291" i="39" s="1"/>
  <c r="F1291" i="39"/>
  <c r="E1291" i="39"/>
  <c r="D1291" i="39"/>
  <c r="B1291" i="39"/>
  <c r="A1291" i="39"/>
  <c r="L2422" i="39"/>
  <c r="C2422" i="39" s="1"/>
  <c r="F2422" i="39"/>
  <c r="E2422" i="39"/>
  <c r="D2422" i="39"/>
  <c r="B2422" i="39"/>
  <c r="A2422" i="39"/>
  <c r="L948" i="39"/>
  <c r="C948" i="39" s="1"/>
  <c r="F948" i="39"/>
  <c r="E948" i="39"/>
  <c r="D948" i="39"/>
  <c r="B948" i="39"/>
  <c r="A948" i="39"/>
  <c r="L165" i="39"/>
  <c r="C165" i="39" s="1"/>
  <c r="F165" i="39"/>
  <c r="E165" i="39"/>
  <c r="D165" i="39"/>
  <c r="B165" i="39"/>
  <c r="A165" i="39"/>
  <c r="L2451" i="39"/>
  <c r="C2451" i="39" s="1"/>
  <c r="F2451" i="39"/>
  <c r="E2451" i="39"/>
  <c r="D2451" i="39"/>
  <c r="B2451" i="39"/>
  <c r="A2451" i="39"/>
  <c r="L2352" i="39"/>
  <c r="C2352" i="39" s="1"/>
  <c r="F2352" i="39"/>
  <c r="E2352" i="39"/>
  <c r="D2352" i="39"/>
  <c r="B2352" i="39"/>
  <c r="H2352" i="39" s="1"/>
  <c r="A2352" i="39"/>
  <c r="L2172" i="39"/>
  <c r="C2172" i="39" s="1"/>
  <c r="F2172" i="39"/>
  <c r="E2172" i="39"/>
  <c r="D2172" i="39"/>
  <c r="B2172" i="39"/>
  <c r="H2172" i="39" s="1"/>
  <c r="A2172" i="39"/>
  <c r="L1155" i="39"/>
  <c r="C1155" i="39" s="1"/>
  <c r="F1155" i="39"/>
  <c r="E1155" i="39"/>
  <c r="D1155" i="39"/>
  <c r="B1155" i="39"/>
  <c r="A1155" i="39"/>
  <c r="L2066" i="39"/>
  <c r="C2066" i="39" s="1"/>
  <c r="F2066" i="39"/>
  <c r="E2066" i="39"/>
  <c r="D2066" i="39"/>
  <c r="B2066" i="39"/>
  <c r="H2066" i="39" s="1"/>
  <c r="A2066" i="39"/>
  <c r="L2028" i="39"/>
  <c r="C2028" i="39" s="1"/>
  <c r="F2028" i="39"/>
  <c r="E2028" i="39"/>
  <c r="D2028" i="39"/>
  <c r="B2028" i="39"/>
  <c r="A2028" i="39"/>
  <c r="L2244" i="39"/>
  <c r="C2244" i="39" s="1"/>
  <c r="F2244" i="39"/>
  <c r="E2244" i="39"/>
  <c r="D2244" i="39"/>
  <c r="B2244" i="39"/>
  <c r="A2244" i="39"/>
  <c r="L348" i="39"/>
  <c r="C348" i="39" s="1"/>
  <c r="F348" i="39"/>
  <c r="E348" i="39"/>
  <c r="D348" i="39"/>
  <c r="B348" i="39"/>
  <c r="A348" i="39"/>
  <c r="L151" i="39"/>
  <c r="C151" i="39" s="1"/>
  <c r="F151" i="39"/>
  <c r="E151" i="39"/>
  <c r="D151" i="39"/>
  <c r="B151" i="39"/>
  <c r="A151" i="39"/>
  <c r="L1404" i="39"/>
  <c r="C1404" i="39" s="1"/>
  <c r="F1404" i="39"/>
  <c r="E1404" i="39"/>
  <c r="D1404" i="39"/>
  <c r="B1404" i="39"/>
  <c r="A1404" i="39"/>
  <c r="L2222" i="39"/>
  <c r="C2222" i="39" s="1"/>
  <c r="F2222" i="39"/>
  <c r="E2222" i="39"/>
  <c r="D2222" i="39"/>
  <c r="B2222" i="39"/>
  <c r="H2222" i="39" s="1"/>
  <c r="A2222" i="39"/>
  <c r="L1880" i="39"/>
  <c r="C1880" i="39" s="1"/>
  <c r="F1880" i="39"/>
  <c r="E1880" i="39"/>
  <c r="D1880" i="39"/>
  <c r="B1880" i="39"/>
  <c r="H1880" i="39" s="1"/>
  <c r="A1880" i="39"/>
  <c r="L706" i="39"/>
  <c r="C706" i="39" s="1"/>
  <c r="F706" i="39"/>
  <c r="E706" i="39"/>
  <c r="D706" i="39"/>
  <c r="B706" i="39"/>
  <c r="A706" i="39"/>
  <c r="L826" i="39"/>
  <c r="C826" i="39" s="1"/>
  <c r="F826" i="39"/>
  <c r="E826" i="39"/>
  <c r="D826" i="39"/>
  <c r="B826" i="39"/>
  <c r="H826" i="39" s="1"/>
  <c r="A826" i="39"/>
  <c r="L229" i="39"/>
  <c r="C229" i="39" s="1"/>
  <c r="F229" i="39"/>
  <c r="E229" i="39"/>
  <c r="D229" i="39"/>
  <c r="B229" i="39"/>
  <c r="A229" i="39"/>
  <c r="L185" i="39"/>
  <c r="C185" i="39" s="1"/>
  <c r="F185" i="39"/>
  <c r="E185" i="39"/>
  <c r="D185" i="39"/>
  <c r="B185" i="39"/>
  <c r="H185" i="39" s="1"/>
  <c r="A185" i="39"/>
  <c r="L1967" i="39"/>
  <c r="C1967" i="39" s="1"/>
  <c r="F1967" i="39"/>
  <c r="E1967" i="39"/>
  <c r="D1967" i="39"/>
  <c r="B1967" i="39"/>
  <c r="A1967" i="39"/>
  <c r="L92" i="39"/>
  <c r="C92" i="39" s="1"/>
  <c r="F92" i="39"/>
  <c r="E92" i="39"/>
  <c r="D92" i="39"/>
  <c r="B92" i="39"/>
  <c r="H92" i="39" s="1"/>
  <c r="A92" i="39"/>
  <c r="L90" i="39"/>
  <c r="C90" i="39" s="1"/>
  <c r="F90" i="39"/>
  <c r="E90" i="39"/>
  <c r="D90" i="39"/>
  <c r="B90" i="39"/>
  <c r="A90" i="39"/>
  <c r="L77" i="39"/>
  <c r="C77" i="39" s="1"/>
  <c r="F77" i="39"/>
  <c r="E77" i="39"/>
  <c r="D77" i="39"/>
  <c r="B77" i="39"/>
  <c r="H77" i="39" s="1"/>
  <c r="A77" i="39"/>
  <c r="L2039" i="39"/>
  <c r="C2039" i="39" s="1"/>
  <c r="F2039" i="39"/>
  <c r="E2039" i="39"/>
  <c r="D2039" i="39"/>
  <c r="B2039" i="39"/>
  <c r="H2039" i="39" s="1"/>
  <c r="A2039" i="39"/>
  <c r="L2487" i="39"/>
  <c r="C2487" i="39" s="1"/>
  <c r="F2487" i="39"/>
  <c r="E2487" i="39"/>
  <c r="D2487" i="39"/>
  <c r="B2487" i="39"/>
  <c r="A2487" i="39"/>
  <c r="L647" i="39"/>
  <c r="C647" i="39" s="1"/>
  <c r="F647" i="39"/>
  <c r="E647" i="39"/>
  <c r="D647" i="39"/>
  <c r="B647" i="39"/>
  <c r="A647" i="39"/>
  <c r="L1911" i="39"/>
  <c r="C1911" i="39" s="1"/>
  <c r="F1911" i="39"/>
  <c r="E1911" i="39"/>
  <c r="D1911" i="39"/>
  <c r="B1911" i="39"/>
  <c r="A1911" i="39"/>
  <c r="L2603" i="39"/>
  <c r="C2603" i="39" s="1"/>
  <c r="F2603" i="39"/>
  <c r="E2603" i="39"/>
  <c r="D2603" i="39"/>
  <c r="B2603" i="39"/>
  <c r="A2603" i="39"/>
  <c r="L1768" i="39"/>
  <c r="C1768" i="39" s="1"/>
  <c r="F1768" i="39"/>
  <c r="E1768" i="39"/>
  <c r="D1768" i="39"/>
  <c r="B1768" i="39"/>
  <c r="A1768" i="39"/>
  <c r="L1755" i="39"/>
  <c r="C1755" i="39" s="1"/>
  <c r="F1755" i="39"/>
  <c r="E1755" i="39"/>
  <c r="D1755" i="39"/>
  <c r="B1755" i="39"/>
  <c r="A1755" i="39"/>
  <c r="L2562" i="39"/>
  <c r="C2562" i="39" s="1"/>
  <c r="F2562" i="39"/>
  <c r="E2562" i="39"/>
  <c r="D2562" i="39"/>
  <c r="B2562" i="39"/>
  <c r="A2562" i="39"/>
  <c r="L2601" i="39"/>
  <c r="C2601" i="39" s="1"/>
  <c r="F2601" i="39"/>
  <c r="E2601" i="39"/>
  <c r="D2601" i="39"/>
  <c r="B2601" i="39"/>
  <c r="A2601" i="39"/>
  <c r="L584" i="39"/>
  <c r="C584" i="39" s="1"/>
  <c r="F584" i="39"/>
  <c r="E584" i="39"/>
  <c r="D584" i="39"/>
  <c r="B584" i="39"/>
  <c r="A584" i="39"/>
  <c r="L1417" i="39"/>
  <c r="C1417" i="39" s="1"/>
  <c r="F1417" i="39"/>
  <c r="E1417" i="39"/>
  <c r="D1417" i="39"/>
  <c r="B1417" i="39"/>
  <c r="A1417" i="39"/>
  <c r="L441" i="39"/>
  <c r="C441" i="39" s="1"/>
  <c r="F441" i="39"/>
  <c r="E441" i="39"/>
  <c r="D441" i="39"/>
  <c r="B441" i="39"/>
  <c r="A441" i="39"/>
  <c r="L687" i="39"/>
  <c r="C687" i="39" s="1"/>
  <c r="F687" i="39"/>
  <c r="E687" i="39"/>
  <c r="D687" i="39"/>
  <c r="B687" i="39"/>
  <c r="H687" i="39" s="1"/>
  <c r="A687" i="39"/>
  <c r="L2530" i="39"/>
  <c r="C2530" i="39" s="1"/>
  <c r="F2530" i="39"/>
  <c r="E2530" i="39"/>
  <c r="D2530" i="39"/>
  <c r="B2530" i="39"/>
  <c r="A2530" i="39"/>
  <c r="L2486" i="39"/>
  <c r="C2486" i="39" s="1"/>
  <c r="F2486" i="39"/>
  <c r="E2486" i="39"/>
  <c r="D2486" i="39"/>
  <c r="B2486" i="39"/>
  <c r="A2486" i="39"/>
  <c r="L1877" i="39"/>
  <c r="C1877" i="39" s="1"/>
  <c r="F1877" i="39"/>
  <c r="E1877" i="39"/>
  <c r="D1877" i="39"/>
  <c r="B1877" i="39"/>
  <c r="A1877" i="39"/>
  <c r="L1585" i="39"/>
  <c r="C1585" i="39" s="1"/>
  <c r="F1585" i="39"/>
  <c r="E1585" i="39"/>
  <c r="D1585" i="39"/>
  <c r="B1585" i="39"/>
  <c r="A1585" i="39"/>
  <c r="L133" i="39"/>
  <c r="C133" i="39" s="1"/>
  <c r="F133" i="39"/>
  <c r="E133" i="39"/>
  <c r="D133" i="39"/>
  <c r="B133" i="39"/>
  <c r="H133" i="39" s="1"/>
  <c r="A133" i="39"/>
  <c r="L1538" i="39"/>
  <c r="C1538" i="39" s="1"/>
  <c r="F1538" i="39"/>
  <c r="E1538" i="39"/>
  <c r="D1538" i="39"/>
  <c r="B1538" i="39"/>
  <c r="A1538" i="39"/>
  <c r="L74" i="39"/>
  <c r="C74" i="39" s="1"/>
  <c r="F74" i="39"/>
  <c r="E74" i="39"/>
  <c r="D74" i="39"/>
  <c r="B74" i="39"/>
  <c r="A74" i="39"/>
  <c r="L2367" i="39"/>
  <c r="C2367" i="39" s="1"/>
  <c r="F2367" i="39"/>
  <c r="E2367" i="39"/>
  <c r="D2367" i="39"/>
  <c r="B2367" i="39"/>
  <c r="H2368" i="39" s="1"/>
  <c r="A2367" i="39"/>
  <c r="L2337" i="39"/>
  <c r="C2337" i="39" s="1"/>
  <c r="F2337" i="39"/>
  <c r="E2337" i="39"/>
  <c r="D2337" i="39"/>
  <c r="B2337" i="39"/>
  <c r="A2337" i="39"/>
  <c r="L1715" i="39"/>
  <c r="C1715" i="39" s="1"/>
  <c r="F1715" i="39"/>
  <c r="E1715" i="39"/>
  <c r="D1715" i="39"/>
  <c r="B1715" i="39"/>
  <c r="A1715" i="39"/>
  <c r="L544" i="39"/>
  <c r="C544" i="39" s="1"/>
  <c r="F544" i="39"/>
  <c r="E544" i="39"/>
  <c r="D544" i="39"/>
  <c r="B544" i="39"/>
  <c r="A544" i="39"/>
  <c r="L1280" i="39"/>
  <c r="C1280" i="39" s="1"/>
  <c r="F1280" i="39"/>
  <c r="E1280" i="39"/>
  <c r="D1280" i="39"/>
  <c r="B1280" i="39"/>
  <c r="A1280" i="39"/>
  <c r="L2003" i="39"/>
  <c r="C2003" i="39" s="1"/>
  <c r="F2003" i="39"/>
  <c r="E2003" i="39"/>
  <c r="D2003" i="39"/>
  <c r="B2003" i="39"/>
  <c r="A2003" i="39"/>
  <c r="L701" i="39"/>
  <c r="C701" i="39" s="1"/>
  <c r="F701" i="39"/>
  <c r="E701" i="39"/>
  <c r="D701" i="39"/>
  <c r="B701" i="39"/>
  <c r="A701" i="39"/>
  <c r="L252" i="39"/>
  <c r="C252" i="39" s="1"/>
  <c r="F252" i="39"/>
  <c r="E252" i="39"/>
  <c r="D252" i="39"/>
  <c r="B252" i="39"/>
  <c r="A252" i="39"/>
  <c r="L2098" i="39"/>
  <c r="C2098" i="39" s="1"/>
  <c r="F2098" i="39"/>
  <c r="E2098" i="39"/>
  <c r="D2098" i="39"/>
  <c r="B2098" i="39"/>
  <c r="A2098" i="39"/>
  <c r="L1236" i="39"/>
  <c r="C1236" i="39" s="1"/>
  <c r="F1236" i="39"/>
  <c r="E1236" i="39"/>
  <c r="D1236" i="39"/>
  <c r="B1236" i="39"/>
  <c r="A1236" i="39"/>
  <c r="L2537" i="39"/>
  <c r="C2537" i="39" s="1"/>
  <c r="F2537" i="39"/>
  <c r="E2537" i="39"/>
  <c r="D2537" i="39"/>
  <c r="B2537" i="39"/>
  <c r="A2537" i="39"/>
  <c r="L2610" i="39"/>
  <c r="C2610" i="39" s="1"/>
  <c r="F2610" i="39"/>
  <c r="E2610" i="39"/>
  <c r="D2610" i="39"/>
  <c r="B2610" i="39"/>
  <c r="A2610" i="39"/>
  <c r="L462" i="39"/>
  <c r="C462" i="39" s="1"/>
  <c r="F462" i="39"/>
  <c r="E462" i="39"/>
  <c r="D462" i="39"/>
  <c r="B462" i="39"/>
  <c r="A462" i="39"/>
  <c r="L413" i="39"/>
  <c r="C413" i="39" s="1"/>
  <c r="F413" i="39"/>
  <c r="E413" i="39"/>
  <c r="D413" i="39"/>
  <c r="B413" i="39"/>
  <c r="A413" i="39"/>
  <c r="L2529" i="39"/>
  <c r="C2529" i="39" s="1"/>
  <c r="F2529" i="39"/>
  <c r="E2529" i="39"/>
  <c r="D2529" i="39"/>
  <c r="B2529" i="39"/>
  <c r="A2529" i="39"/>
  <c r="L1180" i="39"/>
  <c r="C1180" i="39" s="1"/>
  <c r="F1180" i="39"/>
  <c r="E1180" i="39"/>
  <c r="D1180" i="39"/>
  <c r="B1180" i="39"/>
  <c r="H1180" i="39" s="1"/>
  <c r="A1180" i="39"/>
  <c r="L219" i="39"/>
  <c r="C219" i="39" s="1"/>
  <c r="F219" i="39"/>
  <c r="E219" i="39"/>
  <c r="D219" i="39"/>
  <c r="B219" i="39"/>
  <c r="A219" i="39"/>
  <c r="L2599" i="39"/>
  <c r="C2599" i="39" s="1"/>
  <c r="F2599" i="39"/>
  <c r="E2599" i="39"/>
  <c r="D2599" i="39"/>
  <c r="B2599" i="39"/>
  <c r="A2599" i="39"/>
  <c r="L2501" i="39"/>
  <c r="C2501" i="39" s="1"/>
  <c r="F2501" i="39"/>
  <c r="E2501" i="39"/>
  <c r="D2501" i="39"/>
  <c r="B2501" i="39"/>
  <c r="H2501" i="39" s="1"/>
  <c r="A2501" i="39"/>
  <c r="L2036" i="39"/>
  <c r="C2036" i="39" s="1"/>
  <c r="F2036" i="39"/>
  <c r="E2036" i="39"/>
  <c r="D2036" i="39"/>
  <c r="B2036" i="39"/>
  <c r="H2036" i="39" s="1"/>
  <c r="A2036" i="39"/>
  <c r="L1541" i="39"/>
  <c r="C1541" i="39" s="1"/>
  <c r="F1541" i="39"/>
  <c r="E1541" i="39"/>
  <c r="D1541" i="39"/>
  <c r="B1541" i="39"/>
  <c r="A1541" i="39"/>
  <c r="L1761" i="39"/>
  <c r="C1761" i="39" s="1"/>
  <c r="F1761" i="39"/>
  <c r="E1761" i="39"/>
  <c r="D1761" i="39"/>
  <c r="B1761" i="39"/>
  <c r="A1761" i="39"/>
  <c r="L1690" i="39"/>
  <c r="C1690" i="39" s="1"/>
  <c r="F1690" i="39"/>
  <c r="E1690" i="39"/>
  <c r="D1690" i="39"/>
  <c r="B1690" i="39"/>
  <c r="A1690" i="39"/>
  <c r="L1669" i="39"/>
  <c r="C1669" i="39" s="1"/>
  <c r="F1669" i="39"/>
  <c r="E1669" i="39"/>
  <c r="D1669" i="39"/>
  <c r="B1669" i="39"/>
  <c r="A1669" i="39"/>
  <c r="L600" i="39"/>
  <c r="C600" i="39" s="1"/>
  <c r="F600" i="39"/>
  <c r="E600" i="39"/>
  <c r="D600" i="39"/>
  <c r="B600" i="39"/>
  <c r="A600" i="39"/>
  <c r="L4" i="39"/>
  <c r="C4" i="39" s="1"/>
  <c r="F4" i="39"/>
  <c r="E4" i="39"/>
  <c r="D4" i="39"/>
  <c r="B4" i="39"/>
  <c r="H4" i="39" s="1"/>
  <c r="A4" i="39"/>
  <c r="L2423" i="39"/>
  <c r="C2423" i="39" s="1"/>
  <c r="F2423" i="39"/>
  <c r="E2423" i="39"/>
  <c r="D2423" i="39"/>
  <c r="B2423" i="39"/>
  <c r="A2423" i="39"/>
  <c r="L596" i="39"/>
  <c r="C596" i="39" s="1"/>
  <c r="F596" i="39"/>
  <c r="E596" i="39"/>
  <c r="D596" i="39"/>
  <c r="B596" i="39"/>
  <c r="A596" i="39"/>
  <c r="L2054" i="39"/>
  <c r="C2054" i="39" s="1"/>
  <c r="F2054" i="39"/>
  <c r="E2054" i="39"/>
  <c r="D2054" i="39"/>
  <c r="B2054" i="39"/>
  <c r="A2054" i="39"/>
  <c r="L1334" i="39"/>
  <c r="C1334" i="39" s="1"/>
  <c r="F1334" i="39"/>
  <c r="E1334" i="39"/>
  <c r="D1334" i="39"/>
  <c r="B1334" i="39"/>
  <c r="A1334" i="39"/>
  <c r="L2524" i="39"/>
  <c r="C2524" i="39" s="1"/>
  <c r="F2524" i="39"/>
  <c r="E2524" i="39"/>
  <c r="D2524" i="39"/>
  <c r="B2524" i="39"/>
  <c r="A2524" i="39"/>
  <c r="L1666" i="39"/>
  <c r="C1666" i="39" s="1"/>
  <c r="F1666" i="39"/>
  <c r="E1666" i="39"/>
  <c r="D1666" i="39"/>
  <c r="B1666" i="39"/>
  <c r="A1666" i="39"/>
  <c r="L876" i="39"/>
  <c r="C876" i="39" s="1"/>
  <c r="F876" i="39"/>
  <c r="E876" i="39"/>
  <c r="D876" i="39"/>
  <c r="B876" i="39"/>
  <c r="A876" i="39"/>
  <c r="L833" i="39"/>
  <c r="C833" i="39" s="1"/>
  <c r="F833" i="39"/>
  <c r="E833" i="39"/>
  <c r="D833" i="39"/>
  <c r="B833" i="39"/>
  <c r="A833" i="39"/>
  <c r="L816" i="39"/>
  <c r="C816" i="39" s="1"/>
  <c r="F816" i="39"/>
  <c r="E816" i="39"/>
  <c r="D816" i="39"/>
  <c r="B816" i="39"/>
  <c r="A816" i="39"/>
  <c r="L2621" i="39"/>
  <c r="C2621" i="39" s="1"/>
  <c r="F2621" i="39"/>
  <c r="E2621" i="39"/>
  <c r="D2621" i="39"/>
  <c r="B2621" i="39"/>
  <c r="A2621" i="39"/>
  <c r="L1927" i="39"/>
  <c r="C1927" i="39" s="1"/>
  <c r="F1927" i="39"/>
  <c r="E1927" i="39"/>
  <c r="D1927" i="39"/>
  <c r="B1927" i="39"/>
  <c r="A1927" i="39"/>
  <c r="L904" i="39"/>
  <c r="C904" i="39" s="1"/>
  <c r="F904" i="39"/>
  <c r="E904" i="39"/>
  <c r="D904" i="39"/>
  <c r="B904" i="39"/>
  <c r="A904" i="39"/>
  <c r="L460" i="39"/>
  <c r="C460" i="39" s="1"/>
  <c r="F460" i="39"/>
  <c r="E460" i="39"/>
  <c r="D460" i="39"/>
  <c r="B460" i="39"/>
  <c r="H460" i="39" s="1"/>
  <c r="A460" i="39"/>
  <c r="L499" i="39"/>
  <c r="C499" i="39" s="1"/>
  <c r="F499" i="39"/>
  <c r="E499" i="39"/>
  <c r="D499" i="39"/>
  <c r="B499" i="39"/>
  <c r="A499" i="39"/>
  <c r="L1509" i="39"/>
  <c r="C1509" i="39" s="1"/>
  <c r="F1509" i="39"/>
  <c r="E1509" i="39"/>
  <c r="D1509" i="39"/>
  <c r="B1509" i="39"/>
  <c r="A1509" i="39"/>
  <c r="L1380" i="39"/>
  <c r="C1380" i="39" s="1"/>
  <c r="F1380" i="39"/>
  <c r="E1380" i="39"/>
  <c r="D1380" i="39"/>
  <c r="B1380" i="39"/>
  <c r="A1380" i="39"/>
  <c r="L935" i="39"/>
  <c r="C935" i="39" s="1"/>
  <c r="F935" i="39"/>
  <c r="E935" i="39"/>
  <c r="D935" i="39"/>
  <c r="B935" i="39"/>
  <c r="A935" i="39"/>
  <c r="L2396" i="39"/>
  <c r="C2396" i="39" s="1"/>
  <c r="F2396" i="39"/>
  <c r="E2396" i="39"/>
  <c r="D2396" i="39"/>
  <c r="B2396" i="39"/>
  <c r="A2396" i="39"/>
  <c r="L1013" i="39"/>
  <c r="C1013" i="39" s="1"/>
  <c r="F1013" i="39"/>
  <c r="E1013" i="39"/>
  <c r="D1013" i="39"/>
  <c r="B1013" i="39"/>
  <c r="A1013" i="39"/>
  <c r="L1613" i="39"/>
  <c r="C1613" i="39" s="1"/>
  <c r="F1613" i="39"/>
  <c r="E1613" i="39"/>
  <c r="D1613" i="39"/>
  <c r="B1613" i="39"/>
  <c r="A1613" i="39"/>
  <c r="L2526" i="39"/>
  <c r="C2526" i="39" s="1"/>
  <c r="F2526" i="39"/>
  <c r="E2526" i="39"/>
  <c r="D2526" i="39"/>
  <c r="B2526" i="39"/>
  <c r="A2526" i="39"/>
  <c r="L1810" i="39"/>
  <c r="C1810" i="39" s="1"/>
  <c r="F1810" i="39"/>
  <c r="E1810" i="39"/>
  <c r="D1810" i="39"/>
  <c r="B1810" i="39"/>
  <c r="A1810" i="39"/>
  <c r="L391" i="39"/>
  <c r="C391" i="39" s="1"/>
  <c r="F391" i="39"/>
  <c r="E391" i="39"/>
  <c r="D391" i="39"/>
  <c r="B391" i="39"/>
  <c r="A391" i="39"/>
  <c r="L1492" i="39"/>
  <c r="C1492" i="39" s="1"/>
  <c r="F1492" i="39"/>
  <c r="E1492" i="39"/>
  <c r="D1492" i="39"/>
  <c r="B1492" i="39"/>
  <c r="A1492" i="39"/>
  <c r="L12" i="39"/>
  <c r="C12" i="39" s="1"/>
  <c r="F12" i="39"/>
  <c r="E12" i="39"/>
  <c r="D12" i="39"/>
  <c r="B12" i="39"/>
  <c r="A12" i="39"/>
  <c r="L789" i="39"/>
  <c r="C789" i="39" s="1"/>
  <c r="F789" i="39"/>
  <c r="E789" i="39"/>
  <c r="D789" i="39"/>
  <c r="B789" i="39"/>
  <c r="A789" i="39"/>
  <c r="L1181" i="39"/>
  <c r="C1181" i="39" s="1"/>
  <c r="F1181" i="39"/>
  <c r="E1181" i="39"/>
  <c r="D1181" i="39"/>
  <c r="B1181" i="39"/>
  <c r="A1181" i="39"/>
  <c r="L2062" i="39"/>
  <c r="C2062" i="39" s="1"/>
  <c r="F2062" i="39"/>
  <c r="E2062" i="39"/>
  <c r="D2062" i="39"/>
  <c r="B2062" i="39"/>
  <c r="A2062" i="39"/>
  <c r="L2238" i="39"/>
  <c r="C2238" i="39" s="1"/>
  <c r="F2238" i="39"/>
  <c r="E2238" i="39"/>
  <c r="D2238" i="39"/>
  <c r="B2238" i="39"/>
  <c r="H2239" i="39" s="1"/>
  <c r="A2238" i="39"/>
  <c r="L203" i="39"/>
  <c r="C203" i="39" s="1"/>
  <c r="F203" i="39"/>
  <c r="E203" i="39"/>
  <c r="D203" i="39"/>
  <c r="B203" i="39"/>
  <c r="A203" i="39"/>
  <c r="L639" i="39"/>
  <c r="C639" i="39" s="1"/>
  <c r="F639" i="39"/>
  <c r="E639" i="39"/>
  <c r="D639" i="39"/>
  <c r="B639" i="39"/>
  <c r="A639" i="39"/>
  <c r="L120" i="39"/>
  <c r="C120" i="39" s="1"/>
  <c r="F120" i="39"/>
  <c r="E120" i="39"/>
  <c r="D120" i="39"/>
  <c r="B120" i="39"/>
  <c r="A120" i="39"/>
  <c r="L79" i="39"/>
  <c r="C79" i="39" s="1"/>
  <c r="F79" i="39"/>
  <c r="E79" i="39"/>
  <c r="D79" i="39"/>
  <c r="B79" i="39"/>
  <c r="A79" i="39"/>
  <c r="L1611" i="39"/>
  <c r="C1611" i="39" s="1"/>
  <c r="F1611" i="39"/>
  <c r="E1611" i="39"/>
  <c r="D1611" i="39"/>
  <c r="B1611" i="39"/>
  <c r="H1611" i="39" s="1"/>
  <c r="A1611" i="39"/>
  <c r="L1065" i="39"/>
  <c r="C1065" i="39" s="1"/>
  <c r="F1065" i="39"/>
  <c r="E1065" i="39"/>
  <c r="D1065" i="39"/>
  <c r="B1065" i="39"/>
  <c r="A1065" i="39"/>
  <c r="L2425" i="39"/>
  <c r="C2425" i="39" s="1"/>
  <c r="F2425" i="39"/>
  <c r="E2425" i="39"/>
  <c r="D2425" i="39"/>
  <c r="B2425" i="39"/>
  <c r="H2425" i="39" s="1"/>
  <c r="A2425" i="39"/>
  <c r="L2566" i="39"/>
  <c r="C2566" i="39" s="1"/>
  <c r="F2566" i="39"/>
  <c r="E2566" i="39"/>
  <c r="D2566" i="39"/>
  <c r="B2566" i="39"/>
  <c r="A2566" i="39"/>
  <c r="L1618" i="39"/>
  <c r="C1618" i="39" s="1"/>
  <c r="F1618" i="39"/>
  <c r="E1618" i="39"/>
  <c r="D1618" i="39"/>
  <c r="B1618" i="39"/>
  <c r="A1618" i="39"/>
  <c r="L911" i="39"/>
  <c r="C911" i="39" s="1"/>
  <c r="F911" i="39"/>
  <c r="E911" i="39"/>
  <c r="D911" i="39"/>
  <c r="B911" i="39"/>
  <c r="A911" i="39"/>
  <c r="L355" i="39"/>
  <c r="C355" i="39" s="1"/>
  <c r="F355" i="39"/>
  <c r="E355" i="39"/>
  <c r="D355" i="39"/>
  <c r="B355" i="39"/>
  <c r="A355" i="39"/>
  <c r="L541" i="39"/>
  <c r="C541" i="39" s="1"/>
  <c r="F541" i="39"/>
  <c r="E541" i="39"/>
  <c r="D541" i="39"/>
  <c r="B541" i="39"/>
  <c r="H541" i="39" s="1"/>
  <c r="A541" i="39"/>
  <c r="L560" i="39"/>
  <c r="C560" i="39" s="1"/>
  <c r="F560" i="39"/>
  <c r="E560" i="39"/>
  <c r="D560" i="39"/>
  <c r="B560" i="39"/>
  <c r="A560" i="39"/>
  <c r="L466" i="39"/>
  <c r="C466" i="39" s="1"/>
  <c r="F466" i="39"/>
  <c r="E466" i="39"/>
  <c r="D466" i="39"/>
  <c r="B466" i="39"/>
  <c r="H466" i="39" s="1"/>
  <c r="A466" i="39"/>
  <c r="L1830" i="39"/>
  <c r="C1830" i="39" s="1"/>
  <c r="F1830" i="39"/>
  <c r="E1830" i="39"/>
  <c r="D1830" i="39"/>
  <c r="B1830" i="39"/>
  <c r="A1830" i="39"/>
  <c r="L2296" i="39"/>
  <c r="C2296" i="39" s="1"/>
  <c r="F2296" i="39"/>
  <c r="E2296" i="39"/>
  <c r="D2296" i="39"/>
  <c r="B2296" i="39"/>
  <c r="A2296" i="39"/>
  <c r="L755" i="39"/>
  <c r="C755" i="39" s="1"/>
  <c r="F755" i="39"/>
  <c r="E755" i="39"/>
  <c r="D755" i="39"/>
  <c r="B755" i="39"/>
  <c r="A755" i="39"/>
  <c r="L2095" i="39"/>
  <c r="C2095" i="39" s="1"/>
  <c r="F2095" i="39"/>
  <c r="E2095" i="39"/>
  <c r="D2095" i="39"/>
  <c r="B2095" i="39"/>
  <c r="H2095" i="39" s="1"/>
  <c r="A2095" i="39"/>
  <c r="L1567" i="39"/>
  <c r="C1567" i="39" s="1"/>
  <c r="F1567" i="39"/>
  <c r="E1567" i="39"/>
  <c r="D1567" i="39"/>
  <c r="B1567" i="39"/>
  <c r="A1567" i="39"/>
  <c r="L155" i="39"/>
  <c r="C155" i="39" s="1"/>
  <c r="F155" i="39"/>
  <c r="E155" i="39"/>
  <c r="D155" i="39"/>
  <c r="B155" i="39"/>
  <c r="A155" i="39"/>
  <c r="L2151" i="39"/>
  <c r="C2151" i="39" s="1"/>
  <c r="F2151" i="39"/>
  <c r="E2151" i="39"/>
  <c r="D2151" i="39"/>
  <c r="B2151" i="39"/>
  <c r="A2151" i="39"/>
  <c r="L472" i="39"/>
  <c r="C472" i="39" s="1"/>
  <c r="F472" i="39"/>
  <c r="E472" i="39"/>
  <c r="D472" i="39"/>
  <c r="B472" i="39"/>
  <c r="H472" i="39" s="1"/>
  <c r="A472" i="39"/>
  <c r="L961" i="39"/>
  <c r="C961" i="39" s="1"/>
  <c r="F961" i="39"/>
  <c r="E961" i="39"/>
  <c r="D961" i="39"/>
  <c r="B961" i="39"/>
  <c r="A961" i="39"/>
  <c r="L820" i="39"/>
  <c r="C820" i="39" s="1"/>
  <c r="F820" i="39"/>
  <c r="E820" i="39"/>
  <c r="D820" i="39"/>
  <c r="B820" i="39"/>
  <c r="A820" i="39"/>
  <c r="L650" i="39"/>
  <c r="C650" i="39" s="1"/>
  <c r="F650" i="39"/>
  <c r="E650" i="39"/>
  <c r="D650" i="39"/>
  <c r="B650" i="39"/>
  <c r="A650" i="39"/>
  <c r="L2093" i="39"/>
  <c r="C2093" i="39" s="1"/>
  <c r="F2093" i="39"/>
  <c r="E2093" i="39"/>
  <c r="D2093" i="39"/>
  <c r="B2093" i="39"/>
  <c r="H2093" i="39" s="1"/>
  <c r="A2093" i="39"/>
  <c r="L1233" i="39"/>
  <c r="C1233" i="39" s="1"/>
  <c r="F1233" i="39"/>
  <c r="E1233" i="39"/>
  <c r="D1233" i="39"/>
  <c r="B1233" i="39"/>
  <c r="A1233" i="39"/>
  <c r="L1007" i="39"/>
  <c r="C1007" i="39" s="1"/>
  <c r="F1007" i="39"/>
  <c r="E1007" i="39"/>
  <c r="D1007" i="39"/>
  <c r="B1007" i="39"/>
  <c r="H1007" i="39" s="1"/>
  <c r="A1007" i="39"/>
  <c r="L2201" i="39"/>
  <c r="C2201" i="39" s="1"/>
  <c r="F2201" i="39"/>
  <c r="E2201" i="39"/>
  <c r="D2201" i="39"/>
  <c r="B2201" i="39"/>
  <c r="H2201" i="39" s="1"/>
  <c r="A2201" i="39"/>
  <c r="L1623" i="39"/>
  <c r="C1623" i="39" s="1"/>
  <c r="F1623" i="39"/>
  <c r="E1623" i="39"/>
  <c r="D1623" i="39"/>
  <c r="B1623" i="39"/>
  <c r="A1623" i="39"/>
  <c r="L1505" i="39"/>
  <c r="C1505" i="39" s="1"/>
  <c r="F1505" i="39"/>
  <c r="E1505" i="39"/>
  <c r="D1505" i="39"/>
  <c r="B1505" i="39"/>
  <c r="H1505" i="39" s="1"/>
  <c r="A1505" i="39"/>
  <c r="L343" i="39"/>
  <c r="C343" i="39" s="1"/>
  <c r="F343" i="39"/>
  <c r="E343" i="39"/>
  <c r="D343" i="39"/>
  <c r="B343" i="39"/>
  <c r="A343" i="39"/>
  <c r="L681" i="39"/>
  <c r="C681" i="39" s="1"/>
  <c r="F681" i="39"/>
  <c r="E681" i="39"/>
  <c r="D681" i="39"/>
  <c r="B681" i="39"/>
  <c r="A681" i="39"/>
  <c r="L1435" i="39"/>
  <c r="C1435" i="39" s="1"/>
  <c r="F1435" i="39"/>
  <c r="E1435" i="39"/>
  <c r="D1435" i="39"/>
  <c r="B1435" i="39"/>
  <c r="A1435" i="39"/>
  <c r="L968" i="39"/>
  <c r="C968" i="39" s="1"/>
  <c r="F968" i="39"/>
  <c r="E968" i="39"/>
  <c r="D968" i="39"/>
  <c r="B968" i="39"/>
  <c r="A968" i="39"/>
  <c r="L1570" i="39"/>
  <c r="C1570" i="39" s="1"/>
  <c r="F1570" i="39"/>
  <c r="E1570" i="39"/>
  <c r="D1570" i="39"/>
  <c r="B1570" i="39"/>
  <c r="A1570" i="39"/>
  <c r="L1475" i="39"/>
  <c r="C1475" i="39" s="1"/>
  <c r="F1475" i="39"/>
  <c r="E1475" i="39"/>
  <c r="D1475" i="39"/>
  <c r="B1475" i="39"/>
  <c r="A1475" i="39"/>
  <c r="L1808" i="39"/>
  <c r="C1808" i="39" s="1"/>
  <c r="F1808" i="39"/>
  <c r="E1808" i="39"/>
  <c r="D1808" i="39"/>
  <c r="B1808" i="39"/>
  <c r="H1808" i="39" s="1"/>
  <c r="A1808" i="39"/>
  <c r="L2304" i="39"/>
  <c r="C2304" i="39" s="1"/>
  <c r="F2304" i="39"/>
  <c r="E2304" i="39"/>
  <c r="D2304" i="39"/>
  <c r="B2304" i="39"/>
  <c r="A2304" i="39"/>
  <c r="L1787" i="39"/>
  <c r="C1787" i="39" s="1"/>
  <c r="F1787" i="39"/>
  <c r="E1787" i="39"/>
  <c r="D1787" i="39"/>
  <c r="B1787" i="39"/>
  <c r="A1787" i="39"/>
  <c r="L1700" i="39"/>
  <c r="C1700" i="39" s="1"/>
  <c r="F1700" i="39"/>
  <c r="E1700" i="39"/>
  <c r="D1700" i="39"/>
  <c r="B1700" i="39"/>
  <c r="H1700" i="39" s="1"/>
  <c r="A1700" i="39"/>
  <c r="L1586" i="39"/>
  <c r="C1586" i="39" s="1"/>
  <c r="F1586" i="39"/>
  <c r="E1586" i="39"/>
  <c r="D1586" i="39"/>
  <c r="B1586" i="39"/>
  <c r="A1586" i="39"/>
  <c r="L1188" i="39"/>
  <c r="C1188" i="39" s="1"/>
  <c r="F1188" i="39"/>
  <c r="E1188" i="39"/>
  <c r="D1188" i="39"/>
  <c r="B1188" i="39"/>
  <c r="H1188" i="39" s="1"/>
  <c r="A1188" i="39"/>
  <c r="L715" i="39"/>
  <c r="C715" i="39" s="1"/>
  <c r="F715" i="39"/>
  <c r="E715" i="39"/>
  <c r="D715" i="39"/>
  <c r="B715" i="39"/>
  <c r="A715" i="39"/>
  <c r="L2447" i="39"/>
  <c r="C2447" i="39" s="1"/>
  <c r="F2447" i="39"/>
  <c r="E2447" i="39"/>
  <c r="D2447" i="39"/>
  <c r="B2447" i="39"/>
  <c r="A2447" i="39"/>
  <c r="L2536" i="39"/>
  <c r="C2536" i="39" s="1"/>
  <c r="F2536" i="39"/>
  <c r="E2536" i="39"/>
  <c r="D2536" i="39"/>
  <c r="B2536" i="39"/>
  <c r="H2536" i="39" s="1"/>
  <c r="A2536" i="39"/>
  <c r="L2406" i="39"/>
  <c r="C2406" i="39" s="1"/>
  <c r="F2406" i="39"/>
  <c r="E2406" i="39"/>
  <c r="D2406" i="39"/>
  <c r="B2406" i="39"/>
  <c r="A2406" i="39"/>
  <c r="L1869" i="39"/>
  <c r="C1869" i="39" s="1"/>
  <c r="F1869" i="39"/>
  <c r="E1869" i="39"/>
  <c r="D1869" i="39"/>
  <c r="B1869" i="39"/>
  <c r="A1869" i="39"/>
  <c r="L1265" i="39"/>
  <c r="C1265" i="39" s="1"/>
  <c r="F1265" i="39"/>
  <c r="E1265" i="39"/>
  <c r="D1265" i="39"/>
  <c r="B1265" i="39"/>
  <c r="A1265" i="39"/>
  <c r="L1594" i="39"/>
  <c r="C1594" i="39" s="1"/>
  <c r="F1594" i="39"/>
  <c r="E1594" i="39"/>
  <c r="D1594" i="39"/>
  <c r="B1594" i="39"/>
  <c r="A1594" i="39"/>
  <c r="L1362" i="39"/>
  <c r="C1362" i="39" s="1"/>
  <c r="F1362" i="39"/>
  <c r="E1362" i="39"/>
  <c r="D1362" i="39"/>
  <c r="B1362" i="39"/>
  <c r="H1362" i="39" s="1"/>
  <c r="A1362" i="39"/>
  <c r="L1251" i="39"/>
  <c r="C1251" i="39" s="1"/>
  <c r="F1251" i="39"/>
  <c r="E1251" i="39"/>
  <c r="D1251" i="39"/>
  <c r="B1251" i="39"/>
  <c r="A1251" i="39"/>
  <c r="L822" i="39"/>
  <c r="C822" i="39" s="1"/>
  <c r="F822" i="39"/>
  <c r="E822" i="39"/>
  <c r="D822" i="39"/>
  <c r="B822" i="39"/>
  <c r="A822" i="39"/>
  <c r="L1421" i="39"/>
  <c r="C1421" i="39" s="1"/>
  <c r="F1421" i="39"/>
  <c r="E1421" i="39"/>
  <c r="D1421" i="39"/>
  <c r="B1421" i="39"/>
  <c r="A1421" i="39"/>
  <c r="L971" i="39"/>
  <c r="C971" i="39" s="1"/>
  <c r="F971" i="39"/>
  <c r="E971" i="39"/>
  <c r="D971" i="39"/>
  <c r="B971" i="39"/>
  <c r="A971" i="39"/>
  <c r="L545" i="39"/>
  <c r="C545" i="39" s="1"/>
  <c r="F545" i="39"/>
  <c r="E545" i="39"/>
  <c r="D545" i="39"/>
  <c r="B545" i="39"/>
  <c r="A545" i="39"/>
  <c r="L61" i="39"/>
  <c r="C61" i="39" s="1"/>
  <c r="F61" i="39"/>
  <c r="E61" i="39"/>
  <c r="D61" i="39"/>
  <c r="B61" i="39"/>
  <c r="A61" i="39"/>
  <c r="L1316" i="39"/>
  <c r="C1316" i="39" s="1"/>
  <c r="F1316" i="39"/>
  <c r="E1316" i="39"/>
  <c r="D1316" i="39"/>
  <c r="B1316" i="39"/>
  <c r="A1316" i="39"/>
  <c r="L1311" i="39"/>
  <c r="C1311" i="39" s="1"/>
  <c r="F1311" i="39"/>
  <c r="E1311" i="39"/>
  <c r="D1311" i="39"/>
  <c r="B1311" i="39"/>
  <c r="H1311" i="39" s="1"/>
  <c r="A1311" i="39"/>
  <c r="L24" i="39"/>
  <c r="C24" i="39" s="1"/>
  <c r="F24" i="39"/>
  <c r="E24" i="39"/>
  <c r="D24" i="39"/>
  <c r="B24" i="39"/>
  <c r="A24" i="39"/>
  <c r="L180" i="39"/>
  <c r="C180" i="39" s="1"/>
  <c r="F180" i="39"/>
  <c r="E180" i="39"/>
  <c r="D180" i="39"/>
  <c r="B180" i="39"/>
  <c r="H180" i="39" s="1"/>
  <c r="A180" i="39"/>
  <c r="L178" i="39"/>
  <c r="C178" i="39" s="1"/>
  <c r="F178" i="39"/>
  <c r="E178" i="39"/>
  <c r="D178" i="39"/>
  <c r="B178" i="39"/>
  <c r="A178" i="39"/>
  <c r="L170" i="39"/>
  <c r="C170" i="39" s="1"/>
  <c r="F170" i="39"/>
  <c r="E170" i="39"/>
  <c r="D170" i="39"/>
  <c r="B170" i="39"/>
  <c r="A170" i="39"/>
  <c r="L2381" i="39"/>
  <c r="C2381" i="39" s="1"/>
  <c r="F2381" i="39"/>
  <c r="E2381" i="39"/>
  <c r="D2381" i="39"/>
  <c r="B2381" i="39"/>
  <c r="A2381" i="39"/>
  <c r="L1433" i="39"/>
  <c r="C1433" i="39" s="1"/>
  <c r="F1433" i="39"/>
  <c r="E1433" i="39"/>
  <c r="D1433" i="39"/>
  <c r="B1433" i="39"/>
  <c r="A1433" i="39"/>
  <c r="L512" i="39"/>
  <c r="C512" i="39" s="1"/>
  <c r="F512" i="39"/>
  <c r="E512" i="39"/>
  <c r="D512" i="39"/>
  <c r="B512" i="39"/>
  <c r="H512" i="39" s="1"/>
  <c r="A512" i="39"/>
  <c r="L401" i="39"/>
  <c r="C401" i="39" s="1"/>
  <c r="F401" i="39"/>
  <c r="E401" i="39"/>
  <c r="D401" i="39"/>
  <c r="B401" i="39"/>
  <c r="H401" i="39" s="1"/>
  <c r="A401" i="39"/>
  <c r="L357" i="39"/>
  <c r="C357" i="39" s="1"/>
  <c r="F357" i="39"/>
  <c r="E357" i="39"/>
  <c r="D357" i="39"/>
  <c r="B357" i="39"/>
  <c r="A357" i="39"/>
  <c r="L2560" i="39"/>
  <c r="C2560" i="39" s="1"/>
  <c r="F2560" i="39"/>
  <c r="E2560" i="39"/>
  <c r="D2560" i="39"/>
  <c r="B2560" i="39"/>
  <c r="A2560" i="39"/>
  <c r="L1945" i="39"/>
  <c r="C1945" i="39" s="1"/>
  <c r="F1945" i="39"/>
  <c r="E1945" i="39"/>
  <c r="D1945" i="39"/>
  <c r="B1945" i="39"/>
  <c r="A1945" i="39"/>
  <c r="L1486" i="39"/>
  <c r="C1486" i="39" s="1"/>
  <c r="F1486" i="39"/>
  <c r="E1486" i="39"/>
  <c r="D1486" i="39"/>
  <c r="B1486" i="39"/>
  <c r="H1486" i="39" s="1"/>
  <c r="A1486" i="39"/>
  <c r="L1474" i="39"/>
  <c r="C1474" i="39" s="1"/>
  <c r="F1474" i="39"/>
  <c r="E1474" i="39"/>
  <c r="D1474" i="39"/>
  <c r="B1474" i="39"/>
  <c r="H1474" i="39" s="1"/>
  <c r="A1474" i="39"/>
  <c r="L1147" i="39"/>
  <c r="C1147" i="39" s="1"/>
  <c r="F1147" i="39"/>
  <c r="E1147" i="39"/>
  <c r="D1147" i="39"/>
  <c r="B1147" i="39"/>
  <c r="A1147" i="39"/>
  <c r="L2628" i="39"/>
  <c r="C2628" i="39" s="1"/>
  <c r="F2628" i="39"/>
  <c r="E2628" i="39"/>
  <c r="D2628" i="39"/>
  <c r="B2628" i="39"/>
  <c r="A2628" i="39"/>
  <c r="L2210" i="39"/>
  <c r="C2210" i="39" s="1"/>
  <c r="F2210" i="39"/>
  <c r="E2210" i="39"/>
  <c r="D2210" i="39"/>
  <c r="B2210" i="39"/>
  <c r="H2210" i="39" s="1"/>
  <c r="A2210" i="39"/>
  <c r="L64" i="39"/>
  <c r="C64" i="39" s="1"/>
  <c r="F64" i="39"/>
  <c r="E64" i="39"/>
  <c r="D64" i="39"/>
  <c r="B64" i="39"/>
  <c r="A64" i="39"/>
  <c r="L615" i="39"/>
  <c r="C615" i="39" s="1"/>
  <c r="F615" i="39"/>
  <c r="E615" i="39"/>
  <c r="D615" i="39"/>
  <c r="B615" i="39"/>
  <c r="A615" i="39"/>
  <c r="L682" i="39"/>
  <c r="C682" i="39" s="1"/>
  <c r="F682" i="39"/>
  <c r="E682" i="39"/>
  <c r="D682" i="39"/>
  <c r="B682" i="39"/>
  <c r="A682" i="39"/>
  <c r="L2310" i="39"/>
  <c r="C2310" i="39" s="1"/>
  <c r="F2310" i="39"/>
  <c r="E2310" i="39"/>
  <c r="D2310" i="39"/>
  <c r="B2310" i="39"/>
  <c r="A2310" i="39"/>
  <c r="L2037" i="39"/>
  <c r="C2037" i="39" s="1"/>
  <c r="F2037" i="39"/>
  <c r="E2037" i="39"/>
  <c r="D2037" i="39"/>
  <c r="B2037" i="39"/>
  <c r="A2037" i="39"/>
  <c r="L1519" i="39"/>
  <c r="C1519" i="39" s="1"/>
  <c r="F1519" i="39"/>
  <c r="E1519" i="39"/>
  <c r="D1519" i="39"/>
  <c r="B1519" i="39"/>
  <c r="A1519" i="39"/>
  <c r="L1196" i="39"/>
  <c r="C1196" i="39" s="1"/>
  <c r="F1196" i="39"/>
  <c r="E1196" i="39"/>
  <c r="D1196" i="39"/>
  <c r="B1196" i="39"/>
  <c r="A1196" i="39"/>
  <c r="L940" i="39"/>
  <c r="C940" i="39" s="1"/>
  <c r="F940" i="39"/>
  <c r="E940" i="39"/>
  <c r="D940" i="39"/>
  <c r="B940" i="39"/>
  <c r="A940" i="39"/>
  <c r="L1562" i="39"/>
  <c r="C1562" i="39" s="1"/>
  <c r="F1562" i="39"/>
  <c r="E1562" i="39"/>
  <c r="D1562" i="39"/>
  <c r="B1562" i="39"/>
  <c r="A1562" i="39"/>
  <c r="L1259" i="39"/>
  <c r="C1259" i="39" s="1"/>
  <c r="F1259" i="39"/>
  <c r="E1259" i="39"/>
  <c r="D1259" i="39"/>
  <c r="B1259" i="39"/>
  <c r="H1259" i="39" s="1"/>
  <c r="A1259" i="39"/>
  <c r="L1815" i="39"/>
  <c r="C1815" i="39" s="1"/>
  <c r="F1815" i="39"/>
  <c r="E1815" i="39"/>
  <c r="D1815" i="39"/>
  <c r="B1815" i="39"/>
  <c r="A1815" i="39"/>
  <c r="L2591" i="39"/>
  <c r="C2591" i="39" s="1"/>
  <c r="F2591" i="39"/>
  <c r="E2591" i="39"/>
  <c r="D2591" i="39"/>
  <c r="B2591" i="39"/>
  <c r="A2591" i="39"/>
  <c r="L1298" i="39"/>
  <c r="C1298" i="39" s="1"/>
  <c r="F1298" i="39"/>
  <c r="E1298" i="39"/>
  <c r="D1298" i="39"/>
  <c r="B1298" i="39"/>
  <c r="H1298" i="39" s="1"/>
  <c r="A1298" i="39"/>
  <c r="L1255" i="39"/>
  <c r="C1255" i="39" s="1"/>
  <c r="F1255" i="39"/>
  <c r="E1255" i="39"/>
  <c r="D1255" i="39"/>
  <c r="B1255" i="39"/>
  <c r="A1255" i="39"/>
  <c r="L700" i="39"/>
  <c r="C700" i="39" s="1"/>
  <c r="F700" i="39"/>
  <c r="E700" i="39"/>
  <c r="D700" i="39"/>
  <c r="B700" i="39"/>
  <c r="H700" i="39" s="1"/>
  <c r="A700" i="39"/>
  <c r="L383" i="39"/>
  <c r="C383" i="39" s="1"/>
  <c r="F383" i="39"/>
  <c r="E383" i="39"/>
  <c r="D383" i="39"/>
  <c r="B383" i="39"/>
  <c r="A383" i="39"/>
  <c r="L2237" i="39"/>
  <c r="C2237" i="39" s="1"/>
  <c r="F2237" i="39"/>
  <c r="E2237" i="39"/>
  <c r="D2237" i="39"/>
  <c r="B2237" i="39"/>
  <c r="H2237" i="39" s="1"/>
  <c r="A2237" i="39"/>
  <c r="L851" i="39"/>
  <c r="C851" i="39" s="1"/>
  <c r="F851" i="39"/>
  <c r="E851" i="39"/>
  <c r="D851" i="39"/>
  <c r="B851" i="39"/>
  <c r="A851" i="39"/>
  <c r="L1776" i="39"/>
  <c r="C1776" i="39" s="1"/>
  <c r="F1776" i="39"/>
  <c r="E1776" i="39"/>
  <c r="D1776" i="39"/>
  <c r="B1776" i="39"/>
  <c r="A1776" i="39"/>
  <c r="L831" i="39"/>
  <c r="C831" i="39" s="1"/>
  <c r="F831" i="39"/>
  <c r="E831" i="39"/>
  <c r="D831" i="39"/>
  <c r="B831" i="39"/>
  <c r="A831" i="39"/>
  <c r="L282" i="39"/>
  <c r="C282" i="39" s="1"/>
  <c r="F282" i="39"/>
  <c r="E282" i="39"/>
  <c r="D282" i="39"/>
  <c r="B282" i="39"/>
  <c r="A282" i="39"/>
  <c r="L848" i="39"/>
  <c r="C848" i="39" s="1"/>
  <c r="F848" i="39"/>
  <c r="E848" i="39"/>
  <c r="D848" i="39"/>
  <c r="B848" i="39"/>
  <c r="A848" i="39"/>
  <c r="L839" i="39"/>
  <c r="C839" i="39" s="1"/>
  <c r="F839" i="39"/>
  <c r="E839" i="39"/>
  <c r="D839" i="39"/>
  <c r="B839" i="39"/>
  <c r="H839" i="39" s="1"/>
  <c r="A839" i="39"/>
  <c r="L619" i="39"/>
  <c r="C619" i="39" s="1"/>
  <c r="F619" i="39"/>
  <c r="E619" i="39"/>
  <c r="D619" i="39"/>
  <c r="B619" i="39"/>
  <c r="A619" i="39"/>
  <c r="L788" i="39"/>
  <c r="C788" i="39" s="1"/>
  <c r="F788" i="39"/>
  <c r="E788" i="39"/>
  <c r="D788" i="39"/>
  <c r="B788" i="39"/>
  <c r="A788" i="39"/>
  <c r="L1263" i="39"/>
  <c r="C1263" i="39" s="1"/>
  <c r="F1263" i="39"/>
  <c r="E1263" i="39"/>
  <c r="D1263" i="39"/>
  <c r="B1263" i="39"/>
  <c r="A1263" i="39"/>
  <c r="L802" i="39"/>
  <c r="C802" i="39" s="1"/>
  <c r="F802" i="39"/>
  <c r="E802" i="39"/>
  <c r="D802" i="39"/>
  <c r="B802" i="39"/>
  <c r="H802" i="39" s="1"/>
  <c r="A802" i="39"/>
  <c r="L574" i="39"/>
  <c r="C574" i="39" s="1"/>
  <c r="F574" i="39"/>
  <c r="E574" i="39"/>
  <c r="D574" i="39"/>
  <c r="B574" i="39"/>
  <c r="A574" i="39"/>
  <c r="L564" i="39"/>
  <c r="C564" i="39" s="1"/>
  <c r="F564" i="39"/>
  <c r="E564" i="39"/>
  <c r="D564" i="39"/>
  <c r="B564" i="39"/>
  <c r="A564" i="39"/>
  <c r="L2005" i="39"/>
  <c r="C2005" i="39" s="1"/>
  <c r="F2005" i="39"/>
  <c r="E2005" i="39"/>
  <c r="D2005" i="39"/>
  <c r="B2005" i="39"/>
  <c r="A2005" i="39"/>
  <c r="L1673" i="39"/>
  <c r="C1673" i="39" s="1"/>
  <c r="F1673" i="39"/>
  <c r="E1673" i="39"/>
  <c r="D1673" i="39"/>
  <c r="B1673" i="39"/>
  <c r="A1673" i="39"/>
  <c r="L1060" i="39"/>
  <c r="C1060" i="39" s="1"/>
  <c r="F1060" i="39"/>
  <c r="E1060" i="39"/>
  <c r="D1060" i="39"/>
  <c r="B1060" i="39"/>
  <c r="A1060" i="39"/>
  <c r="L2136" i="39"/>
  <c r="C2136" i="39" s="1"/>
  <c r="F2136" i="39"/>
  <c r="E2136" i="39"/>
  <c r="D2136" i="39"/>
  <c r="B2136" i="39"/>
  <c r="A2136" i="39"/>
  <c r="L204" i="39"/>
  <c r="C204" i="39" s="1"/>
  <c r="F204" i="39"/>
  <c r="E204" i="39"/>
  <c r="D204" i="39"/>
  <c r="B204" i="39"/>
  <c r="A204" i="39"/>
  <c r="L46" i="39"/>
  <c r="C46" i="39" s="1"/>
  <c r="F46" i="39"/>
  <c r="E46" i="39"/>
  <c r="D46" i="39"/>
  <c r="B46" i="39"/>
  <c r="A46" i="39"/>
  <c r="L668" i="39"/>
  <c r="C668" i="39" s="1"/>
  <c r="F668" i="39"/>
  <c r="E668" i="39"/>
  <c r="D668" i="39"/>
  <c r="B668" i="39"/>
  <c r="A668" i="39"/>
  <c r="L333" i="39"/>
  <c r="C333" i="39" s="1"/>
  <c r="F333" i="39"/>
  <c r="E333" i="39"/>
  <c r="D333" i="39"/>
  <c r="B333" i="39"/>
  <c r="A333" i="39"/>
  <c r="L398" i="39"/>
  <c r="C398" i="39" s="1"/>
  <c r="F398" i="39"/>
  <c r="E398" i="39"/>
  <c r="D398" i="39"/>
  <c r="B398" i="39"/>
  <c r="A398" i="39"/>
  <c r="L2154" i="39"/>
  <c r="C2154" i="39" s="1"/>
  <c r="F2154" i="39"/>
  <c r="E2154" i="39"/>
  <c r="D2154" i="39"/>
  <c r="B2154" i="39"/>
  <c r="H2154" i="39" s="1"/>
  <c r="A2154" i="39"/>
  <c r="L939" i="39"/>
  <c r="C939" i="39" s="1"/>
  <c r="F939" i="39"/>
  <c r="E939" i="39"/>
  <c r="D939" i="39"/>
  <c r="B939" i="39"/>
  <c r="H939" i="39" s="1"/>
  <c r="A939" i="39"/>
  <c r="L638" i="39"/>
  <c r="C638" i="39" s="1"/>
  <c r="F638" i="39"/>
  <c r="E638" i="39"/>
  <c r="D638" i="39"/>
  <c r="B638" i="39"/>
  <c r="H638" i="39" s="1"/>
  <c r="A638" i="39"/>
  <c r="L2169" i="39"/>
  <c r="C2169" i="39" s="1"/>
  <c r="F2169" i="39"/>
  <c r="E2169" i="39"/>
  <c r="D2169" i="39"/>
  <c r="B2169" i="39"/>
  <c r="H2169" i="39" s="1"/>
  <c r="A2169" i="39"/>
  <c r="L1403" i="39"/>
  <c r="C1403" i="39" s="1"/>
  <c r="F1403" i="39"/>
  <c r="E1403" i="39"/>
  <c r="D1403" i="39"/>
  <c r="B1403" i="39"/>
  <c r="A1403" i="39"/>
  <c r="L1581" i="39"/>
  <c r="C1581" i="39" s="1"/>
  <c r="F1581" i="39"/>
  <c r="E1581" i="39"/>
  <c r="D1581" i="39"/>
  <c r="B1581" i="39"/>
  <c r="A1581" i="39"/>
  <c r="L890" i="39"/>
  <c r="C890" i="39" s="1"/>
  <c r="F890" i="39"/>
  <c r="E890" i="39"/>
  <c r="D890" i="39"/>
  <c r="B890" i="39"/>
  <c r="A890" i="39"/>
  <c r="L1490" i="39"/>
  <c r="C1490" i="39" s="1"/>
  <c r="F1490" i="39"/>
  <c r="E1490" i="39"/>
  <c r="D1490" i="39"/>
  <c r="B1490" i="39"/>
  <c r="A1490" i="39"/>
  <c r="L2202" i="39"/>
  <c r="C2202" i="39" s="1"/>
  <c r="F2202" i="39"/>
  <c r="E2202" i="39"/>
  <c r="D2202" i="39"/>
  <c r="B2202" i="39"/>
  <c r="A2202" i="39"/>
  <c r="L703" i="39"/>
  <c r="C703" i="39" s="1"/>
  <c r="F703" i="39"/>
  <c r="E703" i="39"/>
  <c r="D703" i="39"/>
  <c r="B703" i="39"/>
  <c r="A703" i="39"/>
  <c r="L2212" i="39"/>
  <c r="C2212" i="39" s="1"/>
  <c r="F2212" i="39"/>
  <c r="E2212" i="39"/>
  <c r="D2212" i="39"/>
  <c r="B2212" i="39"/>
  <c r="A2212" i="39"/>
  <c r="L1045" i="39"/>
  <c r="C1045" i="39" s="1"/>
  <c r="F1045" i="39"/>
  <c r="E1045" i="39"/>
  <c r="D1045" i="39"/>
  <c r="B1045" i="39"/>
  <c r="A1045" i="39"/>
  <c r="L2617" i="39"/>
  <c r="C2617" i="39" s="1"/>
  <c r="F2617" i="39"/>
  <c r="E2617" i="39"/>
  <c r="D2617" i="39"/>
  <c r="B2617" i="39"/>
  <c r="H2617" i="39" s="1"/>
  <c r="A2617" i="39"/>
  <c r="L2592" i="39"/>
  <c r="C2592" i="39" s="1"/>
  <c r="F2592" i="39"/>
  <c r="E2592" i="39"/>
  <c r="D2592" i="39"/>
  <c r="B2592" i="39"/>
  <c r="A2592" i="39"/>
  <c r="L2490" i="39"/>
  <c r="C2490" i="39" s="1"/>
  <c r="F2490" i="39"/>
  <c r="E2490" i="39"/>
  <c r="D2490" i="39"/>
  <c r="B2490" i="39"/>
  <c r="A2490" i="39"/>
  <c r="L2380" i="39"/>
  <c r="C2380" i="39" s="1"/>
  <c r="F2380" i="39"/>
  <c r="E2380" i="39"/>
  <c r="D2380" i="39"/>
  <c r="B2380" i="39"/>
  <c r="A2380" i="39"/>
  <c r="L2453" i="39"/>
  <c r="C2453" i="39" s="1"/>
  <c r="F2453" i="39"/>
  <c r="E2453" i="39"/>
  <c r="D2453" i="39"/>
  <c r="B2453" i="39"/>
  <c r="A2453" i="39"/>
  <c r="L35" i="39"/>
  <c r="C35" i="39" s="1"/>
  <c r="F35" i="39"/>
  <c r="E35" i="39"/>
  <c r="D35" i="39"/>
  <c r="B35" i="39"/>
  <c r="A35" i="39"/>
  <c r="L552" i="39"/>
  <c r="C552" i="39" s="1"/>
  <c r="F552" i="39"/>
  <c r="E552" i="39"/>
  <c r="D552" i="39"/>
  <c r="B552" i="39"/>
  <c r="A552" i="39"/>
  <c r="L2421" i="39"/>
  <c r="C2421" i="39" s="1"/>
  <c r="F2421" i="39"/>
  <c r="E2421" i="39"/>
  <c r="D2421" i="39"/>
  <c r="B2421" i="39"/>
  <c r="H2421" i="39" s="1"/>
  <c r="A2421" i="39"/>
  <c r="L2412" i="39"/>
  <c r="C2412" i="39" s="1"/>
  <c r="F2412" i="39"/>
  <c r="E2412" i="39"/>
  <c r="D2412" i="39"/>
  <c r="B2412" i="39"/>
  <c r="A2412" i="39"/>
  <c r="L1176" i="39"/>
  <c r="C1176" i="39" s="1"/>
  <c r="F1176" i="39"/>
  <c r="E1176" i="39"/>
  <c r="D1176" i="39"/>
  <c r="B1176" i="39"/>
  <c r="A1176" i="39"/>
  <c r="L1117" i="39"/>
  <c r="C1117" i="39" s="1"/>
  <c r="F1117" i="39"/>
  <c r="E1117" i="39"/>
  <c r="D1117" i="39"/>
  <c r="B1117" i="39"/>
  <c r="H1117" i="39" s="1"/>
  <c r="A1117" i="39"/>
  <c r="L757" i="39"/>
  <c r="C757" i="39" s="1"/>
  <c r="F757" i="39"/>
  <c r="E757" i="39"/>
  <c r="D757" i="39"/>
  <c r="B757" i="39"/>
  <c r="A757" i="39"/>
  <c r="L1022" i="39"/>
  <c r="C1022" i="39" s="1"/>
  <c r="F1022" i="39"/>
  <c r="E1022" i="39"/>
  <c r="D1022" i="39"/>
  <c r="B1022" i="39"/>
  <c r="H1022" i="39" s="1"/>
  <c r="A1022" i="39"/>
  <c r="L535" i="39"/>
  <c r="C535" i="39" s="1"/>
  <c r="F535" i="39"/>
  <c r="E535" i="39"/>
  <c r="D535" i="39"/>
  <c r="B535" i="39"/>
  <c r="A535" i="39"/>
  <c r="L611" i="39"/>
  <c r="C611" i="39" s="1"/>
  <c r="F611" i="39"/>
  <c r="E611" i="39"/>
  <c r="D611" i="39"/>
  <c r="B611" i="39"/>
  <c r="A611" i="39"/>
  <c r="L1409" i="39"/>
  <c r="C1409" i="39" s="1"/>
  <c r="F1409" i="39"/>
  <c r="E1409" i="39"/>
  <c r="D1409" i="39"/>
  <c r="B1409" i="39"/>
  <c r="H1409" i="39" s="1"/>
  <c r="A1409" i="39"/>
  <c r="L987" i="39"/>
  <c r="C987" i="39" s="1"/>
  <c r="F987" i="39"/>
  <c r="E987" i="39"/>
  <c r="D987" i="39"/>
  <c r="B987" i="39"/>
  <c r="A987" i="39"/>
  <c r="L44" i="39"/>
  <c r="C44" i="39" s="1"/>
  <c r="F44" i="39"/>
  <c r="E44" i="39"/>
  <c r="D44" i="39"/>
  <c r="B44" i="39"/>
  <c r="A44" i="39"/>
  <c r="L2207" i="39"/>
  <c r="C2207" i="39" s="1"/>
  <c r="F2207" i="39"/>
  <c r="E2207" i="39"/>
  <c r="D2207" i="39"/>
  <c r="B2207" i="39"/>
  <c r="A2207" i="39"/>
  <c r="L2078" i="39"/>
  <c r="C2078" i="39" s="1"/>
  <c r="F2078" i="39"/>
  <c r="E2078" i="39"/>
  <c r="D2078" i="39"/>
  <c r="B2078" i="39"/>
  <c r="H2078" i="39" s="1"/>
  <c r="A2078" i="39"/>
  <c r="L1942" i="39"/>
  <c r="C1942" i="39" s="1"/>
  <c r="F1942" i="39"/>
  <c r="E1942" i="39"/>
  <c r="D1942" i="39"/>
  <c r="B1942" i="39"/>
  <c r="H1942" i="39" s="1"/>
  <c r="A1942" i="39"/>
  <c r="L1543" i="39"/>
  <c r="C1543" i="39" s="1"/>
  <c r="F1543" i="39"/>
  <c r="E1543" i="39"/>
  <c r="D1543" i="39"/>
  <c r="B1543" i="39"/>
  <c r="A1543" i="39"/>
  <c r="L1733" i="39"/>
  <c r="C1733" i="39" s="1"/>
  <c r="F1733" i="39"/>
  <c r="E1733" i="39"/>
  <c r="D1733" i="39"/>
  <c r="B1733" i="39"/>
  <c r="A1733" i="39"/>
  <c r="L1234" i="39"/>
  <c r="C1234" i="39" s="1"/>
  <c r="F1234" i="39"/>
  <c r="E1234" i="39"/>
  <c r="D1234" i="39"/>
  <c r="B1234" i="39"/>
  <c r="A1234" i="39"/>
  <c r="L1513" i="39"/>
  <c r="C1513" i="39" s="1"/>
  <c r="F1513" i="39"/>
  <c r="E1513" i="39"/>
  <c r="D1513" i="39"/>
  <c r="B1513" i="39"/>
  <c r="A1513" i="39"/>
  <c r="L2264" i="39"/>
  <c r="C2264" i="39" s="1"/>
  <c r="F2264" i="39"/>
  <c r="E2264" i="39"/>
  <c r="D2264" i="39"/>
  <c r="B2264" i="39"/>
  <c r="A2264" i="39"/>
  <c r="L2167" i="39"/>
  <c r="C2167" i="39" s="1"/>
  <c r="F2167" i="39"/>
  <c r="E2167" i="39"/>
  <c r="D2167" i="39"/>
  <c r="B2167" i="39"/>
  <c r="A2167" i="39"/>
  <c r="L1851" i="39"/>
  <c r="C1851" i="39" s="1"/>
  <c r="F1851" i="39"/>
  <c r="E1851" i="39"/>
  <c r="D1851" i="39"/>
  <c r="B1851" i="39"/>
  <c r="A1851" i="39"/>
  <c r="L2493" i="39"/>
  <c r="C2493" i="39" s="1"/>
  <c r="F2493" i="39"/>
  <c r="E2493" i="39"/>
  <c r="D2493" i="39"/>
  <c r="B2493" i="39"/>
  <c r="A2493" i="39"/>
  <c r="L2489" i="39"/>
  <c r="C2489" i="39" s="1"/>
  <c r="F2489" i="39"/>
  <c r="E2489" i="39"/>
  <c r="D2489" i="39"/>
  <c r="B2489" i="39"/>
  <c r="H2489" i="39" s="1"/>
  <c r="A2489" i="39"/>
  <c r="L122" i="39"/>
  <c r="C122" i="39" s="1"/>
  <c r="F122" i="39"/>
  <c r="E122" i="39"/>
  <c r="D122" i="39"/>
  <c r="B122" i="39"/>
  <c r="A122" i="39"/>
  <c r="L2321" i="39"/>
  <c r="C2321" i="39" s="1"/>
  <c r="F2321" i="39"/>
  <c r="E2321" i="39"/>
  <c r="D2321" i="39"/>
  <c r="B2321" i="39"/>
  <c r="A2321" i="39"/>
  <c r="L931" i="39"/>
  <c r="C931" i="39" s="1"/>
  <c r="F931" i="39"/>
  <c r="E931" i="39"/>
  <c r="D931" i="39"/>
  <c r="B931" i="39"/>
  <c r="H931" i="39" s="1"/>
  <c r="A931" i="39"/>
  <c r="L884" i="39"/>
  <c r="C884" i="39" s="1"/>
  <c r="F884" i="39"/>
  <c r="E884" i="39"/>
  <c r="D884" i="39"/>
  <c r="B884" i="39"/>
  <c r="A884" i="39"/>
  <c r="L2606" i="39"/>
  <c r="C2606" i="39" s="1"/>
  <c r="F2606" i="39"/>
  <c r="E2606" i="39"/>
  <c r="D2606" i="39"/>
  <c r="B2606" i="39"/>
  <c r="A2606" i="39"/>
  <c r="L2575" i="39"/>
  <c r="C2575" i="39" s="1"/>
  <c r="F2575" i="39"/>
  <c r="E2575" i="39"/>
  <c r="D2575" i="39"/>
  <c r="B2575" i="39"/>
  <c r="A2575" i="39"/>
  <c r="L2109" i="39"/>
  <c r="C2109" i="39" s="1"/>
  <c r="F2109" i="39"/>
  <c r="E2109" i="39"/>
  <c r="D2109" i="39"/>
  <c r="B2109" i="39"/>
  <c r="A2109" i="39"/>
  <c r="L1636" i="39"/>
  <c r="C1636" i="39" s="1"/>
  <c r="F1636" i="39"/>
  <c r="E1636" i="39"/>
  <c r="D1636" i="39"/>
  <c r="B1636" i="39"/>
  <c r="A1636" i="39"/>
  <c r="L1625" i="39"/>
  <c r="C1625" i="39" s="1"/>
  <c r="F1625" i="39"/>
  <c r="E1625" i="39"/>
  <c r="D1625" i="39"/>
  <c r="B1625" i="39"/>
  <c r="H1625" i="39" s="1"/>
  <c r="A1625" i="39"/>
  <c r="L521" i="39"/>
  <c r="C521" i="39" s="1"/>
  <c r="F521" i="39"/>
  <c r="E521" i="39"/>
  <c r="D521" i="39"/>
  <c r="B521" i="39"/>
  <c r="A521" i="39"/>
  <c r="L482" i="39"/>
  <c r="C482" i="39" s="1"/>
  <c r="F482" i="39"/>
  <c r="E482" i="39"/>
  <c r="D482" i="39"/>
  <c r="B482" i="39"/>
  <c r="A482" i="39"/>
  <c r="L2158" i="39"/>
  <c r="C2158" i="39" s="1"/>
  <c r="F2158" i="39"/>
  <c r="E2158" i="39"/>
  <c r="D2158" i="39"/>
  <c r="B2158" i="39"/>
  <c r="A2158" i="39"/>
  <c r="L1838" i="39"/>
  <c r="C1838" i="39" s="1"/>
  <c r="F1838" i="39"/>
  <c r="E1838" i="39"/>
  <c r="D1838" i="39"/>
  <c r="B1838" i="39"/>
  <c r="A1838" i="39"/>
  <c r="L926" i="39"/>
  <c r="C926" i="39" s="1"/>
  <c r="F926" i="39"/>
  <c r="E926" i="39"/>
  <c r="D926" i="39"/>
  <c r="B926" i="39"/>
  <c r="A926" i="39"/>
  <c r="L875" i="39"/>
  <c r="C875" i="39" s="1"/>
  <c r="F875" i="39"/>
  <c r="E875" i="39"/>
  <c r="D875" i="39"/>
  <c r="B875" i="39"/>
  <c r="A875" i="39"/>
  <c r="L974" i="39"/>
  <c r="C974" i="39" s="1"/>
  <c r="F974" i="39"/>
  <c r="E974" i="39"/>
  <c r="D974" i="39"/>
  <c r="B974" i="39"/>
  <c r="A974" i="39"/>
  <c r="L1194" i="39"/>
  <c r="C1194" i="39" s="1"/>
  <c r="F1194" i="39"/>
  <c r="E1194" i="39"/>
  <c r="D1194" i="39"/>
  <c r="B1194" i="39"/>
  <c r="A1194" i="39"/>
  <c r="L764" i="39"/>
  <c r="C764" i="39" s="1"/>
  <c r="F764" i="39"/>
  <c r="E764" i="39"/>
  <c r="D764" i="39"/>
  <c r="B764" i="39"/>
  <c r="A764" i="39"/>
  <c r="L326" i="39"/>
  <c r="C326" i="39" s="1"/>
  <c r="F326" i="39"/>
  <c r="E326" i="39"/>
  <c r="D326" i="39"/>
  <c r="B326" i="39"/>
  <c r="A326" i="39"/>
  <c r="L246" i="39"/>
  <c r="C246" i="39" s="1"/>
  <c r="F246" i="39"/>
  <c r="E246" i="39"/>
  <c r="D246" i="39"/>
  <c r="B246" i="39"/>
  <c r="H246" i="39" s="1"/>
  <c r="A246" i="39"/>
  <c r="L2286" i="39"/>
  <c r="C2286" i="39" s="1"/>
  <c r="F2286" i="39"/>
  <c r="E2286" i="39"/>
  <c r="D2286" i="39"/>
  <c r="B2286" i="39"/>
  <c r="A2286" i="39"/>
  <c r="L1822" i="39"/>
  <c r="C1822" i="39" s="1"/>
  <c r="F1822" i="39"/>
  <c r="E1822" i="39"/>
  <c r="D1822" i="39"/>
  <c r="B1822" i="39"/>
  <c r="A1822" i="39"/>
  <c r="L1584" i="39"/>
  <c r="C1584" i="39" s="1"/>
  <c r="F1584" i="39"/>
  <c r="E1584" i="39"/>
  <c r="D1584" i="39"/>
  <c r="B1584" i="39"/>
  <c r="H1584" i="39" s="1"/>
  <c r="A1584" i="39"/>
  <c r="L1389" i="39"/>
  <c r="C1389" i="39" s="1"/>
  <c r="F1389" i="39"/>
  <c r="E1389" i="39"/>
  <c r="D1389" i="39"/>
  <c r="B1389" i="39"/>
  <c r="A1389" i="39"/>
  <c r="L1057" i="39"/>
  <c r="C1057" i="39" s="1"/>
  <c r="F1057" i="39"/>
  <c r="E1057" i="39"/>
  <c r="D1057" i="39"/>
  <c r="B1057" i="39"/>
  <c r="A1057" i="39"/>
  <c r="L1324" i="39"/>
  <c r="C1324" i="39" s="1"/>
  <c r="F1324" i="39"/>
  <c r="E1324" i="39"/>
  <c r="D1324" i="39"/>
  <c r="B1324" i="39"/>
  <c r="A1324" i="39"/>
  <c r="L130" i="39"/>
  <c r="C130" i="39" s="1"/>
  <c r="F130" i="39"/>
  <c r="E130" i="39"/>
  <c r="D130" i="39"/>
  <c r="B130" i="39"/>
  <c r="A130" i="39"/>
  <c r="L69" i="39"/>
  <c r="C69" i="39" s="1"/>
  <c r="F69" i="39"/>
  <c r="E69" i="39"/>
  <c r="D69" i="39"/>
  <c r="B69" i="39"/>
  <c r="A69" i="39"/>
  <c r="L1489" i="39"/>
  <c r="C1489" i="39" s="1"/>
  <c r="F1489" i="39"/>
  <c r="E1489" i="39"/>
  <c r="D1489" i="39"/>
  <c r="B1489" i="39"/>
  <c r="H1489" i="39" s="1"/>
  <c r="A1489" i="39"/>
  <c r="L461" i="39"/>
  <c r="C461" i="39" s="1"/>
  <c r="F461" i="39"/>
  <c r="E461" i="39"/>
  <c r="D461" i="39"/>
  <c r="B461" i="39"/>
  <c r="A461" i="39"/>
  <c r="L2485" i="39"/>
  <c r="C2485" i="39" s="1"/>
  <c r="F2485" i="39"/>
  <c r="E2485" i="39"/>
  <c r="D2485" i="39"/>
  <c r="B2485" i="39"/>
  <c r="H2485" i="39" s="1"/>
  <c r="A2485" i="39"/>
  <c r="L1412" i="39"/>
  <c r="C1412" i="39" s="1"/>
  <c r="F1412" i="39"/>
  <c r="E1412" i="39"/>
  <c r="D1412" i="39"/>
  <c r="B1412" i="39"/>
  <c r="A1412" i="39"/>
  <c r="L787" i="39"/>
  <c r="C787" i="39" s="1"/>
  <c r="F787" i="39"/>
  <c r="E787" i="39"/>
  <c r="D787" i="39"/>
  <c r="B787" i="39"/>
  <c r="A787" i="39"/>
  <c r="L1371" i="39"/>
  <c r="C1371" i="39" s="1"/>
  <c r="F1371" i="39"/>
  <c r="E1371" i="39"/>
  <c r="D1371" i="39"/>
  <c r="B1371" i="39"/>
  <c r="A1371" i="39"/>
  <c r="L388" i="39"/>
  <c r="C388" i="39" s="1"/>
  <c r="F388" i="39"/>
  <c r="E388" i="39"/>
  <c r="D388" i="39"/>
  <c r="B388" i="39"/>
  <c r="A388" i="39"/>
  <c r="L238" i="39"/>
  <c r="C238" i="39" s="1"/>
  <c r="F238" i="39"/>
  <c r="E238" i="39"/>
  <c r="D238" i="39"/>
  <c r="B238" i="39"/>
  <c r="A238" i="39"/>
  <c r="L1579" i="39"/>
  <c r="C1579" i="39" s="1"/>
  <c r="F1579" i="39"/>
  <c r="E1579" i="39"/>
  <c r="D1579" i="39"/>
  <c r="B1579" i="39"/>
  <c r="A1579" i="39"/>
  <c r="L1156" i="39"/>
  <c r="C1156" i="39" s="1"/>
  <c r="F1156" i="39"/>
  <c r="E1156" i="39"/>
  <c r="D1156" i="39"/>
  <c r="B1156" i="39"/>
  <c r="A1156" i="39"/>
  <c r="L2008" i="39"/>
  <c r="C2008" i="39" s="1"/>
  <c r="F2008" i="39"/>
  <c r="E2008" i="39"/>
  <c r="D2008" i="39"/>
  <c r="B2008" i="39"/>
  <c r="A2008" i="39"/>
  <c r="L950" i="39"/>
  <c r="C950" i="39" s="1"/>
  <c r="F950" i="39"/>
  <c r="E950" i="39"/>
  <c r="D950" i="39"/>
  <c r="B950" i="39"/>
  <c r="H950" i="39" s="1"/>
  <c r="A950" i="39"/>
  <c r="L874" i="39"/>
  <c r="C874" i="39" s="1"/>
  <c r="F874" i="39"/>
  <c r="E874" i="39"/>
  <c r="D874" i="39"/>
  <c r="B874" i="39"/>
  <c r="H874" i="39" s="1"/>
  <c r="A874" i="39"/>
  <c r="L2060" i="39"/>
  <c r="C2060" i="39" s="1"/>
  <c r="F2060" i="39"/>
  <c r="E2060" i="39"/>
  <c r="D2060" i="39"/>
  <c r="B2060" i="39"/>
  <c r="A2060" i="39"/>
  <c r="L2053" i="39"/>
  <c r="C2053" i="39" s="1"/>
  <c r="F2053" i="39"/>
  <c r="E2053" i="39"/>
  <c r="D2053" i="39"/>
  <c r="B2053" i="39"/>
  <c r="H2053" i="39" s="1"/>
  <c r="A2053" i="39"/>
  <c r="L1552" i="39"/>
  <c r="C1552" i="39" s="1"/>
  <c r="F1552" i="39"/>
  <c r="E1552" i="39"/>
  <c r="D1552" i="39"/>
  <c r="B1552" i="39"/>
  <c r="H1552" i="39" s="1"/>
  <c r="A1552" i="39"/>
  <c r="L500" i="39"/>
  <c r="C500" i="39" s="1"/>
  <c r="F500" i="39"/>
  <c r="E500" i="39"/>
  <c r="D500" i="39"/>
  <c r="B500" i="39"/>
  <c r="A500" i="39"/>
  <c r="L1247" i="39"/>
  <c r="C1247" i="39" s="1"/>
  <c r="F1247" i="39"/>
  <c r="E1247" i="39"/>
  <c r="D1247" i="39"/>
  <c r="B1247" i="39"/>
  <c r="A1247" i="39"/>
  <c r="L1245" i="39"/>
  <c r="C1245" i="39" s="1"/>
  <c r="F1245" i="39"/>
  <c r="E1245" i="39"/>
  <c r="D1245" i="39"/>
  <c r="B1245" i="39"/>
  <c r="H1245" i="39" s="1"/>
  <c r="A1245" i="39"/>
  <c r="L1132" i="39"/>
  <c r="C1132" i="39" s="1"/>
  <c r="F1132" i="39"/>
  <c r="E1132" i="39"/>
  <c r="D1132" i="39"/>
  <c r="B1132" i="39"/>
  <c r="A1132" i="39"/>
  <c r="L1082" i="39"/>
  <c r="C1082" i="39" s="1"/>
  <c r="F1082" i="39"/>
  <c r="E1082" i="39"/>
  <c r="D1082" i="39"/>
  <c r="B1082" i="39"/>
  <c r="A1082" i="39"/>
  <c r="L671" i="39"/>
  <c r="C671" i="39" s="1"/>
  <c r="F671" i="39"/>
  <c r="E671" i="39"/>
  <c r="D671" i="39"/>
  <c r="B671" i="39"/>
  <c r="A671" i="39"/>
  <c r="L610" i="39"/>
  <c r="C610" i="39" s="1"/>
  <c r="F610" i="39"/>
  <c r="E610" i="39"/>
  <c r="D610" i="39"/>
  <c r="B610" i="39"/>
  <c r="H610" i="39" s="1"/>
  <c r="A610" i="39"/>
  <c r="L520" i="39"/>
  <c r="C520" i="39" s="1"/>
  <c r="F520" i="39"/>
  <c r="E520" i="39"/>
  <c r="D520" i="39"/>
  <c r="B520" i="39"/>
  <c r="A520" i="39"/>
  <c r="L409" i="39"/>
  <c r="C409" i="39" s="1"/>
  <c r="F409" i="39"/>
  <c r="E409" i="39"/>
  <c r="D409" i="39"/>
  <c r="B409" i="39"/>
  <c r="H409" i="39" s="1"/>
  <c r="A409" i="39"/>
  <c r="L373" i="39"/>
  <c r="C373" i="39" s="1"/>
  <c r="F373" i="39"/>
  <c r="E373" i="39"/>
  <c r="D373" i="39"/>
  <c r="B373" i="39"/>
  <c r="H373" i="39" s="1"/>
  <c r="A373" i="39"/>
  <c r="L1461" i="39"/>
  <c r="C1461" i="39" s="1"/>
  <c r="F1461" i="39"/>
  <c r="E1461" i="39"/>
  <c r="D1461" i="39"/>
  <c r="B1461" i="39"/>
  <c r="A1461" i="39"/>
  <c r="L128" i="39"/>
  <c r="C128" i="39" s="1"/>
  <c r="F128" i="39"/>
  <c r="E128" i="39"/>
  <c r="D128" i="39"/>
  <c r="B128" i="39"/>
  <c r="A128" i="39"/>
  <c r="L524" i="39"/>
  <c r="C524" i="39" s="1"/>
  <c r="F524" i="39"/>
  <c r="E524" i="39"/>
  <c r="D524" i="39"/>
  <c r="B524" i="39"/>
  <c r="A524" i="39"/>
  <c r="L575" i="39"/>
  <c r="C575" i="39" s="1"/>
  <c r="F575" i="39"/>
  <c r="E575" i="39"/>
  <c r="D575" i="39"/>
  <c r="B575" i="39"/>
  <c r="A575" i="39"/>
  <c r="L160" i="39"/>
  <c r="C160" i="39" s="1"/>
  <c r="F160" i="39"/>
  <c r="E160" i="39"/>
  <c r="D160" i="39"/>
  <c r="B160" i="39"/>
  <c r="H160" i="39" s="1"/>
  <c r="A160" i="39"/>
  <c r="L2644" i="39"/>
  <c r="C2644" i="39" s="1"/>
  <c r="F2644" i="39"/>
  <c r="E2644" i="39"/>
  <c r="D2644" i="39"/>
  <c r="B2644" i="39"/>
  <c r="H2644" i="39" s="1"/>
  <c r="A2644" i="39"/>
  <c r="L1915" i="39"/>
  <c r="C1915" i="39" s="1"/>
  <c r="F1915" i="39"/>
  <c r="E1915" i="39"/>
  <c r="D1915" i="39"/>
  <c r="B1915" i="39"/>
  <c r="A1915" i="39"/>
  <c r="L1914" i="39"/>
  <c r="C1914" i="39" s="1"/>
  <c r="F1914" i="39"/>
  <c r="E1914" i="39"/>
  <c r="D1914" i="39"/>
  <c r="B1914" i="39"/>
  <c r="H1914" i="39" s="1"/>
  <c r="A1914" i="39"/>
  <c r="L953" i="39"/>
  <c r="C953" i="39" s="1"/>
  <c r="F953" i="39"/>
  <c r="E953" i="39"/>
  <c r="D953" i="39"/>
  <c r="B953" i="39"/>
  <c r="A953" i="39"/>
  <c r="L924" i="39"/>
  <c r="C924" i="39" s="1"/>
  <c r="F924" i="39"/>
  <c r="E924" i="39"/>
  <c r="D924" i="39"/>
  <c r="B924" i="39"/>
  <c r="A924" i="39"/>
  <c r="L896" i="39"/>
  <c r="C896" i="39" s="1"/>
  <c r="F896" i="39"/>
  <c r="E896" i="39"/>
  <c r="D896" i="39"/>
  <c r="B896" i="39"/>
  <c r="H896" i="39" s="1"/>
  <c r="A896" i="39"/>
  <c r="L648" i="39"/>
  <c r="C648" i="39" s="1"/>
  <c r="F648" i="39"/>
  <c r="E648" i="39"/>
  <c r="D648" i="39"/>
  <c r="B648" i="39"/>
  <c r="A648" i="39"/>
  <c r="L2559" i="39"/>
  <c r="C2559" i="39" s="1"/>
  <c r="F2559" i="39"/>
  <c r="E2559" i="39"/>
  <c r="D2559" i="39"/>
  <c r="B2559" i="39"/>
  <c r="H2559" i="39" s="1"/>
  <c r="A2559" i="39"/>
  <c r="L2552" i="39"/>
  <c r="C2552" i="39" s="1"/>
  <c r="F2552" i="39"/>
  <c r="E2552" i="39"/>
  <c r="D2552" i="39"/>
  <c r="B2552" i="39"/>
  <c r="A2552" i="39"/>
  <c r="L627" i="39"/>
  <c r="C627" i="39" s="1"/>
  <c r="F627" i="39"/>
  <c r="E627" i="39"/>
  <c r="D627" i="39"/>
  <c r="B627" i="39"/>
  <c r="A627" i="39"/>
  <c r="L2410" i="39"/>
  <c r="C2410" i="39" s="1"/>
  <c r="F2410" i="39"/>
  <c r="E2410" i="39"/>
  <c r="D2410" i="39"/>
  <c r="B2410" i="39"/>
  <c r="A2410" i="39"/>
  <c r="L814" i="39"/>
  <c r="C814" i="39" s="1"/>
  <c r="F814" i="39"/>
  <c r="E814" i="39"/>
  <c r="D814" i="39"/>
  <c r="B814" i="39"/>
  <c r="A814" i="39"/>
  <c r="L2034" i="39"/>
  <c r="C2034" i="39" s="1"/>
  <c r="F2034" i="39"/>
  <c r="E2034" i="39"/>
  <c r="D2034" i="39"/>
  <c r="B2034" i="39"/>
  <c r="A2034" i="39"/>
  <c r="L1943" i="39"/>
  <c r="C1943" i="39" s="1"/>
  <c r="F1943" i="39"/>
  <c r="E1943" i="39"/>
  <c r="D1943" i="39"/>
  <c r="B1943" i="39"/>
  <c r="A1943" i="39"/>
  <c r="L691" i="39"/>
  <c r="C691" i="39" s="1"/>
  <c r="F691" i="39"/>
  <c r="E691" i="39"/>
  <c r="D691" i="39"/>
  <c r="B691" i="39"/>
  <c r="H691" i="39" s="1"/>
  <c r="A691" i="39"/>
  <c r="L2042" i="39"/>
  <c r="C2042" i="39" s="1"/>
  <c r="F2042" i="39"/>
  <c r="E2042" i="39"/>
  <c r="D2042" i="39"/>
  <c r="B2042" i="39"/>
  <c r="H2042" i="39" s="1"/>
  <c r="A2042" i="39"/>
  <c r="L1299" i="39"/>
  <c r="C1299" i="39" s="1"/>
  <c r="F1299" i="39"/>
  <c r="E1299" i="39"/>
  <c r="D1299" i="39"/>
  <c r="B1299" i="39"/>
  <c r="A1299" i="39"/>
  <c r="L1864" i="39"/>
  <c r="C1864" i="39" s="1"/>
  <c r="F1864" i="39"/>
  <c r="E1864" i="39"/>
  <c r="D1864" i="39"/>
  <c r="B1864" i="39"/>
  <c r="A1864" i="39"/>
  <c r="L1820" i="39"/>
  <c r="C1820" i="39" s="1"/>
  <c r="F1820" i="39"/>
  <c r="E1820" i="39"/>
  <c r="D1820" i="39"/>
  <c r="B1820" i="39"/>
  <c r="A1820" i="39"/>
  <c r="L1420" i="39"/>
  <c r="C1420" i="39" s="1"/>
  <c r="F1420" i="39"/>
  <c r="E1420" i="39"/>
  <c r="D1420" i="39"/>
  <c r="B1420" i="39"/>
  <c r="H1420" i="39" s="1"/>
  <c r="A1420" i="39"/>
  <c r="L1023" i="39"/>
  <c r="C1023" i="39" s="1"/>
  <c r="F1023" i="39"/>
  <c r="E1023" i="39"/>
  <c r="D1023" i="39"/>
  <c r="B1023" i="39"/>
  <c r="A1023" i="39"/>
  <c r="L652" i="39"/>
  <c r="C652" i="39" s="1"/>
  <c r="F652" i="39"/>
  <c r="E652" i="39"/>
  <c r="D652" i="39"/>
  <c r="B652" i="39"/>
  <c r="A652" i="39"/>
  <c r="L6" i="39"/>
  <c r="C6" i="39" s="1"/>
  <c r="F6" i="39"/>
  <c r="E6" i="39"/>
  <c r="D6" i="39"/>
  <c r="B6" i="39"/>
  <c r="A6" i="39"/>
  <c r="L2257" i="39"/>
  <c r="C2257" i="39" s="1"/>
  <c r="F2257" i="39"/>
  <c r="E2257" i="39"/>
  <c r="D2257" i="39"/>
  <c r="B2257" i="39"/>
  <c r="A2257" i="39"/>
  <c r="L1405" i="39"/>
  <c r="C1405" i="39" s="1"/>
  <c r="F1405" i="39"/>
  <c r="E1405" i="39"/>
  <c r="D1405" i="39"/>
  <c r="B1405" i="39"/>
  <c r="A1405" i="39"/>
  <c r="L1239" i="39"/>
  <c r="C1239" i="39" s="1"/>
  <c r="F1239" i="39"/>
  <c r="E1239" i="39"/>
  <c r="D1239" i="39"/>
  <c r="B1239" i="39"/>
  <c r="A1239" i="39"/>
  <c r="L1512" i="39"/>
  <c r="C1512" i="39" s="1"/>
  <c r="F1512" i="39"/>
  <c r="E1512" i="39"/>
  <c r="D1512" i="39"/>
  <c r="B1512" i="39"/>
  <c r="H1512" i="39" s="1"/>
  <c r="A1512" i="39"/>
  <c r="L531" i="39"/>
  <c r="C531" i="39" s="1"/>
  <c r="F531" i="39"/>
  <c r="E531" i="39"/>
  <c r="D531" i="39"/>
  <c r="B531" i="39"/>
  <c r="A531" i="39"/>
  <c r="L435" i="39"/>
  <c r="C435" i="39" s="1"/>
  <c r="F435" i="39"/>
  <c r="E435" i="39"/>
  <c r="D435" i="39"/>
  <c r="B435" i="39"/>
  <c r="A435" i="39"/>
  <c r="L412" i="39"/>
  <c r="C412" i="39" s="1"/>
  <c r="F412" i="39"/>
  <c r="E412" i="39"/>
  <c r="D412" i="39"/>
  <c r="B412" i="39"/>
  <c r="A412" i="39"/>
  <c r="L311" i="39"/>
  <c r="C311" i="39" s="1"/>
  <c r="F311" i="39"/>
  <c r="E311" i="39"/>
  <c r="D311" i="39"/>
  <c r="B311" i="39"/>
  <c r="A311" i="39"/>
  <c r="L216" i="39"/>
  <c r="C216" i="39" s="1"/>
  <c r="F216" i="39"/>
  <c r="E216" i="39"/>
  <c r="D216" i="39"/>
  <c r="B216" i="39"/>
  <c r="A216" i="39"/>
  <c r="L2542" i="39"/>
  <c r="C2542" i="39" s="1"/>
  <c r="F2542" i="39"/>
  <c r="E2542" i="39"/>
  <c r="D2542" i="39"/>
  <c r="B2542" i="39"/>
  <c r="A2542" i="39"/>
  <c r="L1458" i="39"/>
  <c r="C1458" i="39" s="1"/>
  <c r="F1458" i="39"/>
  <c r="E1458" i="39"/>
  <c r="D1458" i="39"/>
  <c r="B1458" i="39"/>
  <c r="H1458" i="39" s="1"/>
  <c r="A1458" i="39"/>
  <c r="L1242" i="39"/>
  <c r="C1242" i="39" s="1"/>
  <c r="F1242" i="39"/>
  <c r="E1242" i="39"/>
  <c r="D1242" i="39"/>
  <c r="B1242" i="39"/>
  <c r="A1242" i="39"/>
  <c r="L2125" i="39"/>
  <c r="C2125" i="39" s="1"/>
  <c r="F2125" i="39"/>
  <c r="E2125" i="39"/>
  <c r="D2125" i="39"/>
  <c r="B2125" i="39"/>
  <c r="A2125" i="39"/>
  <c r="L1982" i="39"/>
  <c r="C1982" i="39" s="1"/>
  <c r="F1982" i="39"/>
  <c r="E1982" i="39"/>
  <c r="D1982" i="39"/>
  <c r="B1982" i="39"/>
  <c r="A1982" i="39"/>
  <c r="L1379" i="39"/>
  <c r="C1379" i="39" s="1"/>
  <c r="F1379" i="39"/>
  <c r="E1379" i="39"/>
  <c r="D1379" i="39"/>
  <c r="B1379" i="39"/>
  <c r="A1379" i="39"/>
  <c r="L1340" i="39"/>
  <c r="C1340" i="39" s="1"/>
  <c r="F1340" i="39"/>
  <c r="E1340" i="39"/>
  <c r="D1340" i="39"/>
  <c r="B1340" i="39"/>
  <c r="A1340" i="39"/>
  <c r="L1136" i="39"/>
  <c r="C1136" i="39" s="1"/>
  <c r="F1136" i="39"/>
  <c r="E1136" i="39"/>
  <c r="D1136" i="39"/>
  <c r="B1136" i="39"/>
  <c r="A1136" i="39"/>
  <c r="L1024" i="39"/>
  <c r="C1024" i="39" s="1"/>
  <c r="F1024" i="39"/>
  <c r="E1024" i="39"/>
  <c r="D1024" i="39"/>
  <c r="B1024" i="39"/>
  <c r="A1024" i="39"/>
  <c r="L498" i="39"/>
  <c r="C498" i="39" s="1"/>
  <c r="F498" i="39"/>
  <c r="E498" i="39"/>
  <c r="D498" i="39"/>
  <c r="B498" i="39"/>
  <c r="H498" i="39" s="1"/>
  <c r="A498" i="39"/>
  <c r="L374" i="39"/>
  <c r="C374" i="39" s="1"/>
  <c r="F374" i="39"/>
  <c r="E374" i="39"/>
  <c r="D374" i="39"/>
  <c r="B374" i="39"/>
  <c r="A374" i="39"/>
  <c r="L1346" i="39"/>
  <c r="C1346" i="39" s="1"/>
  <c r="F1346" i="39"/>
  <c r="E1346" i="39"/>
  <c r="D1346" i="39"/>
  <c r="B1346" i="39"/>
  <c r="A1346" i="39"/>
  <c r="L455" i="39"/>
  <c r="C455" i="39" s="1"/>
  <c r="F455" i="39"/>
  <c r="E455" i="39"/>
  <c r="D455" i="39"/>
  <c r="B455" i="39"/>
  <c r="A455" i="39"/>
  <c r="L318" i="39"/>
  <c r="C318" i="39" s="1"/>
  <c r="F318" i="39"/>
  <c r="E318" i="39"/>
  <c r="D318" i="39"/>
  <c r="B318" i="39"/>
  <c r="A318" i="39"/>
  <c r="L1353" i="39"/>
  <c r="C1353" i="39" s="1"/>
  <c r="F1353" i="39"/>
  <c r="E1353" i="39"/>
  <c r="D1353" i="39"/>
  <c r="B1353" i="39"/>
  <c r="A1353" i="39"/>
  <c r="L202" i="39"/>
  <c r="C202" i="39" s="1"/>
  <c r="F202" i="39"/>
  <c r="E202" i="39"/>
  <c r="D202" i="39"/>
  <c r="B202" i="39"/>
  <c r="A202" i="39"/>
  <c r="L840" i="39"/>
  <c r="C840" i="39" s="1"/>
  <c r="F840" i="39"/>
  <c r="E840" i="39"/>
  <c r="D840" i="39"/>
  <c r="B840" i="39"/>
  <c r="A840" i="39"/>
  <c r="L436" i="39"/>
  <c r="C436" i="39" s="1"/>
  <c r="F436" i="39"/>
  <c r="E436" i="39"/>
  <c r="D436" i="39"/>
  <c r="B436" i="39"/>
  <c r="A436" i="39"/>
  <c r="L125" i="39"/>
  <c r="C125" i="39" s="1"/>
  <c r="F125" i="39"/>
  <c r="E125" i="39"/>
  <c r="D125" i="39"/>
  <c r="B125" i="39"/>
  <c r="A125" i="39"/>
  <c r="L2480" i="39"/>
  <c r="C2480" i="39" s="1"/>
  <c r="F2480" i="39"/>
  <c r="E2480" i="39"/>
  <c r="D2480" i="39"/>
  <c r="B2480" i="39"/>
  <c r="A2480" i="39"/>
  <c r="L2127" i="39"/>
  <c r="C2127" i="39" s="1"/>
  <c r="F2127" i="39"/>
  <c r="E2127" i="39"/>
  <c r="D2127" i="39"/>
  <c r="B2127" i="39"/>
  <c r="A2127" i="39"/>
  <c r="L317" i="39"/>
  <c r="C317" i="39" s="1"/>
  <c r="F317" i="39"/>
  <c r="E317" i="39"/>
  <c r="D317" i="39"/>
  <c r="B317" i="39"/>
  <c r="A317" i="39"/>
  <c r="L2460" i="39"/>
  <c r="C2460" i="39" s="1"/>
  <c r="F2460" i="39"/>
  <c r="E2460" i="39"/>
  <c r="D2460" i="39"/>
  <c r="B2460" i="39"/>
  <c r="A2460" i="39"/>
  <c r="L1129" i="39"/>
  <c r="C1129" i="39" s="1"/>
  <c r="F1129" i="39"/>
  <c r="E1129" i="39"/>
  <c r="D1129" i="39"/>
  <c r="B1129" i="39"/>
  <c r="A1129" i="39"/>
  <c r="L1112" i="39"/>
  <c r="C1112" i="39" s="1"/>
  <c r="F1112" i="39"/>
  <c r="E1112" i="39"/>
  <c r="D1112" i="39"/>
  <c r="B1112" i="39"/>
  <c r="A1112" i="39"/>
  <c r="L2112" i="39"/>
  <c r="C2112" i="39" s="1"/>
  <c r="F2112" i="39"/>
  <c r="E2112" i="39"/>
  <c r="D2112" i="39"/>
  <c r="B2112" i="39"/>
  <c r="A2112" i="39"/>
  <c r="L2361" i="39"/>
  <c r="C2361" i="39" s="1"/>
  <c r="F2361" i="39"/>
  <c r="E2361" i="39"/>
  <c r="D2361" i="39"/>
  <c r="B2361" i="39"/>
  <c r="A2361" i="39"/>
  <c r="L2218" i="39"/>
  <c r="C2218" i="39" s="1"/>
  <c r="F2218" i="39"/>
  <c r="E2218" i="39"/>
  <c r="D2218" i="39"/>
  <c r="B2218" i="39"/>
  <c r="A2218" i="39"/>
  <c r="L209" i="39"/>
  <c r="C209" i="39" s="1"/>
  <c r="F209" i="39"/>
  <c r="E209" i="39"/>
  <c r="D209" i="39"/>
  <c r="B209" i="39"/>
  <c r="A209" i="39"/>
  <c r="L1979" i="39"/>
  <c r="C1979" i="39" s="1"/>
  <c r="F1979" i="39"/>
  <c r="E1979" i="39"/>
  <c r="D1979" i="39"/>
  <c r="B1979" i="39"/>
  <c r="A1979" i="39"/>
  <c r="L221" i="39"/>
  <c r="C221" i="39" s="1"/>
  <c r="F221" i="39"/>
  <c r="E221" i="39"/>
  <c r="D221" i="39"/>
  <c r="B221" i="39"/>
  <c r="A221" i="39"/>
  <c r="L410" i="39"/>
  <c r="C410" i="39" s="1"/>
  <c r="F410" i="39"/>
  <c r="E410" i="39"/>
  <c r="D410" i="39"/>
  <c r="B410" i="39"/>
  <c r="A410" i="39"/>
  <c r="L2366" i="39"/>
  <c r="C2366" i="39" s="1"/>
  <c r="F2366" i="39"/>
  <c r="E2366" i="39"/>
  <c r="D2366" i="39"/>
  <c r="B2366" i="39"/>
  <c r="H2366" i="39" s="1"/>
  <c r="A2366" i="39"/>
  <c r="L150" i="39"/>
  <c r="C150" i="39" s="1"/>
  <c r="F150" i="39"/>
  <c r="E150" i="39"/>
  <c r="D150" i="39"/>
  <c r="B150" i="39"/>
  <c r="H150" i="39" s="1"/>
  <c r="A150" i="39"/>
  <c r="L52" i="39"/>
  <c r="C52" i="39" s="1"/>
  <c r="F52" i="39"/>
  <c r="E52" i="39"/>
  <c r="D52" i="39"/>
  <c r="B52" i="39"/>
  <c r="H52" i="39" s="1"/>
  <c r="A52" i="39"/>
  <c r="L1506" i="39"/>
  <c r="C1506" i="39" s="1"/>
  <c r="F1506" i="39"/>
  <c r="E1506" i="39"/>
  <c r="D1506" i="39"/>
  <c r="B1506" i="39"/>
  <c r="A1506" i="39"/>
  <c r="L1464" i="39"/>
  <c r="C1464" i="39" s="1"/>
  <c r="F1464" i="39"/>
  <c r="E1464" i="39"/>
  <c r="D1464" i="39"/>
  <c r="B1464" i="39"/>
  <c r="A1464" i="39"/>
  <c r="L1146" i="39"/>
  <c r="C1146" i="39" s="1"/>
  <c r="F1146" i="39"/>
  <c r="E1146" i="39"/>
  <c r="D1146" i="39"/>
  <c r="B1146" i="39"/>
  <c r="H1146" i="39" s="1"/>
  <c r="A1146" i="39"/>
  <c r="L2141" i="39"/>
  <c r="C2141" i="39" s="1"/>
  <c r="F2141" i="39"/>
  <c r="E2141" i="39"/>
  <c r="D2141" i="39"/>
  <c r="B2141" i="39"/>
  <c r="A2141" i="39"/>
  <c r="L1926" i="39"/>
  <c r="C1926" i="39" s="1"/>
  <c r="F1926" i="39"/>
  <c r="E1926" i="39"/>
  <c r="D1926" i="39"/>
  <c r="B1926" i="39"/>
  <c r="H1926" i="39" s="1"/>
  <c r="A1926" i="39"/>
  <c r="L1177" i="39"/>
  <c r="C1177" i="39" s="1"/>
  <c r="F1177" i="39"/>
  <c r="E1177" i="39"/>
  <c r="D1177" i="39"/>
  <c r="B1177" i="39"/>
  <c r="H1177" i="39" s="1"/>
  <c r="A1177" i="39"/>
  <c r="L786" i="39"/>
  <c r="C786" i="39" s="1"/>
  <c r="F786" i="39"/>
  <c r="E786" i="39"/>
  <c r="D786" i="39"/>
  <c r="B786" i="39"/>
  <c r="A786" i="39"/>
  <c r="L678" i="39"/>
  <c r="C678" i="39" s="1"/>
  <c r="F678" i="39"/>
  <c r="E678" i="39"/>
  <c r="D678" i="39"/>
  <c r="B678" i="39"/>
  <c r="A678" i="39"/>
  <c r="L932" i="39"/>
  <c r="C932" i="39" s="1"/>
  <c r="F932" i="39"/>
  <c r="E932" i="39"/>
  <c r="D932" i="39"/>
  <c r="B932" i="39"/>
  <c r="A932" i="39"/>
  <c r="L1835" i="39"/>
  <c r="C1835" i="39" s="1"/>
  <c r="F1835" i="39"/>
  <c r="E1835" i="39"/>
  <c r="D1835" i="39"/>
  <c r="B1835" i="39"/>
  <c r="A1835" i="39"/>
  <c r="L1790" i="39"/>
  <c r="C1790" i="39" s="1"/>
  <c r="F1790" i="39"/>
  <c r="E1790" i="39"/>
  <c r="D1790" i="39"/>
  <c r="B1790" i="39"/>
  <c r="A1790" i="39"/>
  <c r="L1784" i="39"/>
  <c r="C1784" i="39" s="1"/>
  <c r="F1784" i="39"/>
  <c r="E1784" i="39"/>
  <c r="D1784" i="39"/>
  <c r="B1784" i="39"/>
  <c r="A1784" i="39"/>
  <c r="L1647" i="39"/>
  <c r="C1647" i="39" s="1"/>
  <c r="F1647" i="39"/>
  <c r="E1647" i="39"/>
  <c r="D1647" i="39"/>
  <c r="B1647" i="39"/>
  <c r="A1647" i="39"/>
  <c r="L1644" i="39"/>
  <c r="C1644" i="39" s="1"/>
  <c r="F1644" i="39"/>
  <c r="E1644" i="39"/>
  <c r="D1644" i="39"/>
  <c r="B1644" i="39"/>
  <c r="A1644" i="39"/>
  <c r="L1384" i="39"/>
  <c r="C1384" i="39" s="1"/>
  <c r="F1384" i="39"/>
  <c r="E1384" i="39"/>
  <c r="D1384" i="39"/>
  <c r="B1384" i="39"/>
  <c r="A1384" i="39"/>
  <c r="L1354" i="39"/>
  <c r="C1354" i="39" s="1"/>
  <c r="F1354" i="39"/>
  <c r="E1354" i="39"/>
  <c r="D1354" i="39"/>
  <c r="B1354" i="39"/>
  <c r="A1354" i="39"/>
  <c r="L967" i="39"/>
  <c r="C967" i="39" s="1"/>
  <c r="F967" i="39"/>
  <c r="E967" i="39"/>
  <c r="D967" i="39"/>
  <c r="B967" i="39"/>
  <c r="A967" i="39"/>
  <c r="L928" i="39"/>
  <c r="C928" i="39" s="1"/>
  <c r="F928" i="39"/>
  <c r="E928" i="39"/>
  <c r="D928" i="39"/>
  <c r="B928" i="39"/>
  <c r="A928" i="39"/>
  <c r="L902" i="39"/>
  <c r="C902" i="39" s="1"/>
  <c r="F902" i="39"/>
  <c r="E902" i="39"/>
  <c r="D902" i="39"/>
  <c r="B902" i="39"/>
  <c r="H902" i="39" s="1"/>
  <c r="A902" i="39"/>
  <c r="L1859" i="39"/>
  <c r="C1859" i="39" s="1"/>
  <c r="F1859" i="39"/>
  <c r="E1859" i="39"/>
  <c r="D1859" i="39"/>
  <c r="B1859" i="39"/>
  <c r="A1859" i="39"/>
  <c r="L1035" i="39"/>
  <c r="C1035" i="39" s="1"/>
  <c r="F1035" i="39"/>
  <c r="E1035" i="39"/>
  <c r="D1035" i="39"/>
  <c r="B1035" i="39"/>
  <c r="A1035" i="39"/>
  <c r="L346" i="39"/>
  <c r="C346" i="39" s="1"/>
  <c r="F346" i="39"/>
  <c r="E346" i="39"/>
  <c r="D346" i="39"/>
  <c r="B346" i="39"/>
  <c r="H346" i="39" s="1"/>
  <c r="A346" i="39"/>
  <c r="L2522" i="39"/>
  <c r="C2522" i="39" s="1"/>
  <c r="F2522" i="39"/>
  <c r="E2522" i="39"/>
  <c r="D2522" i="39"/>
  <c r="B2522" i="39"/>
  <c r="A2522" i="39"/>
  <c r="L1686" i="39"/>
  <c r="C1686" i="39" s="1"/>
  <c r="F1686" i="39"/>
  <c r="E1686" i="39"/>
  <c r="D1686" i="39"/>
  <c r="B1686" i="39"/>
  <c r="A1686" i="39"/>
  <c r="L1619" i="39"/>
  <c r="C1619" i="39" s="1"/>
  <c r="F1619" i="39"/>
  <c r="E1619" i="39"/>
  <c r="D1619" i="39"/>
  <c r="B1619" i="39"/>
  <c r="A1619" i="39"/>
  <c r="L1033" i="39"/>
  <c r="C1033" i="39" s="1"/>
  <c r="F1033" i="39"/>
  <c r="E1033" i="39"/>
  <c r="D1033" i="39"/>
  <c r="B1033" i="39"/>
  <c r="A1033" i="39"/>
  <c r="L1550" i="39"/>
  <c r="C1550" i="39" s="1"/>
  <c r="F1550" i="39"/>
  <c r="E1550" i="39"/>
  <c r="D1550" i="39"/>
  <c r="B1550" i="39"/>
  <c r="A1550" i="39"/>
  <c r="L1455" i="39"/>
  <c r="C1455" i="39" s="1"/>
  <c r="F1455" i="39"/>
  <c r="E1455" i="39"/>
  <c r="D1455" i="39"/>
  <c r="B1455" i="39"/>
  <c r="A1455" i="39"/>
  <c r="L798" i="39"/>
  <c r="C798" i="39" s="1"/>
  <c r="F798" i="39"/>
  <c r="E798" i="39"/>
  <c r="D798" i="39"/>
  <c r="B798" i="39"/>
  <c r="A798" i="39"/>
  <c r="L40" i="39"/>
  <c r="C40" i="39" s="1"/>
  <c r="F40" i="39"/>
  <c r="E40" i="39"/>
  <c r="D40" i="39"/>
  <c r="B40" i="39"/>
  <c r="H40" i="39" s="1"/>
  <c r="A40" i="39"/>
  <c r="L1976" i="39"/>
  <c r="C1976" i="39" s="1"/>
  <c r="F1976" i="39"/>
  <c r="E1976" i="39"/>
  <c r="D1976" i="39"/>
  <c r="B1976" i="39"/>
  <c r="A1976" i="39"/>
  <c r="L501" i="39"/>
  <c r="C501" i="39" s="1"/>
  <c r="F501" i="39"/>
  <c r="E501" i="39"/>
  <c r="D501" i="39"/>
  <c r="B501" i="39"/>
  <c r="A501" i="39"/>
  <c r="L241" i="39"/>
  <c r="C241" i="39" s="1"/>
  <c r="F241" i="39"/>
  <c r="E241" i="39"/>
  <c r="D241" i="39"/>
  <c r="B241" i="39"/>
  <c r="A241" i="39"/>
  <c r="L235" i="39"/>
  <c r="C235" i="39" s="1"/>
  <c r="F235" i="39"/>
  <c r="E235" i="39"/>
  <c r="D235" i="39"/>
  <c r="B235" i="39"/>
  <c r="A235" i="39"/>
  <c r="L227" i="39"/>
  <c r="C227" i="39" s="1"/>
  <c r="F227" i="39"/>
  <c r="E227" i="39"/>
  <c r="D227" i="39"/>
  <c r="B227" i="39"/>
  <c r="A227" i="39"/>
  <c r="L153" i="39"/>
  <c r="C153" i="39" s="1"/>
  <c r="F153" i="39"/>
  <c r="E153" i="39"/>
  <c r="D153" i="39"/>
  <c r="B153" i="39"/>
  <c r="A153" i="39"/>
  <c r="L729" i="39"/>
  <c r="C729" i="39" s="1"/>
  <c r="F729" i="39"/>
  <c r="E729" i="39"/>
  <c r="D729" i="39"/>
  <c r="B729" i="39"/>
  <c r="H729" i="39" s="1"/>
  <c r="A729" i="39"/>
  <c r="L719" i="39"/>
  <c r="C719" i="39" s="1"/>
  <c r="F719" i="39"/>
  <c r="E719" i="39"/>
  <c r="D719" i="39"/>
  <c r="B719" i="39"/>
  <c r="A719" i="39"/>
  <c r="L577" i="39"/>
  <c r="C577" i="39" s="1"/>
  <c r="F577" i="39"/>
  <c r="E577" i="39"/>
  <c r="D577" i="39"/>
  <c r="B577" i="39"/>
  <c r="A577" i="39"/>
  <c r="L516" i="39"/>
  <c r="C516" i="39" s="1"/>
  <c r="F516" i="39"/>
  <c r="E516" i="39"/>
  <c r="D516" i="39"/>
  <c r="B516" i="39"/>
  <c r="A516" i="39"/>
  <c r="L1182" i="39"/>
  <c r="C1182" i="39" s="1"/>
  <c r="F1182" i="39"/>
  <c r="E1182" i="39"/>
  <c r="D1182" i="39"/>
  <c r="B1182" i="39"/>
  <c r="A1182" i="39"/>
  <c r="L985" i="39"/>
  <c r="C985" i="39" s="1"/>
  <c r="F985" i="39"/>
  <c r="E985" i="39"/>
  <c r="D985" i="39"/>
  <c r="B985" i="39"/>
  <c r="A985" i="39"/>
  <c r="L947" i="39"/>
  <c r="C947" i="39" s="1"/>
  <c r="F947" i="39"/>
  <c r="E947" i="39"/>
  <c r="D947" i="39"/>
  <c r="B947" i="39"/>
  <c r="H947" i="39" s="1"/>
  <c r="A947" i="39"/>
  <c r="L565" i="39"/>
  <c r="C565" i="39" s="1"/>
  <c r="F565" i="39"/>
  <c r="E565" i="39"/>
  <c r="D565" i="39"/>
  <c r="B565" i="39"/>
  <c r="A565" i="39"/>
  <c r="L2030" i="39"/>
  <c r="C2030" i="39" s="1"/>
  <c r="F2030" i="39"/>
  <c r="E2030" i="39"/>
  <c r="D2030" i="39"/>
  <c r="B2030" i="39"/>
  <c r="H2030" i="39" s="1"/>
  <c r="A2030" i="39"/>
  <c r="L1088" i="39"/>
  <c r="C1088" i="39" s="1"/>
  <c r="F1088" i="39"/>
  <c r="E1088" i="39"/>
  <c r="D1088" i="39"/>
  <c r="B1088" i="39"/>
  <c r="A1088" i="39"/>
  <c r="L2391" i="39"/>
  <c r="C2391" i="39" s="1"/>
  <c r="F2391" i="39"/>
  <c r="E2391" i="39"/>
  <c r="D2391" i="39"/>
  <c r="B2391" i="39"/>
  <c r="H2391" i="39" s="1"/>
  <c r="A2391" i="39"/>
  <c r="L960" i="39"/>
  <c r="C960" i="39" s="1"/>
  <c r="F960" i="39"/>
  <c r="E960" i="39"/>
  <c r="D960" i="39"/>
  <c r="B960" i="39"/>
  <c r="H960" i="39" s="1"/>
  <c r="A960" i="39"/>
  <c r="L330" i="39"/>
  <c r="C330" i="39" s="1"/>
  <c r="F330" i="39"/>
  <c r="E330" i="39"/>
  <c r="D330" i="39"/>
  <c r="B330" i="39"/>
  <c r="H330" i="39" s="1"/>
  <c r="A330" i="39"/>
  <c r="L1955" i="39"/>
  <c r="C1955" i="39" s="1"/>
  <c r="F1955" i="39"/>
  <c r="E1955" i="39"/>
  <c r="D1955" i="39"/>
  <c r="B1955" i="39"/>
  <c r="A1955" i="39"/>
  <c r="L1876" i="39"/>
  <c r="C1876" i="39" s="1"/>
  <c r="F1876" i="39"/>
  <c r="E1876" i="39"/>
  <c r="D1876" i="39"/>
  <c r="B1876" i="39"/>
  <c r="H1876" i="39" s="1"/>
  <c r="A1876" i="39"/>
  <c r="L2475" i="39"/>
  <c r="C2475" i="39" s="1"/>
  <c r="F2475" i="39"/>
  <c r="E2475" i="39"/>
  <c r="D2475" i="39"/>
  <c r="B2475" i="39"/>
  <c r="H2475" i="39" s="1"/>
  <c r="A2475" i="39"/>
  <c r="L1151" i="39"/>
  <c r="C1151" i="39" s="1"/>
  <c r="F1151" i="39"/>
  <c r="E1151" i="39"/>
  <c r="D1151" i="39"/>
  <c r="B1151" i="39"/>
  <c r="A1151" i="39"/>
  <c r="L41" i="39"/>
  <c r="C41" i="39" s="1"/>
  <c r="F41" i="39"/>
  <c r="E41" i="39"/>
  <c r="D41" i="39"/>
  <c r="B41" i="39"/>
  <c r="H42" i="39" s="1"/>
  <c r="A41" i="39"/>
  <c r="L1418" i="39"/>
  <c r="C1418" i="39" s="1"/>
  <c r="F1418" i="39"/>
  <c r="E1418" i="39"/>
  <c r="D1418" i="39"/>
  <c r="B1418" i="39"/>
  <c r="A1418" i="39"/>
  <c r="L880" i="39"/>
  <c r="C880" i="39" s="1"/>
  <c r="F880" i="39"/>
  <c r="E880" i="39"/>
  <c r="D880" i="39"/>
  <c r="B880" i="39"/>
  <c r="A880" i="39"/>
  <c r="L271" i="39"/>
  <c r="C271" i="39" s="1"/>
  <c r="F271" i="39"/>
  <c r="E271" i="39"/>
  <c r="D271" i="39"/>
  <c r="B271" i="39"/>
  <c r="A271" i="39"/>
  <c r="L760" i="39"/>
  <c r="C760" i="39" s="1"/>
  <c r="F760" i="39"/>
  <c r="E760" i="39"/>
  <c r="D760" i="39"/>
  <c r="B760" i="39"/>
  <c r="A760" i="39"/>
  <c r="L2193" i="39"/>
  <c r="C2193" i="39" s="1"/>
  <c r="F2193" i="39"/>
  <c r="E2193" i="39"/>
  <c r="D2193" i="39"/>
  <c r="B2193" i="39"/>
  <c r="A2193" i="39"/>
  <c r="L1004" i="39"/>
  <c r="C1004" i="39" s="1"/>
  <c r="F1004" i="39"/>
  <c r="E1004" i="39"/>
  <c r="D1004" i="39"/>
  <c r="B1004" i="39"/>
  <c r="A1004" i="39"/>
  <c r="L402" i="39"/>
  <c r="C402" i="39" s="1"/>
  <c r="F402" i="39"/>
  <c r="E402" i="39"/>
  <c r="D402" i="39"/>
  <c r="B402" i="39"/>
  <c r="A402" i="39"/>
  <c r="L266" i="39"/>
  <c r="C266" i="39" s="1"/>
  <c r="F266" i="39"/>
  <c r="E266" i="39"/>
  <c r="D266" i="39"/>
  <c r="B266" i="39"/>
  <c r="A266" i="39"/>
  <c r="L1725" i="39"/>
  <c r="C1725" i="39" s="1"/>
  <c r="F1725" i="39"/>
  <c r="E1725" i="39"/>
  <c r="D1725" i="39"/>
  <c r="B1725" i="39"/>
  <c r="A1725" i="39"/>
  <c r="L393" i="39"/>
  <c r="C393" i="39" s="1"/>
  <c r="F393" i="39"/>
  <c r="E393" i="39"/>
  <c r="D393" i="39"/>
  <c r="B393" i="39"/>
  <c r="A393" i="39"/>
  <c r="L1516" i="39"/>
  <c r="C1516" i="39" s="1"/>
  <c r="F1516" i="39"/>
  <c r="E1516" i="39"/>
  <c r="D1516" i="39"/>
  <c r="B1516" i="39"/>
  <c r="A1516" i="39"/>
  <c r="L2021" i="39"/>
  <c r="C2021" i="39" s="1"/>
  <c r="F2021" i="39"/>
  <c r="E2021" i="39"/>
  <c r="D2021" i="39"/>
  <c r="B2021" i="39"/>
  <c r="H2021" i="39" s="1"/>
  <c r="A2021" i="39"/>
  <c r="L818" i="39"/>
  <c r="C818" i="39" s="1"/>
  <c r="F818" i="39"/>
  <c r="E818" i="39"/>
  <c r="D818" i="39"/>
  <c r="B818" i="39"/>
  <c r="A818" i="39"/>
  <c r="L2140" i="39"/>
  <c r="C2140" i="39" s="1"/>
  <c r="F2140" i="39"/>
  <c r="E2140" i="39"/>
  <c r="D2140" i="39"/>
  <c r="B2140" i="39"/>
  <c r="H2140" i="39" s="1"/>
  <c r="A2140" i="39"/>
  <c r="L2294" i="39"/>
  <c r="C2294" i="39" s="1"/>
  <c r="F2294" i="39"/>
  <c r="E2294" i="39"/>
  <c r="D2294" i="39"/>
  <c r="B2294" i="39"/>
  <c r="H2294" i="39" s="1"/>
  <c r="A2294" i="39"/>
  <c r="L1318" i="39"/>
  <c r="C1318" i="39" s="1"/>
  <c r="F1318" i="39"/>
  <c r="E1318" i="39"/>
  <c r="D1318" i="39"/>
  <c r="B1318" i="39"/>
  <c r="H1318" i="39" s="1"/>
  <c r="A1318" i="39"/>
  <c r="L1252" i="39"/>
  <c r="C1252" i="39" s="1"/>
  <c r="F1252" i="39"/>
  <c r="E1252" i="39"/>
  <c r="D1252" i="39"/>
  <c r="B1252" i="39"/>
  <c r="A1252" i="39"/>
  <c r="L1300" i="39"/>
  <c r="C1300" i="39" s="1"/>
  <c r="F1300" i="39"/>
  <c r="E1300" i="39"/>
  <c r="D1300" i="39"/>
  <c r="B1300" i="39"/>
  <c r="A1300" i="39"/>
  <c r="L262" i="39"/>
  <c r="C262" i="39" s="1"/>
  <c r="F262" i="39"/>
  <c r="E262" i="39"/>
  <c r="D262" i="39"/>
  <c r="B262" i="39"/>
  <c r="A262" i="39"/>
  <c r="L320" i="39"/>
  <c r="C320" i="39" s="1"/>
  <c r="F320" i="39"/>
  <c r="E320" i="39"/>
  <c r="D320" i="39"/>
  <c r="B320" i="39"/>
  <c r="A320" i="39"/>
  <c r="L1518" i="39"/>
  <c r="C1518" i="39" s="1"/>
  <c r="F1518" i="39"/>
  <c r="E1518" i="39"/>
  <c r="D1518" i="39"/>
  <c r="B1518" i="39"/>
  <c r="H1518" i="39" s="1"/>
  <c r="A1518" i="39"/>
  <c r="L8" i="39"/>
  <c r="C8" i="39" s="1"/>
  <c r="F8" i="39"/>
  <c r="E8" i="39"/>
  <c r="D8" i="39"/>
  <c r="B8" i="39"/>
  <c r="A8" i="39"/>
  <c r="L1964" i="39"/>
  <c r="C1964" i="39" s="1"/>
  <c r="F1964" i="39"/>
  <c r="E1964" i="39"/>
  <c r="D1964" i="39"/>
  <c r="B1964" i="39"/>
  <c r="A1964" i="39"/>
  <c r="L1481" i="39"/>
  <c r="C1481" i="39" s="1"/>
  <c r="F1481" i="39"/>
  <c r="E1481" i="39"/>
  <c r="D1481" i="39"/>
  <c r="B1481" i="39"/>
  <c r="H1481" i="39" s="1"/>
  <c r="A1481" i="39"/>
  <c r="L2000" i="39"/>
  <c r="C2000" i="39" s="1"/>
  <c r="F2000" i="39"/>
  <c r="E2000" i="39"/>
  <c r="D2000" i="39"/>
  <c r="B2000" i="39"/>
  <c r="A2000" i="39"/>
  <c r="L1994" i="39"/>
  <c r="C1994" i="39" s="1"/>
  <c r="F1994" i="39"/>
  <c r="E1994" i="39"/>
  <c r="D1994" i="39"/>
  <c r="B1994" i="39"/>
  <c r="A1994" i="39"/>
  <c r="L1990" i="39"/>
  <c r="C1990" i="39" s="1"/>
  <c r="F1990" i="39"/>
  <c r="E1990" i="39"/>
  <c r="D1990" i="39"/>
  <c r="B1990" i="39"/>
  <c r="A1990" i="39"/>
  <c r="L450" i="39"/>
  <c r="C450" i="39" s="1"/>
  <c r="F450" i="39"/>
  <c r="E450" i="39"/>
  <c r="D450" i="39"/>
  <c r="B450" i="39"/>
  <c r="H450" i="39" s="1"/>
  <c r="A450" i="39"/>
  <c r="L1359" i="39"/>
  <c r="C1359" i="39" s="1"/>
  <c r="F1359" i="39"/>
  <c r="E1359" i="39"/>
  <c r="D1359" i="39"/>
  <c r="B1359" i="39"/>
  <c r="A1359" i="39"/>
  <c r="L478" i="39"/>
  <c r="C478" i="39" s="1"/>
  <c r="F478" i="39"/>
  <c r="E478" i="39"/>
  <c r="D478" i="39"/>
  <c r="B478" i="39"/>
  <c r="H478" i="39" s="1"/>
  <c r="A478" i="39"/>
  <c r="L206" i="39"/>
  <c r="C206" i="39" s="1"/>
  <c r="F206" i="39"/>
  <c r="E206" i="39"/>
  <c r="D206" i="39"/>
  <c r="B206" i="39"/>
  <c r="H206" i="39" s="1"/>
  <c r="A206" i="39"/>
  <c r="L1411" i="39"/>
  <c r="C1411" i="39" s="1"/>
  <c r="F1411" i="39"/>
  <c r="E1411" i="39"/>
  <c r="D1411" i="39"/>
  <c r="B1411" i="39"/>
  <c r="H1411" i="39" s="1"/>
  <c r="A1411" i="39"/>
  <c r="L2636" i="39"/>
  <c r="C2636" i="39" s="1"/>
  <c r="F2636" i="39"/>
  <c r="E2636" i="39"/>
  <c r="D2636" i="39"/>
  <c r="B2636" i="39"/>
  <c r="A2636" i="39"/>
  <c r="L2609" i="39"/>
  <c r="C2609" i="39" s="1"/>
  <c r="F2609" i="39"/>
  <c r="E2609" i="39"/>
  <c r="D2609" i="39"/>
  <c r="B2609" i="39"/>
  <c r="H2609" i="39" s="1"/>
  <c r="A2609" i="39"/>
  <c r="L2544" i="39"/>
  <c r="C2544" i="39" s="1"/>
  <c r="F2544" i="39"/>
  <c r="E2544" i="39"/>
  <c r="D2544" i="39"/>
  <c r="B2544" i="39"/>
  <c r="A2544" i="39"/>
  <c r="L1767" i="39"/>
  <c r="C1767" i="39" s="1"/>
  <c r="F1767" i="39"/>
  <c r="E1767" i="39"/>
  <c r="D1767" i="39"/>
  <c r="B1767" i="39"/>
  <c r="H1767" i="39" s="1"/>
  <c r="A1767" i="39"/>
  <c r="L2259" i="39"/>
  <c r="C2259" i="39" s="1"/>
  <c r="F2259" i="39"/>
  <c r="E2259" i="39"/>
  <c r="D2259" i="39"/>
  <c r="B2259" i="39"/>
  <c r="H2259" i="39" s="1"/>
  <c r="A2259" i="39"/>
  <c r="L2332" i="39"/>
  <c r="C2332" i="39" s="1"/>
  <c r="F2332" i="39"/>
  <c r="E2332" i="39"/>
  <c r="D2332" i="39"/>
  <c r="B2332" i="39"/>
  <c r="H2332" i="39" s="1"/>
  <c r="A2332" i="39"/>
  <c r="L316" i="39"/>
  <c r="C316" i="39" s="1"/>
  <c r="F316" i="39"/>
  <c r="E316" i="39"/>
  <c r="D316" i="39"/>
  <c r="B316" i="39"/>
  <c r="H316" i="39" s="1"/>
  <c r="A316" i="39"/>
  <c r="L2271" i="39"/>
  <c r="C2271" i="39" s="1"/>
  <c r="F2271" i="39"/>
  <c r="E2271" i="39"/>
  <c r="D2271" i="39"/>
  <c r="B2271" i="39"/>
  <c r="A2271" i="39"/>
  <c r="L1738" i="39"/>
  <c r="C1738" i="39" s="1"/>
  <c r="F1738" i="39"/>
  <c r="E1738" i="39"/>
  <c r="D1738" i="39"/>
  <c r="B1738" i="39"/>
  <c r="H1738" i="39" s="1"/>
  <c r="A1738" i="39"/>
  <c r="L1041" i="39"/>
  <c r="C1041" i="39" s="1"/>
  <c r="F1041" i="39"/>
  <c r="E1041" i="39"/>
  <c r="D1041" i="39"/>
  <c r="B1041" i="39"/>
  <c r="A1041" i="39"/>
  <c r="L963" i="39"/>
  <c r="C963" i="39" s="1"/>
  <c r="F963" i="39"/>
  <c r="E963" i="39"/>
  <c r="D963" i="39"/>
  <c r="B963" i="39"/>
  <c r="A963" i="39"/>
  <c r="L473" i="39"/>
  <c r="C473" i="39" s="1"/>
  <c r="F473" i="39"/>
  <c r="E473" i="39"/>
  <c r="D473" i="39"/>
  <c r="B473" i="39"/>
  <c r="A473" i="39"/>
  <c r="L423" i="39"/>
  <c r="C423" i="39" s="1"/>
  <c r="F423" i="39"/>
  <c r="E423" i="39"/>
  <c r="D423" i="39"/>
  <c r="B423" i="39"/>
  <c r="A423" i="39"/>
  <c r="L1900" i="39"/>
  <c r="C1900" i="39" s="1"/>
  <c r="F1900" i="39"/>
  <c r="E1900" i="39"/>
  <c r="D1900" i="39"/>
  <c r="B1900" i="39"/>
  <c r="A1900" i="39"/>
  <c r="L201" i="39"/>
  <c r="C201" i="39" s="1"/>
  <c r="F201" i="39"/>
  <c r="E201" i="39"/>
  <c r="D201" i="39"/>
  <c r="B201" i="39"/>
  <c r="A201" i="39"/>
  <c r="L2376" i="39"/>
  <c r="C2376" i="39" s="1"/>
  <c r="F2376" i="39"/>
  <c r="E2376" i="39"/>
  <c r="D2376" i="39"/>
  <c r="B2376" i="39"/>
  <c r="A2376" i="39"/>
  <c r="L1357" i="39"/>
  <c r="C1357" i="39" s="1"/>
  <c r="F1357" i="39"/>
  <c r="E1357" i="39"/>
  <c r="D1357" i="39"/>
  <c r="B1357" i="39"/>
  <c r="A1357" i="39"/>
  <c r="L2241" i="39"/>
  <c r="C2241" i="39" s="1"/>
  <c r="F2241" i="39"/>
  <c r="E2241" i="39"/>
  <c r="D2241" i="39"/>
  <c r="B2241" i="39"/>
  <c r="A2241" i="39"/>
  <c r="L33" i="39"/>
  <c r="C33" i="39" s="1"/>
  <c r="F33" i="39"/>
  <c r="E33" i="39"/>
  <c r="D33" i="39"/>
  <c r="B33" i="39"/>
  <c r="H33" i="39" s="1"/>
  <c r="A33" i="39"/>
  <c r="L2260" i="39"/>
  <c r="C2260" i="39" s="1"/>
  <c r="F2260" i="39"/>
  <c r="E2260" i="39"/>
  <c r="D2260" i="39"/>
  <c r="B2260" i="39"/>
  <c r="A2260" i="39"/>
  <c r="L589" i="39"/>
  <c r="C589" i="39" s="1"/>
  <c r="F589" i="39"/>
  <c r="E589" i="39"/>
  <c r="D589" i="39"/>
  <c r="B589" i="39"/>
  <c r="A589" i="39"/>
  <c r="L743" i="39"/>
  <c r="C743" i="39" s="1"/>
  <c r="F743" i="39"/>
  <c r="E743" i="39"/>
  <c r="D743" i="39"/>
  <c r="B743" i="39"/>
  <c r="A743" i="39"/>
  <c r="L480" i="39"/>
  <c r="C480" i="39" s="1"/>
  <c r="F480" i="39"/>
  <c r="E480" i="39"/>
  <c r="D480" i="39"/>
  <c r="B480" i="39"/>
  <c r="A480" i="39"/>
  <c r="L2532" i="39"/>
  <c r="C2532" i="39" s="1"/>
  <c r="F2532" i="39"/>
  <c r="E2532" i="39"/>
  <c r="D2532" i="39"/>
  <c r="B2532" i="39"/>
  <c r="H2532" i="39" s="1"/>
  <c r="A2532" i="39"/>
  <c r="L1553" i="39"/>
  <c r="C1553" i="39" s="1"/>
  <c r="F1553" i="39"/>
  <c r="E1553" i="39"/>
  <c r="D1553" i="39"/>
  <c r="B1553" i="39"/>
  <c r="A1553" i="39"/>
  <c r="L240" i="39"/>
  <c r="C240" i="39" s="1"/>
  <c r="F240" i="39"/>
  <c r="E240" i="39"/>
  <c r="D240" i="39"/>
  <c r="B240" i="39"/>
  <c r="H240" i="39" s="1"/>
  <c r="A240" i="39"/>
  <c r="L38" i="39"/>
  <c r="C38" i="39" s="1"/>
  <c r="F38" i="39"/>
  <c r="E38" i="39"/>
  <c r="D38" i="39"/>
  <c r="B38" i="39"/>
  <c r="A38" i="39"/>
  <c r="L11" i="39"/>
  <c r="C11" i="39" s="1"/>
  <c r="F11" i="39"/>
  <c r="E11" i="39"/>
  <c r="D11" i="39"/>
  <c r="B11" i="39"/>
  <c r="H11" i="39" s="1"/>
  <c r="A11" i="39"/>
  <c r="L2430" i="39"/>
  <c r="C2430" i="39" s="1"/>
  <c r="F2430" i="39"/>
  <c r="E2430" i="39"/>
  <c r="D2430" i="39"/>
  <c r="B2430" i="39"/>
  <c r="A2430" i="39"/>
  <c r="L1779" i="39"/>
  <c r="C1779" i="39" s="1"/>
  <c r="F1779" i="39"/>
  <c r="E1779" i="39"/>
  <c r="D1779" i="39"/>
  <c r="B1779" i="39"/>
  <c r="A1779" i="39"/>
  <c r="L189" i="39"/>
  <c r="C189" i="39" s="1"/>
  <c r="F189" i="39"/>
  <c r="E189" i="39"/>
  <c r="D189" i="39"/>
  <c r="B189" i="39"/>
  <c r="A189" i="39"/>
  <c r="L1149" i="39"/>
  <c r="C1149" i="39" s="1"/>
  <c r="F1149" i="39"/>
  <c r="E1149" i="39"/>
  <c r="D1149" i="39"/>
  <c r="B1149" i="39"/>
  <c r="A1149" i="39"/>
  <c r="L855" i="39"/>
  <c r="C855" i="39" s="1"/>
  <c r="F855" i="39"/>
  <c r="E855" i="39"/>
  <c r="D855" i="39"/>
  <c r="B855" i="39"/>
  <c r="H855" i="39" s="1"/>
  <c r="A855" i="39"/>
  <c r="L847" i="39"/>
  <c r="C847" i="39" s="1"/>
  <c r="F847" i="39"/>
  <c r="E847" i="39"/>
  <c r="D847" i="39"/>
  <c r="B847" i="39"/>
  <c r="A847" i="39"/>
  <c r="L83" i="39"/>
  <c r="C83" i="39" s="1"/>
  <c r="F83" i="39"/>
  <c r="E83" i="39"/>
  <c r="D83" i="39"/>
  <c r="B83" i="39"/>
  <c r="A83" i="39"/>
  <c r="L2587" i="39"/>
  <c r="C2587" i="39" s="1"/>
  <c r="F2587" i="39"/>
  <c r="E2587" i="39"/>
  <c r="D2587" i="39"/>
  <c r="B2587" i="39"/>
  <c r="A2587" i="39"/>
  <c r="L1868" i="39"/>
  <c r="C1868" i="39" s="1"/>
  <c r="F1868" i="39"/>
  <c r="E1868" i="39"/>
  <c r="D1868" i="39"/>
  <c r="B1868" i="39"/>
  <c r="H1868" i="39" s="1"/>
  <c r="A1868" i="39"/>
  <c r="L1642" i="39"/>
  <c r="C1642" i="39" s="1"/>
  <c r="F1642" i="39"/>
  <c r="E1642" i="39"/>
  <c r="D1642" i="39"/>
  <c r="B1642" i="39"/>
  <c r="H1642" i="39" s="1"/>
  <c r="A1642" i="39"/>
  <c r="L2224" i="39"/>
  <c r="C2224" i="39" s="1"/>
  <c r="F2224" i="39"/>
  <c r="E2224" i="39"/>
  <c r="D2224" i="39"/>
  <c r="B2224" i="39"/>
  <c r="A2224" i="39"/>
  <c r="L1400" i="39"/>
  <c r="C1400" i="39" s="1"/>
  <c r="F1400" i="39"/>
  <c r="E1400" i="39"/>
  <c r="D1400" i="39"/>
  <c r="B1400" i="39"/>
  <c r="A1400" i="39"/>
  <c r="L723" i="39"/>
  <c r="C723" i="39" s="1"/>
  <c r="F723" i="39"/>
  <c r="E723" i="39"/>
  <c r="D723" i="39"/>
  <c r="B723" i="39"/>
  <c r="A723" i="39"/>
  <c r="L777" i="39"/>
  <c r="C777" i="39" s="1"/>
  <c r="F777" i="39"/>
  <c r="E777" i="39"/>
  <c r="D777" i="39"/>
  <c r="B777" i="39"/>
  <c r="H777" i="39" s="1"/>
  <c r="A777" i="39"/>
  <c r="L897" i="39"/>
  <c r="C897" i="39" s="1"/>
  <c r="F897" i="39"/>
  <c r="E897" i="39"/>
  <c r="D897" i="39"/>
  <c r="B897" i="39"/>
  <c r="A897" i="39"/>
  <c r="L808" i="39"/>
  <c r="C808" i="39" s="1"/>
  <c r="F808" i="39"/>
  <c r="E808" i="39"/>
  <c r="D808" i="39"/>
  <c r="B808" i="39"/>
  <c r="H808" i="39" s="1"/>
  <c r="A808" i="39"/>
  <c r="L1238" i="39"/>
  <c r="C1238" i="39" s="1"/>
  <c r="F1238" i="39"/>
  <c r="E1238" i="39"/>
  <c r="D1238" i="39"/>
  <c r="B1238" i="39"/>
  <c r="H1238" i="39" s="1"/>
  <c r="A1238" i="39"/>
  <c r="L983" i="39"/>
  <c r="C983" i="39" s="1"/>
  <c r="F983" i="39"/>
  <c r="E983" i="39"/>
  <c r="D983" i="39"/>
  <c r="B983" i="39"/>
  <c r="A983" i="39"/>
  <c r="L745" i="39"/>
  <c r="C745" i="39" s="1"/>
  <c r="F745" i="39"/>
  <c r="E745" i="39"/>
  <c r="D745" i="39"/>
  <c r="B745" i="39"/>
  <c r="A745" i="39"/>
  <c r="L999" i="39"/>
  <c r="C999" i="39" s="1"/>
  <c r="F999" i="39"/>
  <c r="E999" i="39"/>
  <c r="D999" i="39"/>
  <c r="B999" i="39"/>
  <c r="A999" i="39"/>
  <c r="L347" i="39"/>
  <c r="C347" i="39" s="1"/>
  <c r="F347" i="39"/>
  <c r="E347" i="39"/>
  <c r="D347" i="39"/>
  <c r="B347" i="39"/>
  <c r="A347" i="39"/>
  <c r="L506" i="39"/>
  <c r="C506" i="39" s="1"/>
  <c r="F506" i="39"/>
  <c r="E506" i="39"/>
  <c r="D506" i="39"/>
  <c r="B506" i="39"/>
  <c r="A506" i="39"/>
  <c r="L265" i="39"/>
  <c r="C265" i="39" s="1"/>
  <c r="F265" i="39"/>
  <c r="E265" i="39"/>
  <c r="D265" i="39"/>
  <c r="B265" i="39"/>
  <c r="H265" i="39" s="1"/>
  <c r="A265" i="39"/>
  <c r="L248" i="39"/>
  <c r="C248" i="39" s="1"/>
  <c r="F248" i="39"/>
  <c r="E248" i="39"/>
  <c r="D248" i="39"/>
  <c r="B248" i="39"/>
  <c r="A248" i="39"/>
  <c r="L1339" i="39"/>
  <c r="C1339" i="39" s="1"/>
  <c r="F1339" i="39"/>
  <c r="E1339" i="39"/>
  <c r="D1339" i="39"/>
  <c r="B1339" i="39"/>
  <c r="A1339" i="39"/>
  <c r="L1375" i="39"/>
  <c r="C1375" i="39" s="1"/>
  <c r="F1375" i="39"/>
  <c r="E1375" i="39"/>
  <c r="D1375" i="39"/>
  <c r="B1375" i="39"/>
  <c r="A1375" i="39"/>
  <c r="L1928" i="39"/>
  <c r="C1928" i="39" s="1"/>
  <c r="F1928" i="39"/>
  <c r="E1928" i="39"/>
  <c r="D1928" i="39"/>
  <c r="B1928" i="39"/>
  <c r="A1928" i="39"/>
  <c r="L1842" i="39"/>
  <c r="C1842" i="39" s="1"/>
  <c r="F1842" i="39"/>
  <c r="E1842" i="39"/>
  <c r="D1842" i="39"/>
  <c r="B1842" i="39"/>
  <c r="A1842" i="39"/>
  <c r="L1003" i="39"/>
  <c r="C1003" i="39" s="1"/>
  <c r="F1003" i="39"/>
  <c r="E1003" i="39"/>
  <c r="D1003" i="39"/>
  <c r="B1003" i="39"/>
  <c r="A1003" i="39"/>
  <c r="L742" i="39"/>
  <c r="C742" i="39" s="1"/>
  <c r="F742" i="39"/>
  <c r="E742" i="39"/>
  <c r="D742" i="39"/>
  <c r="B742" i="39"/>
  <c r="H742" i="39" s="1"/>
  <c r="A742" i="39"/>
  <c r="L86" i="39"/>
  <c r="C86" i="39" s="1"/>
  <c r="F86" i="39"/>
  <c r="E86" i="39"/>
  <c r="D86" i="39"/>
  <c r="B86" i="39"/>
  <c r="A86" i="39"/>
  <c r="L2618" i="39"/>
  <c r="C2618" i="39" s="1"/>
  <c r="F2618" i="39"/>
  <c r="E2618" i="39"/>
  <c r="D2618" i="39"/>
  <c r="B2618" i="39"/>
  <c r="A2618" i="39"/>
  <c r="L2581" i="39"/>
  <c r="C2581" i="39" s="1"/>
  <c r="F2581" i="39"/>
  <c r="E2581" i="39"/>
  <c r="D2581" i="39"/>
  <c r="B2581" i="39"/>
  <c r="A2581" i="39"/>
  <c r="L2439" i="39"/>
  <c r="C2439" i="39" s="1"/>
  <c r="F2439" i="39"/>
  <c r="E2439" i="39"/>
  <c r="D2439" i="39"/>
  <c r="B2439" i="39"/>
  <c r="H2439" i="39" s="1"/>
  <c r="A2439" i="39"/>
  <c r="L2010" i="39"/>
  <c r="C2010" i="39" s="1"/>
  <c r="F2010" i="39"/>
  <c r="E2010" i="39"/>
  <c r="D2010" i="39"/>
  <c r="B2010" i="39"/>
  <c r="H2010" i="39" s="1"/>
  <c r="A2010" i="39"/>
  <c r="L591" i="39"/>
  <c r="C591" i="39" s="1"/>
  <c r="F591" i="39"/>
  <c r="E591" i="39"/>
  <c r="D591" i="39"/>
  <c r="B591" i="39"/>
  <c r="H591" i="39" s="1"/>
  <c r="A591" i="39"/>
  <c r="L464" i="39"/>
  <c r="C464" i="39" s="1"/>
  <c r="F464" i="39"/>
  <c r="E464" i="39"/>
  <c r="D464" i="39"/>
  <c r="B464" i="39"/>
  <c r="A464" i="39"/>
  <c r="L1679" i="39"/>
  <c r="C1679" i="39" s="1"/>
  <c r="F1679" i="39"/>
  <c r="E1679" i="39"/>
  <c r="D1679" i="39"/>
  <c r="B1679" i="39"/>
  <c r="A1679" i="39"/>
  <c r="L2561" i="39"/>
  <c r="C2561" i="39" s="1"/>
  <c r="F2561" i="39"/>
  <c r="E2561" i="39"/>
  <c r="D2561" i="39"/>
  <c r="B2561" i="39"/>
  <c r="A2561" i="39"/>
  <c r="L1961" i="39"/>
  <c r="C1961" i="39" s="1"/>
  <c r="F1961" i="39"/>
  <c r="E1961" i="39"/>
  <c r="D1961" i="39"/>
  <c r="B1961" i="39"/>
  <c r="A1961" i="39"/>
  <c r="L309" i="39"/>
  <c r="C309" i="39" s="1"/>
  <c r="F309" i="39"/>
  <c r="E309" i="39"/>
  <c r="D309" i="39"/>
  <c r="B309" i="39"/>
  <c r="A309" i="39"/>
  <c r="L286" i="39"/>
  <c r="C286" i="39" s="1"/>
  <c r="F286" i="39"/>
  <c r="E286" i="39"/>
  <c r="D286" i="39"/>
  <c r="B286" i="39"/>
  <c r="A286" i="39"/>
  <c r="L2496" i="39"/>
  <c r="C2496" i="39" s="1"/>
  <c r="F2496" i="39"/>
  <c r="E2496" i="39"/>
  <c r="D2496" i="39"/>
  <c r="B2496" i="39"/>
  <c r="A2496" i="39"/>
  <c r="L2356" i="39"/>
  <c r="C2356" i="39" s="1"/>
  <c r="F2356" i="39"/>
  <c r="E2356" i="39"/>
  <c r="D2356" i="39"/>
  <c r="B2356" i="39"/>
  <c r="A2356" i="39"/>
  <c r="L2340" i="39"/>
  <c r="C2340" i="39" s="1"/>
  <c r="F2340" i="39"/>
  <c r="E2340" i="39"/>
  <c r="D2340" i="39"/>
  <c r="B2340" i="39"/>
  <c r="A2340" i="39"/>
  <c r="L2111" i="39"/>
  <c r="C2111" i="39" s="1"/>
  <c r="F2111" i="39"/>
  <c r="E2111" i="39"/>
  <c r="D2111" i="39"/>
  <c r="B2111" i="39"/>
  <c r="H2111" i="39" s="1"/>
  <c r="A2111" i="39"/>
  <c r="L1893" i="39"/>
  <c r="C1893" i="39" s="1"/>
  <c r="F1893" i="39"/>
  <c r="E1893" i="39"/>
  <c r="D1893" i="39"/>
  <c r="B1893" i="39"/>
  <c r="A1893" i="39"/>
  <c r="L1836" i="39"/>
  <c r="C1836" i="39" s="1"/>
  <c r="F1836" i="39"/>
  <c r="E1836" i="39"/>
  <c r="D1836" i="39"/>
  <c r="B1836" i="39"/>
  <c r="A1836" i="39"/>
  <c r="L1739" i="39"/>
  <c r="C1739" i="39" s="1"/>
  <c r="F1739" i="39"/>
  <c r="E1739" i="39"/>
  <c r="D1739" i="39"/>
  <c r="B1739" i="39"/>
  <c r="A1739" i="39"/>
  <c r="L1707" i="39"/>
  <c r="C1707" i="39" s="1"/>
  <c r="F1707" i="39"/>
  <c r="E1707" i="39"/>
  <c r="D1707" i="39"/>
  <c r="B1707" i="39"/>
  <c r="A1707" i="39"/>
  <c r="L1665" i="39"/>
  <c r="C1665" i="39" s="1"/>
  <c r="F1665" i="39"/>
  <c r="E1665" i="39"/>
  <c r="D1665" i="39"/>
  <c r="B1665" i="39"/>
  <c r="H1665" i="39" s="1"/>
  <c r="A1665" i="39"/>
  <c r="L1308" i="39"/>
  <c r="C1308" i="39" s="1"/>
  <c r="F1308" i="39"/>
  <c r="E1308" i="39"/>
  <c r="D1308" i="39"/>
  <c r="B1308" i="39"/>
  <c r="H1308" i="39" s="1"/>
  <c r="A1308" i="39"/>
  <c r="L1274" i="39"/>
  <c r="C1274" i="39" s="1"/>
  <c r="F1274" i="39"/>
  <c r="E1274" i="39"/>
  <c r="D1274" i="39"/>
  <c r="B1274" i="39"/>
  <c r="A1274" i="39"/>
  <c r="L2320" i="39"/>
  <c r="C2320" i="39" s="1"/>
  <c r="F2320" i="39"/>
  <c r="E2320" i="39"/>
  <c r="D2320" i="39"/>
  <c r="B2320" i="39"/>
  <c r="H2320" i="39" s="1"/>
  <c r="A2320" i="39"/>
  <c r="L187" i="39"/>
  <c r="C187" i="39" s="1"/>
  <c r="F187" i="39"/>
  <c r="E187" i="39"/>
  <c r="D187" i="39"/>
  <c r="B187" i="39"/>
  <c r="A187" i="39"/>
  <c r="L2324" i="39"/>
  <c r="C2324" i="39" s="1"/>
  <c r="F2324" i="39"/>
  <c r="E2324" i="39"/>
  <c r="D2324" i="39"/>
  <c r="B2324" i="39"/>
  <c r="A2324" i="39"/>
  <c r="L2249" i="39"/>
  <c r="C2249" i="39" s="1"/>
  <c r="F2249" i="39"/>
  <c r="E2249" i="39"/>
  <c r="D2249" i="39"/>
  <c r="B2249" i="39"/>
  <c r="A2249" i="39"/>
  <c r="L533" i="39"/>
  <c r="C533" i="39" s="1"/>
  <c r="F533" i="39"/>
  <c r="E533" i="39"/>
  <c r="D533" i="39"/>
  <c r="B533" i="39"/>
  <c r="H533" i="39" s="1"/>
  <c r="A533" i="39"/>
  <c r="L95" i="39"/>
  <c r="C95" i="39" s="1"/>
  <c r="F95" i="39"/>
  <c r="E95" i="39"/>
  <c r="D95" i="39"/>
  <c r="B95" i="39"/>
  <c r="A95" i="39"/>
  <c r="L1757" i="39"/>
  <c r="C1757" i="39" s="1"/>
  <c r="F1757" i="39"/>
  <c r="E1757" i="39"/>
  <c r="D1757" i="39"/>
  <c r="B1757" i="39"/>
  <c r="A1757" i="39"/>
  <c r="L1510" i="39"/>
  <c r="C1510" i="39" s="1"/>
  <c r="F1510" i="39"/>
  <c r="E1510" i="39"/>
  <c r="D1510" i="39"/>
  <c r="B1510" i="39"/>
  <c r="A1510" i="39"/>
  <c r="L1257" i="39"/>
  <c r="C1257" i="39" s="1"/>
  <c r="F1257" i="39"/>
  <c r="E1257" i="39"/>
  <c r="D1257" i="39"/>
  <c r="B1257" i="39"/>
  <c r="A1257" i="39"/>
  <c r="L1909" i="39"/>
  <c r="C1909" i="39" s="1"/>
  <c r="F1909" i="39"/>
  <c r="E1909" i="39"/>
  <c r="D1909" i="39"/>
  <c r="B1909" i="39"/>
  <c r="H1909" i="39" s="1"/>
  <c r="A1909" i="39"/>
  <c r="L883" i="39"/>
  <c r="C883" i="39" s="1"/>
  <c r="F883" i="39"/>
  <c r="E883" i="39"/>
  <c r="D883" i="39"/>
  <c r="B883" i="39"/>
  <c r="H883" i="39" s="1"/>
  <c r="A883" i="39"/>
  <c r="L20" i="39"/>
  <c r="C20" i="39" s="1"/>
  <c r="F20" i="39"/>
  <c r="E20" i="39"/>
  <c r="D20" i="39"/>
  <c r="B20" i="39"/>
  <c r="A20" i="39"/>
  <c r="L695" i="39"/>
  <c r="C695" i="39" s="1"/>
  <c r="F695" i="39"/>
  <c r="E695" i="39"/>
  <c r="D695" i="39"/>
  <c r="B695" i="39"/>
  <c r="A695" i="39"/>
  <c r="L101" i="39"/>
  <c r="C101" i="39" s="1"/>
  <c r="F101" i="39"/>
  <c r="E101" i="39"/>
  <c r="D101" i="39"/>
  <c r="B101" i="39"/>
  <c r="H101" i="39" s="1"/>
  <c r="A101" i="39"/>
  <c r="L224" i="39"/>
  <c r="C224" i="39" s="1"/>
  <c r="F224" i="39"/>
  <c r="E224" i="39"/>
  <c r="D224" i="39"/>
  <c r="B224" i="39"/>
  <c r="A224" i="39"/>
  <c r="L1888" i="39"/>
  <c r="C1888" i="39" s="1"/>
  <c r="F1888" i="39"/>
  <c r="E1888" i="39"/>
  <c r="D1888" i="39"/>
  <c r="B1888" i="39"/>
  <c r="A1888" i="39"/>
  <c r="L1643" i="39"/>
  <c r="C1643" i="39" s="1"/>
  <c r="F1643" i="39"/>
  <c r="E1643" i="39"/>
  <c r="D1643" i="39"/>
  <c r="B1643" i="39"/>
  <c r="H1643" i="39" s="1"/>
  <c r="A1643" i="39"/>
  <c r="L1425" i="39"/>
  <c r="C1425" i="39" s="1"/>
  <c r="F1425" i="39"/>
  <c r="E1425" i="39"/>
  <c r="D1425" i="39"/>
  <c r="B1425" i="39"/>
  <c r="A1425" i="39"/>
  <c r="L1309" i="39"/>
  <c r="C1309" i="39" s="1"/>
  <c r="F1309" i="39"/>
  <c r="E1309" i="39"/>
  <c r="D1309" i="39"/>
  <c r="B1309" i="39"/>
  <c r="A1309" i="39"/>
  <c r="L797" i="39"/>
  <c r="C797" i="39" s="1"/>
  <c r="F797" i="39"/>
  <c r="E797" i="39"/>
  <c r="D797" i="39"/>
  <c r="B797" i="39"/>
  <c r="A797" i="39"/>
  <c r="L791" i="39"/>
  <c r="C791" i="39" s="1"/>
  <c r="F791" i="39"/>
  <c r="E791" i="39"/>
  <c r="D791" i="39"/>
  <c r="B791" i="39"/>
  <c r="A791" i="39"/>
  <c r="L614" i="39"/>
  <c r="C614" i="39" s="1"/>
  <c r="F614" i="39"/>
  <c r="E614" i="39"/>
  <c r="D614" i="39"/>
  <c r="B614" i="39"/>
  <c r="H614" i="39" s="1"/>
  <c r="A614" i="39"/>
  <c r="L310" i="39"/>
  <c r="C310" i="39" s="1"/>
  <c r="F310" i="39"/>
  <c r="E310" i="39"/>
  <c r="D310" i="39"/>
  <c r="B310" i="39"/>
  <c r="A310" i="39"/>
  <c r="L261" i="39"/>
  <c r="C261" i="39" s="1"/>
  <c r="F261" i="39"/>
  <c r="E261" i="39"/>
  <c r="D261" i="39"/>
  <c r="B261" i="39"/>
  <c r="H261" i="39" s="1"/>
  <c r="A261" i="39"/>
  <c r="L195" i="39"/>
  <c r="C195" i="39" s="1"/>
  <c r="F195" i="39"/>
  <c r="E195" i="39"/>
  <c r="D195" i="39"/>
  <c r="B195" i="39"/>
  <c r="A195" i="39"/>
  <c r="L817" i="39"/>
  <c r="C817" i="39" s="1"/>
  <c r="F817" i="39"/>
  <c r="E817" i="39"/>
  <c r="D817" i="39"/>
  <c r="B817" i="39"/>
  <c r="A817" i="39"/>
  <c r="L168" i="39"/>
  <c r="C168" i="39" s="1"/>
  <c r="F168" i="39"/>
  <c r="E168" i="39"/>
  <c r="D168" i="39"/>
  <c r="B168" i="39"/>
  <c r="A168" i="39"/>
  <c r="L2220" i="39"/>
  <c r="C2220" i="39" s="1"/>
  <c r="F2220" i="39"/>
  <c r="E2220" i="39"/>
  <c r="D2220" i="39"/>
  <c r="B2220" i="39"/>
  <c r="H2221" i="39" s="1"/>
  <c r="A2220" i="39"/>
  <c r="L1620" i="39"/>
  <c r="C1620" i="39" s="1"/>
  <c r="F1620" i="39"/>
  <c r="E1620" i="39"/>
  <c r="D1620" i="39"/>
  <c r="B1620" i="39"/>
  <c r="A1620" i="39"/>
  <c r="L1617" i="39"/>
  <c r="C1617" i="39" s="1"/>
  <c r="F1617" i="39"/>
  <c r="E1617" i="39"/>
  <c r="D1617" i="39"/>
  <c r="B1617" i="39"/>
  <c r="A1617" i="39"/>
  <c r="L1083" i="39"/>
  <c r="C1083" i="39" s="1"/>
  <c r="F1083" i="39"/>
  <c r="E1083" i="39"/>
  <c r="D1083" i="39"/>
  <c r="B1083" i="39"/>
  <c r="A1083" i="39"/>
  <c r="L218" i="39"/>
  <c r="C218" i="39" s="1"/>
  <c r="F218" i="39"/>
  <c r="E218" i="39"/>
  <c r="D218" i="39"/>
  <c r="B218" i="39"/>
  <c r="H218" i="39" s="1"/>
  <c r="A218" i="39"/>
  <c r="L536" i="39"/>
  <c r="C536" i="39" s="1"/>
  <c r="F536" i="39"/>
  <c r="E536" i="39"/>
  <c r="D536" i="39"/>
  <c r="B536" i="39"/>
  <c r="A536" i="39"/>
  <c r="L1304" i="39"/>
  <c r="C1304" i="39" s="1"/>
  <c r="F1304" i="39"/>
  <c r="E1304" i="39"/>
  <c r="D1304" i="39"/>
  <c r="B1304" i="39"/>
  <c r="A1304" i="39"/>
  <c r="L585" i="39"/>
  <c r="C585" i="39" s="1"/>
  <c r="F585" i="39"/>
  <c r="E585" i="39"/>
  <c r="D585" i="39"/>
  <c r="B585" i="39"/>
  <c r="A585" i="39"/>
  <c r="L2046" i="39"/>
  <c r="C2046" i="39" s="1"/>
  <c r="F2046" i="39"/>
  <c r="E2046" i="39"/>
  <c r="D2046" i="39"/>
  <c r="B2046" i="39"/>
  <c r="H2046" i="39" s="1"/>
  <c r="A2046" i="39"/>
  <c r="L1395" i="39"/>
  <c r="C1395" i="39" s="1"/>
  <c r="F1395" i="39"/>
  <c r="E1395" i="39"/>
  <c r="D1395" i="39"/>
  <c r="B1395" i="39"/>
  <c r="A1395" i="39"/>
  <c r="L2252" i="39"/>
  <c r="C2252" i="39" s="1"/>
  <c r="F2252" i="39"/>
  <c r="E2252" i="39"/>
  <c r="D2252" i="39"/>
  <c r="B2252" i="39"/>
  <c r="A2252" i="39"/>
  <c r="L1482" i="39"/>
  <c r="C1482" i="39" s="1"/>
  <c r="F1482" i="39"/>
  <c r="E1482" i="39"/>
  <c r="D1482" i="39"/>
  <c r="B1482" i="39"/>
  <c r="A1482" i="39"/>
  <c r="L1086" i="39"/>
  <c r="C1086" i="39" s="1"/>
  <c r="F1086" i="39"/>
  <c r="E1086" i="39"/>
  <c r="D1086" i="39"/>
  <c r="B1086" i="39"/>
  <c r="A1086" i="39"/>
  <c r="L1428" i="39"/>
  <c r="C1428" i="39" s="1"/>
  <c r="F1428" i="39"/>
  <c r="E1428" i="39"/>
  <c r="D1428" i="39"/>
  <c r="B1428" i="39"/>
  <c r="A1428" i="39"/>
  <c r="L1358" i="39"/>
  <c r="C1358" i="39" s="1"/>
  <c r="F1358" i="39"/>
  <c r="E1358" i="39"/>
  <c r="D1358" i="39"/>
  <c r="B1358" i="39"/>
  <c r="A1358" i="39"/>
  <c r="L2211" i="39"/>
  <c r="C2211" i="39" s="1"/>
  <c r="F2211" i="39"/>
  <c r="E2211" i="39"/>
  <c r="D2211" i="39"/>
  <c r="B2211" i="39"/>
  <c r="A2211" i="39"/>
  <c r="C3" i="5"/>
  <c r="C2" i="5"/>
  <c r="H715" i="39" l="1"/>
  <c r="H1417" i="39"/>
  <c r="H8" i="39"/>
  <c r="H1324" i="39"/>
  <c r="H650" i="39"/>
  <c r="H1810" i="39"/>
  <c r="H2396" i="39"/>
  <c r="H62" i="39"/>
  <c r="H1173" i="39"/>
  <c r="H516" i="39"/>
  <c r="H420" i="39"/>
  <c r="H421" i="39"/>
  <c r="H2146" i="39"/>
  <c r="H544" i="39"/>
  <c r="H2446" i="39"/>
  <c r="H1370" i="39"/>
  <c r="H654" i="39"/>
  <c r="H1014" i="39"/>
  <c r="H2591" i="39"/>
  <c r="H1176" i="39"/>
  <c r="H187" i="39"/>
  <c r="H840" i="39"/>
  <c r="H1255" i="39"/>
  <c r="H1233" i="39"/>
  <c r="H647" i="39"/>
  <c r="H970" i="39"/>
  <c r="H719" i="39"/>
  <c r="H1835" i="39"/>
  <c r="H435" i="39"/>
  <c r="H520" i="39"/>
  <c r="H1945" i="39"/>
  <c r="H1509" i="39"/>
  <c r="H1404" i="39"/>
  <c r="H1413" i="39"/>
  <c r="H326" i="39"/>
  <c r="H814" i="39"/>
  <c r="H574" i="39"/>
  <c r="H201" i="39"/>
  <c r="H967" i="39"/>
  <c r="H1764" i="39"/>
  <c r="H813" i="39"/>
  <c r="H1081" i="39"/>
  <c r="H1598" i="39"/>
  <c r="H1790" i="39"/>
  <c r="H786" i="39"/>
  <c r="H2380" i="39"/>
  <c r="H1045" i="39"/>
  <c r="H1903" i="39"/>
  <c r="H2101" i="39"/>
  <c r="H1961" i="39"/>
  <c r="H1357" i="39"/>
  <c r="H1339" i="39"/>
  <c r="H1300" i="39"/>
  <c r="H648" i="39"/>
  <c r="H1002" i="39"/>
  <c r="H1893" i="39"/>
  <c r="H1617" i="39"/>
  <c r="H2561" i="39"/>
  <c r="H2260" i="39"/>
  <c r="H412" i="39"/>
  <c r="H2060" i="39"/>
  <c r="H1251" i="39"/>
  <c r="H2151" i="39"/>
  <c r="H73" i="39"/>
  <c r="H582" i="39"/>
  <c r="H1026" i="39"/>
  <c r="H1358" i="39"/>
  <c r="H1379" i="39"/>
  <c r="H1888" i="39"/>
  <c r="H1023" i="39"/>
  <c r="H1299" i="39"/>
  <c r="H120" i="39"/>
  <c r="H1254" i="39"/>
  <c r="H749" i="39"/>
  <c r="H646" i="39"/>
  <c r="H2032" i="39"/>
  <c r="H1416" i="39"/>
  <c r="H1323" i="39"/>
  <c r="H2249" i="39"/>
  <c r="H847" i="39"/>
  <c r="H271" i="39"/>
  <c r="H1024" i="39"/>
  <c r="H1943" i="39"/>
  <c r="H1082" i="39"/>
  <c r="H2097" i="39"/>
  <c r="H1032" i="39"/>
  <c r="H2299" i="39"/>
  <c r="H1352" i="39"/>
  <c r="H310" i="39"/>
  <c r="H1252" i="39"/>
  <c r="H1784" i="39"/>
  <c r="H61" i="39"/>
  <c r="H584" i="39"/>
  <c r="H1414" i="39"/>
  <c r="H1059" i="39"/>
  <c r="H1619" i="39"/>
  <c r="H309" i="39"/>
  <c r="H791" i="39"/>
  <c r="H1982" i="39"/>
  <c r="H652" i="39"/>
  <c r="H500" i="39"/>
  <c r="H1057" i="39"/>
  <c r="H2606" i="39"/>
  <c r="H611" i="39"/>
  <c r="H816" i="39"/>
  <c r="H1278" i="39"/>
  <c r="H1369" i="39"/>
  <c r="H981" i="39"/>
  <c r="H479" i="39"/>
  <c r="H2061" i="39"/>
  <c r="H1241" i="39"/>
  <c r="H790" i="39"/>
  <c r="H688" i="39"/>
  <c r="H588" i="39"/>
  <c r="H2079" i="39"/>
  <c r="H1204" i="39"/>
  <c r="H682" i="39"/>
  <c r="H1915" i="39"/>
  <c r="H787" i="39"/>
  <c r="H348" i="39"/>
  <c r="H1155" i="39"/>
  <c r="H319" i="39"/>
  <c r="H1459" i="39"/>
  <c r="H1910" i="39"/>
  <c r="H2173" i="39"/>
  <c r="H328" i="39"/>
  <c r="H53" i="39"/>
  <c r="H513" i="39"/>
  <c r="H819" i="39"/>
  <c r="H1701" i="39"/>
  <c r="H2336" i="39"/>
  <c r="H5" i="39"/>
  <c r="H2223" i="39"/>
  <c r="H744" i="39"/>
  <c r="H1260" i="39"/>
  <c r="H1111" i="39"/>
  <c r="H793" i="39"/>
  <c r="H1984" i="39"/>
  <c r="H1428" i="39"/>
  <c r="H1429" i="39"/>
  <c r="H195" i="39"/>
  <c r="H196" i="39"/>
  <c r="H506" i="39"/>
  <c r="H507" i="39"/>
  <c r="H480" i="39"/>
  <c r="H481" i="39"/>
  <c r="H1964" i="39"/>
  <c r="H1965" i="39"/>
  <c r="H1182" i="39"/>
  <c r="H1183" i="39"/>
  <c r="H1112" i="39"/>
  <c r="H1113" i="39"/>
  <c r="H524" i="39"/>
  <c r="H525" i="39"/>
  <c r="H2167" i="39"/>
  <c r="H2168" i="39"/>
  <c r="H1490" i="39"/>
  <c r="H1491" i="39"/>
  <c r="H1263" i="39"/>
  <c r="H1264" i="39"/>
  <c r="H2526" i="39"/>
  <c r="H2527" i="39"/>
  <c r="H2524" i="39"/>
  <c r="H2525" i="39"/>
  <c r="H1877" i="39"/>
  <c r="H1878" i="39"/>
  <c r="H1667" i="39"/>
  <c r="H1668" i="39"/>
  <c r="H134" i="39"/>
  <c r="H135" i="39"/>
  <c r="H1920" i="39"/>
  <c r="H1921" i="39"/>
  <c r="H2280" i="39"/>
  <c r="H2281" i="39"/>
  <c r="H1140" i="39"/>
  <c r="H1141" i="39"/>
  <c r="H115" i="39"/>
  <c r="H116" i="39"/>
  <c r="H634" i="39"/>
  <c r="H635" i="39"/>
  <c r="H1220" i="39"/>
  <c r="H1221" i="39"/>
  <c r="H1288" i="39"/>
  <c r="H1289" i="39"/>
  <c r="H2397" i="39"/>
  <c r="H2398" i="39"/>
  <c r="H2345" i="39"/>
  <c r="H2346" i="39"/>
  <c r="H1086" i="39"/>
  <c r="H1087" i="39"/>
  <c r="H2220" i="39"/>
  <c r="H20" i="39"/>
  <c r="H21" i="39"/>
  <c r="H1739" i="39"/>
  <c r="H1740" i="39"/>
  <c r="H464" i="39"/>
  <c r="H465" i="39"/>
  <c r="H743" i="39"/>
  <c r="H2241" i="39"/>
  <c r="H2242" i="39"/>
  <c r="H1900" i="39"/>
  <c r="H1901" i="39"/>
  <c r="H1041" i="39"/>
  <c r="H1042" i="39"/>
  <c r="H1994" i="39"/>
  <c r="H1995" i="39"/>
  <c r="H393" i="39"/>
  <c r="H394" i="39"/>
  <c r="H1004" i="39"/>
  <c r="H1035" i="39"/>
  <c r="H1036" i="39"/>
  <c r="H410" i="39"/>
  <c r="H1620" i="39"/>
  <c r="H1621" i="39"/>
  <c r="H1707" i="39"/>
  <c r="H1708" i="39"/>
  <c r="H1679" i="39"/>
  <c r="H1680" i="39"/>
  <c r="H1151" i="39"/>
  <c r="H1152" i="39"/>
  <c r="H2005" i="39"/>
  <c r="H2006" i="39"/>
  <c r="H1776" i="39"/>
  <c r="H1777" i="39"/>
  <c r="H1787" i="39"/>
  <c r="H1788" i="39"/>
  <c r="H2296" i="39"/>
  <c r="H2297" i="39"/>
  <c r="H2423" i="39"/>
  <c r="H2424" i="39"/>
  <c r="H396" i="39"/>
  <c r="H397" i="39"/>
  <c r="H1107" i="39"/>
  <c r="H1108" i="39"/>
  <c r="H146" i="39"/>
  <c r="H147" i="39"/>
  <c r="H2246" i="39"/>
  <c r="H2247" i="39"/>
  <c r="H458" i="39"/>
  <c r="H459" i="39"/>
  <c r="H1175" i="39"/>
  <c r="H1962" i="39"/>
  <c r="H1963" i="39"/>
  <c r="H1702" i="39"/>
  <c r="H1703" i="39"/>
  <c r="H1654" i="39"/>
  <c r="H1655" i="39"/>
  <c r="H158" i="39"/>
  <c r="H159" i="39"/>
  <c r="H837" i="39"/>
  <c r="H838" i="39"/>
  <c r="H1950" i="39"/>
  <c r="H1951" i="39"/>
  <c r="H1560" i="39"/>
  <c r="H1561" i="39"/>
  <c r="H1601" i="39"/>
  <c r="H1602" i="39"/>
  <c r="H1395" i="39"/>
  <c r="H1396" i="39"/>
  <c r="H963" i="39"/>
  <c r="H964" i="39"/>
  <c r="H2544" i="39"/>
  <c r="H2545" i="39"/>
  <c r="H1990" i="39"/>
  <c r="H1991" i="39"/>
  <c r="H262" i="39"/>
  <c r="H263" i="39"/>
  <c r="H1033" i="39"/>
  <c r="H1034" i="39"/>
  <c r="H1196" i="39"/>
  <c r="H1197" i="39"/>
  <c r="H155" i="39"/>
  <c r="H156" i="39"/>
  <c r="H2238" i="39"/>
  <c r="H2498" i="39"/>
  <c r="H2499" i="39"/>
  <c r="H659" i="39"/>
  <c r="H660" i="39"/>
  <c r="H161" i="39"/>
  <c r="H162" i="39"/>
  <c r="H2300" i="39"/>
  <c r="H2301" i="39"/>
  <c r="H2330" i="39"/>
  <c r="H2331" i="39"/>
  <c r="H730" i="39"/>
  <c r="H731" i="39"/>
  <c r="H543" i="39"/>
  <c r="H675" i="39"/>
  <c r="H676" i="39"/>
  <c r="H1222" i="39"/>
  <c r="H1223" i="39"/>
  <c r="H1577" i="39"/>
  <c r="H1578" i="39"/>
  <c r="H443" i="39"/>
  <c r="H444" i="39"/>
  <c r="H197" i="39"/>
  <c r="H198" i="39"/>
  <c r="H1363" i="39"/>
  <c r="H1364" i="39"/>
  <c r="H1125" i="39"/>
  <c r="H1126" i="39"/>
  <c r="H1425" i="39"/>
  <c r="H1426" i="39"/>
  <c r="H95" i="39"/>
  <c r="H96" i="39"/>
  <c r="H86" i="39"/>
  <c r="H87" i="39"/>
  <c r="H189" i="39"/>
  <c r="H190" i="39"/>
  <c r="H2376" i="39"/>
  <c r="H2377" i="39"/>
  <c r="H473" i="39"/>
  <c r="H474" i="39"/>
  <c r="H2271" i="39"/>
  <c r="H2272" i="39"/>
  <c r="H266" i="39"/>
  <c r="H760" i="39"/>
  <c r="H761" i="39"/>
  <c r="H985" i="39"/>
  <c r="H986" i="39"/>
  <c r="H1976" i="39"/>
  <c r="H1977" i="39"/>
  <c r="H2522" i="39"/>
  <c r="H2523" i="39"/>
  <c r="H1384" i="39"/>
  <c r="H1385" i="39"/>
  <c r="H1979" i="39"/>
  <c r="H1980" i="39"/>
  <c r="H2112" i="39"/>
  <c r="H2113" i="39"/>
  <c r="H318" i="39"/>
  <c r="H1239" i="39"/>
  <c r="H6" i="39"/>
  <c r="H1820" i="39"/>
  <c r="H1821" i="39"/>
  <c r="H2410" i="39"/>
  <c r="H2411" i="39"/>
  <c r="H575" i="39"/>
  <c r="H576" i="39"/>
  <c r="H671" i="39"/>
  <c r="H672" i="39"/>
  <c r="H1247" i="39"/>
  <c r="H1248" i="39"/>
  <c r="H1156" i="39"/>
  <c r="H1157" i="39"/>
  <c r="H1371" i="39"/>
  <c r="H1372" i="39"/>
  <c r="H461" i="39"/>
  <c r="H1822" i="39"/>
  <c r="H1823" i="39"/>
  <c r="H764" i="39"/>
  <c r="H926" i="39"/>
  <c r="H927" i="39"/>
  <c r="H521" i="39"/>
  <c r="H522" i="39"/>
  <c r="H2575" i="39"/>
  <c r="H2576" i="39"/>
  <c r="H2321" i="39"/>
  <c r="H2322" i="39"/>
  <c r="H1851" i="39"/>
  <c r="H1852" i="39"/>
  <c r="H1234" i="39"/>
  <c r="H1235" i="39"/>
  <c r="H1410" i="39"/>
  <c r="H757" i="39"/>
  <c r="H758" i="39"/>
  <c r="H2453" i="39"/>
  <c r="H2454" i="39"/>
  <c r="H2202" i="39"/>
  <c r="H2203" i="39"/>
  <c r="H1403" i="39"/>
  <c r="H46" i="39"/>
  <c r="H47" i="39"/>
  <c r="H1673" i="39"/>
  <c r="H1674" i="39"/>
  <c r="H619" i="39"/>
  <c r="H620" i="39"/>
  <c r="H831" i="39"/>
  <c r="H832" i="39"/>
  <c r="H383" i="39"/>
  <c r="H384" i="39"/>
  <c r="H940" i="39"/>
  <c r="H941" i="39"/>
  <c r="H64" i="39"/>
  <c r="H65" i="39"/>
  <c r="H357" i="39"/>
  <c r="H358" i="39"/>
  <c r="H2381" i="39"/>
  <c r="H2382" i="39"/>
  <c r="H24" i="39"/>
  <c r="H25" i="39"/>
  <c r="H545" i="39"/>
  <c r="H546" i="39"/>
  <c r="H1869" i="39"/>
  <c r="H1870" i="39"/>
  <c r="H1475" i="39"/>
  <c r="H1476" i="39"/>
  <c r="H681" i="39"/>
  <c r="H755" i="39"/>
  <c r="H756" i="39"/>
  <c r="H560" i="39"/>
  <c r="H561" i="39"/>
  <c r="H1618" i="39"/>
  <c r="H203" i="39"/>
  <c r="H789" i="39"/>
  <c r="H499" i="39"/>
  <c r="H2621" i="39"/>
  <c r="H2622" i="39"/>
  <c r="H1666" i="39"/>
  <c r="H596" i="39"/>
  <c r="H597" i="39"/>
  <c r="H1669" i="39"/>
  <c r="H1670" i="39"/>
  <c r="H219" i="39"/>
  <c r="H220" i="39"/>
  <c r="H462" i="39"/>
  <c r="H463" i="39"/>
  <c r="H2098" i="39"/>
  <c r="H2099" i="39"/>
  <c r="H1280" i="39"/>
  <c r="H1281" i="39"/>
  <c r="H2367" i="39"/>
  <c r="H1585" i="39"/>
  <c r="H2601" i="39"/>
  <c r="H2602" i="39"/>
  <c r="H2603" i="39"/>
  <c r="H2604" i="39"/>
  <c r="H1967" i="39"/>
  <c r="H1968" i="39"/>
  <c r="H706" i="39"/>
  <c r="H707" i="39"/>
  <c r="H151" i="39"/>
  <c r="H152" i="39"/>
  <c r="H2451" i="39"/>
  <c r="H2452" i="39"/>
  <c r="H1291" i="39"/>
  <c r="H1292" i="39"/>
  <c r="H568" i="39"/>
  <c r="H569" i="39"/>
  <c r="H894" i="39"/>
  <c r="H895" i="39"/>
  <c r="H1225" i="39"/>
  <c r="H697" i="39"/>
  <c r="H698" i="39"/>
  <c r="H1154" i="39"/>
  <c r="H853" i="39"/>
  <c r="H854" i="39"/>
  <c r="H2103" i="39"/>
  <c r="H2104" i="39"/>
  <c r="H1430" i="39"/>
  <c r="H1431" i="39"/>
  <c r="H1885" i="39"/>
  <c r="H1886" i="39"/>
  <c r="H625" i="39"/>
  <c r="H626" i="39"/>
  <c r="H1121" i="39"/>
  <c r="H1122" i="39"/>
  <c r="H2177" i="39"/>
  <c r="H2178" i="39"/>
  <c r="H1009" i="39"/>
  <c r="H1010" i="39"/>
  <c r="H1811" i="39"/>
  <c r="H78" i="39"/>
  <c r="H2307" i="39"/>
  <c r="H2308" i="39"/>
  <c r="H1189" i="39"/>
  <c r="H267" i="39"/>
  <c r="H268" i="39"/>
  <c r="H327" i="39"/>
  <c r="H2372" i="39"/>
  <c r="H2373" i="39"/>
  <c r="H1240" i="39"/>
  <c r="H666" i="39"/>
  <c r="H667" i="39"/>
  <c r="H1047" i="39"/>
  <c r="H1048" i="39"/>
  <c r="H618" i="39"/>
  <c r="H539" i="39"/>
  <c r="H540" i="39"/>
  <c r="H1487" i="39"/>
  <c r="H1488" i="39"/>
  <c r="H592" i="39"/>
  <c r="H593" i="39"/>
  <c r="H244" i="39"/>
  <c r="H245" i="39"/>
  <c r="H2051" i="39"/>
  <c r="H783" i="39"/>
  <c r="H784" i="39"/>
  <c r="H415" i="39"/>
  <c r="H416" i="39"/>
  <c r="H2080" i="39"/>
  <c r="H1097" i="39"/>
  <c r="H1098" i="39"/>
  <c r="H2633" i="39"/>
  <c r="H2634" i="39"/>
  <c r="H2255" i="39"/>
  <c r="H2256" i="39"/>
  <c r="H1932" i="39"/>
  <c r="H1933" i="39"/>
  <c r="H1039" i="39"/>
  <c r="H1040" i="39"/>
  <c r="H1705" i="39"/>
  <c r="H1706" i="39"/>
  <c r="H1078" i="39"/>
  <c r="H1079" i="39"/>
  <c r="H815" i="39"/>
  <c r="H828" i="39"/>
  <c r="H829" i="39"/>
  <c r="H1785" i="39"/>
  <c r="H1946" i="39"/>
  <c r="H2075" i="39"/>
  <c r="H2076" i="39"/>
  <c r="H1200" i="39"/>
  <c r="H1201" i="39"/>
  <c r="H34" i="39"/>
  <c r="H651" i="39"/>
  <c r="H1215" i="39"/>
  <c r="H1216" i="39"/>
  <c r="H257" i="39"/>
  <c r="H258" i="39"/>
  <c r="H1809" i="39"/>
  <c r="H1766" i="39"/>
  <c r="H2164" i="39"/>
  <c r="H583" i="39"/>
  <c r="H2514" i="39"/>
  <c r="H2515" i="39"/>
  <c r="H649" i="39"/>
  <c r="H1272" i="39"/>
  <c r="H1273" i="39"/>
  <c r="H2571" i="39"/>
  <c r="H2572" i="39"/>
  <c r="H2395" i="39"/>
  <c r="H1301" i="39"/>
  <c r="H1302" i="39"/>
  <c r="H692" i="39"/>
  <c r="H693" i="39"/>
  <c r="H494" i="39"/>
  <c r="H495" i="39"/>
  <c r="H720" i="39"/>
  <c r="H721" i="39"/>
  <c r="H2348" i="39"/>
  <c r="H2349" i="39"/>
  <c r="H1246" i="39"/>
  <c r="H2502" i="39"/>
  <c r="H2503" i="39"/>
  <c r="H353" i="39"/>
  <c r="H354" i="39"/>
  <c r="H1161" i="39"/>
  <c r="H1162" i="39"/>
  <c r="H143" i="39"/>
  <c r="H144" i="39"/>
  <c r="H485" i="39"/>
  <c r="H486" i="39"/>
  <c r="H1058" i="39"/>
  <c r="H2511" i="39"/>
  <c r="H2512" i="39"/>
  <c r="H1892" i="39"/>
  <c r="H1046" i="39"/>
  <c r="H1460" i="39"/>
  <c r="H803" i="39"/>
  <c r="H804" i="39"/>
  <c r="H63" i="39"/>
  <c r="H1896" i="39"/>
  <c r="H1897" i="39"/>
  <c r="H272" i="39"/>
  <c r="H273" i="39"/>
  <c r="H1629" i="39"/>
  <c r="H1630" i="39"/>
  <c r="H1786" i="39"/>
  <c r="H2250" i="39"/>
  <c r="H2251" i="39"/>
  <c r="H2031" i="39"/>
  <c r="H491" i="39"/>
  <c r="H492" i="39"/>
  <c r="H1597" i="39"/>
  <c r="H2547" i="39"/>
  <c r="H2548" i="39"/>
  <c r="H411" i="39"/>
  <c r="H645" i="39"/>
  <c r="H1604" i="39"/>
  <c r="H1605" i="39"/>
  <c r="H2483" i="39"/>
  <c r="H2484" i="39"/>
  <c r="H1104" i="39"/>
  <c r="H1105" i="39"/>
  <c r="H2449" i="39"/>
  <c r="H844" i="39"/>
  <c r="H845" i="39"/>
  <c r="H2292" i="39"/>
  <c r="H2293" i="39"/>
  <c r="H476" i="39"/>
  <c r="H477" i="39"/>
  <c r="H1824" i="39"/>
  <c r="H1825" i="39"/>
  <c r="H58" i="39"/>
  <c r="H59" i="39"/>
  <c r="H2155" i="39"/>
  <c r="H2156" i="39"/>
  <c r="H1415" i="39"/>
  <c r="H768" i="39"/>
  <c r="H769" i="39"/>
  <c r="H765" i="39"/>
  <c r="H612" i="39"/>
  <c r="H613" i="39"/>
  <c r="H2096" i="39"/>
  <c r="H2088" i="39"/>
  <c r="H2089" i="39"/>
  <c r="H1952" i="39"/>
  <c r="H1953" i="39"/>
  <c r="H1983" i="39"/>
  <c r="H1253" i="39"/>
  <c r="H1114" i="39"/>
  <c r="H1115" i="39"/>
  <c r="H962" i="39"/>
  <c r="H750" i="39"/>
  <c r="H751" i="39"/>
  <c r="H1682" i="39"/>
  <c r="H1683" i="39"/>
  <c r="H1257" i="39"/>
  <c r="H1258" i="39"/>
  <c r="H286" i="39"/>
  <c r="H287" i="39"/>
  <c r="H38" i="39"/>
  <c r="H39" i="39"/>
  <c r="H402" i="39"/>
  <c r="H403" i="39"/>
  <c r="H1464" i="39"/>
  <c r="H1465" i="39"/>
  <c r="H2127" i="39"/>
  <c r="H2128" i="39"/>
  <c r="H2542" i="39"/>
  <c r="H2543" i="39"/>
  <c r="H1405" i="39"/>
  <c r="H1406" i="39"/>
  <c r="H2286" i="39"/>
  <c r="H2287" i="39"/>
  <c r="H971" i="39"/>
  <c r="H972" i="39"/>
  <c r="H2406" i="39"/>
  <c r="H2407" i="39"/>
  <c r="H2566" i="39"/>
  <c r="H2567" i="39"/>
  <c r="H12" i="39"/>
  <c r="H13" i="39"/>
  <c r="H1690" i="39"/>
  <c r="H1691" i="39"/>
  <c r="H2562" i="39"/>
  <c r="H2563" i="39"/>
  <c r="H1911" i="39"/>
  <c r="H1912" i="39"/>
  <c r="H1573" i="39"/>
  <c r="H1574" i="39"/>
  <c r="H1729" i="39"/>
  <c r="H1730" i="39"/>
  <c r="H2386" i="39"/>
  <c r="H2387" i="39"/>
  <c r="H2520" i="39"/>
  <c r="H2521" i="39"/>
  <c r="H1329" i="39"/>
  <c r="H1330" i="39"/>
  <c r="H1172" i="39"/>
  <c r="H2428" i="39"/>
  <c r="H2429" i="39"/>
  <c r="H298" i="39"/>
  <c r="H299" i="39"/>
  <c r="H1904" i="39"/>
  <c r="H2496" i="39"/>
  <c r="H2497" i="39"/>
  <c r="H1928" i="39"/>
  <c r="H1929" i="39"/>
  <c r="H745" i="39"/>
  <c r="H746" i="39"/>
  <c r="H897" i="39"/>
  <c r="H898" i="39"/>
  <c r="H2224" i="39"/>
  <c r="H83" i="39"/>
  <c r="H84" i="39"/>
  <c r="H320" i="39"/>
  <c r="H41" i="39"/>
  <c r="H1955" i="39"/>
  <c r="H1956" i="39"/>
  <c r="H1088" i="39"/>
  <c r="H1089" i="39"/>
  <c r="H227" i="39"/>
  <c r="H228" i="39"/>
  <c r="H1550" i="39"/>
  <c r="H1551" i="39"/>
  <c r="H317" i="39"/>
  <c r="H436" i="39"/>
  <c r="H437" i="39"/>
  <c r="H695" i="39"/>
  <c r="H696" i="39"/>
  <c r="H235" i="39"/>
  <c r="H236" i="39"/>
  <c r="H1644" i="39"/>
  <c r="H1645" i="39"/>
  <c r="H1864" i="39"/>
  <c r="H1865" i="39"/>
  <c r="H1579" i="39"/>
  <c r="H1580" i="39"/>
  <c r="H1194" i="39"/>
  <c r="H1195" i="39"/>
  <c r="H398" i="39"/>
  <c r="H399" i="39"/>
  <c r="H170" i="39"/>
  <c r="H171" i="39"/>
  <c r="H343" i="39"/>
  <c r="H344" i="39"/>
  <c r="H935" i="39"/>
  <c r="H936" i="39"/>
  <c r="H2610" i="39"/>
  <c r="H2611" i="39"/>
  <c r="H74" i="39"/>
  <c r="H75" i="39"/>
  <c r="H441" i="39"/>
  <c r="H442" i="39"/>
  <c r="H2133" i="39"/>
  <c r="H2134" i="39"/>
  <c r="H835" i="39"/>
  <c r="H836" i="39"/>
  <c r="H289" i="39"/>
  <c r="H290" i="39"/>
  <c r="H88" i="39"/>
  <c r="H89" i="39"/>
  <c r="H944" i="39"/>
  <c r="H945" i="39"/>
  <c r="H653" i="39"/>
  <c r="H915" i="39"/>
  <c r="H916" i="39"/>
  <c r="H2013" i="39"/>
  <c r="H2014" i="39"/>
  <c r="H2252" i="39"/>
  <c r="H2253" i="39"/>
  <c r="H1304" i="39"/>
  <c r="H1305" i="39"/>
  <c r="H817" i="39"/>
  <c r="H2211" i="39"/>
  <c r="H1482" i="39"/>
  <c r="H1483" i="39"/>
  <c r="H585" i="39"/>
  <c r="H586" i="39"/>
  <c r="H1083" i="39"/>
  <c r="H168" i="39"/>
  <c r="H169" i="39"/>
  <c r="H2324" i="39"/>
  <c r="H2325" i="39"/>
  <c r="H1836" i="39"/>
  <c r="H1837" i="39"/>
  <c r="H2356" i="39"/>
  <c r="H2357" i="39"/>
  <c r="H2618" i="39"/>
  <c r="H2619" i="39"/>
  <c r="H1842" i="39"/>
  <c r="H1843" i="39"/>
  <c r="H1400" i="39"/>
  <c r="H1401" i="39"/>
  <c r="H1149" i="39"/>
  <c r="H1150" i="39"/>
  <c r="H423" i="39"/>
  <c r="H424" i="39"/>
  <c r="H2636" i="39"/>
  <c r="H2637" i="39"/>
  <c r="H1359" i="39"/>
  <c r="H1360" i="39"/>
  <c r="H2000" i="39"/>
  <c r="H2001" i="39"/>
  <c r="H818" i="39"/>
  <c r="H2193" i="39"/>
  <c r="H2194" i="39"/>
  <c r="H1418" i="39"/>
  <c r="H1419" i="39"/>
  <c r="H577" i="39"/>
  <c r="H578" i="39"/>
  <c r="H153" i="39"/>
  <c r="H154" i="39"/>
  <c r="H501" i="39"/>
  <c r="H502" i="39"/>
  <c r="H1455" i="39"/>
  <c r="H1456" i="39"/>
  <c r="H1686" i="39"/>
  <c r="H1687" i="39"/>
  <c r="H1859" i="39"/>
  <c r="H1860" i="39"/>
  <c r="H1354" i="39"/>
  <c r="H1355" i="39"/>
  <c r="H2141" i="39"/>
  <c r="H2142" i="39"/>
  <c r="H2361" i="39"/>
  <c r="H2362" i="39"/>
  <c r="H2460" i="39"/>
  <c r="H2461" i="39"/>
  <c r="H125" i="39"/>
  <c r="H126" i="39"/>
  <c r="H1353" i="39"/>
  <c r="H374" i="39"/>
  <c r="H375" i="39"/>
  <c r="H1340" i="39"/>
  <c r="H1341" i="39"/>
  <c r="H1242" i="39"/>
  <c r="H2257" i="39"/>
  <c r="H2258" i="39"/>
  <c r="H953" i="39"/>
  <c r="H954" i="39"/>
  <c r="H1461" i="39"/>
  <c r="H1462" i="39"/>
  <c r="H2008" i="39"/>
  <c r="H2009" i="39"/>
  <c r="H388" i="39"/>
  <c r="H389" i="39"/>
  <c r="H130" i="39"/>
  <c r="H131" i="39"/>
  <c r="H875" i="39"/>
  <c r="H482" i="39"/>
  <c r="H483" i="39"/>
  <c r="H2109" i="39"/>
  <c r="H2110" i="39"/>
  <c r="H2493" i="39"/>
  <c r="H2494" i="39"/>
  <c r="H1513" i="39"/>
  <c r="H987" i="39"/>
  <c r="H988" i="39"/>
  <c r="H2412" i="39"/>
  <c r="H2413" i="39"/>
  <c r="H35" i="39"/>
  <c r="H36" i="39"/>
  <c r="H2592" i="39"/>
  <c r="H2593" i="39"/>
  <c r="H703" i="39"/>
  <c r="H704" i="39"/>
  <c r="H1581" i="39"/>
  <c r="H1582" i="39"/>
  <c r="H668" i="39"/>
  <c r="H669" i="39"/>
  <c r="H1060" i="39"/>
  <c r="H1061" i="39"/>
  <c r="H788" i="39"/>
  <c r="H282" i="39"/>
  <c r="H283" i="39"/>
  <c r="H1562" i="39"/>
  <c r="H1563" i="39"/>
  <c r="H2037" i="39"/>
  <c r="H2038" i="39"/>
  <c r="H615" i="39"/>
  <c r="H616" i="39"/>
  <c r="H1147" i="39"/>
  <c r="H1148" i="39"/>
  <c r="H2560" i="39"/>
  <c r="H1433" i="39"/>
  <c r="H1434" i="39"/>
  <c r="H822" i="39"/>
  <c r="H823" i="39"/>
  <c r="H1265" i="39"/>
  <c r="H1266" i="39"/>
  <c r="H2447" i="39"/>
  <c r="H1435" i="39"/>
  <c r="H1436" i="39"/>
  <c r="H1623" i="39"/>
  <c r="H1624" i="39"/>
  <c r="H911" i="39"/>
  <c r="H912" i="39"/>
  <c r="H1065" i="39"/>
  <c r="H1066" i="39"/>
  <c r="H639" i="39"/>
  <c r="H1181" i="39"/>
  <c r="H391" i="39"/>
  <c r="H392" i="39"/>
  <c r="H1013" i="39"/>
  <c r="H1927" i="39"/>
  <c r="H876" i="39"/>
  <c r="H2054" i="39"/>
  <c r="H2055" i="39"/>
  <c r="H600" i="39"/>
  <c r="H601" i="39"/>
  <c r="H1541" i="39"/>
  <c r="H1542" i="39"/>
  <c r="H413" i="39"/>
  <c r="H414" i="39"/>
  <c r="H1236" i="39"/>
  <c r="H1237" i="39"/>
  <c r="H2003" i="39"/>
  <c r="H2004" i="39"/>
  <c r="H2337" i="39"/>
  <c r="H2338" i="39"/>
  <c r="H2530" i="39"/>
  <c r="H2531" i="39"/>
  <c r="H1768" i="39"/>
  <c r="H1769" i="39"/>
  <c r="H2487" i="39"/>
  <c r="H2488" i="39"/>
  <c r="H2028" i="39"/>
  <c r="H2029" i="39"/>
  <c r="H2422" i="39"/>
  <c r="H978" i="39"/>
  <c r="H979" i="39"/>
  <c r="H2557" i="39"/>
  <c r="H2558" i="39"/>
  <c r="H860" i="39"/>
  <c r="H861" i="39"/>
  <c r="H385" i="39"/>
  <c r="H386" i="39"/>
  <c r="H1397" i="39"/>
  <c r="H1398" i="39"/>
  <c r="H2645" i="39"/>
  <c r="H2646" i="39"/>
  <c r="H1774" i="39"/>
  <c r="H2185" i="39"/>
  <c r="H2186" i="39"/>
  <c r="H865" i="39"/>
  <c r="H866" i="39"/>
  <c r="H2094" i="39"/>
  <c r="H81" i="39"/>
  <c r="H82" i="39"/>
  <c r="H2147" i="39"/>
  <c r="H2148" i="39"/>
  <c r="H54" i="39"/>
  <c r="H55" i="39"/>
  <c r="H2043" i="39"/>
  <c r="H2044" i="39"/>
  <c r="H1008" i="39"/>
  <c r="H992" i="39"/>
  <c r="H993" i="39"/>
  <c r="H2170" i="39"/>
  <c r="H2171" i="39"/>
  <c r="H1169" i="39"/>
  <c r="H1170" i="39"/>
  <c r="H2353" i="39"/>
  <c r="H1523" i="39"/>
  <c r="H1524" i="39"/>
  <c r="H2476" i="39"/>
  <c r="H451" i="39"/>
  <c r="H452" i="39"/>
  <c r="H595" i="39"/>
  <c r="H1889" i="39"/>
  <c r="H1890" i="39"/>
  <c r="H102" i="39"/>
  <c r="H103" i="39"/>
  <c r="H368" i="39"/>
  <c r="H369" i="39"/>
  <c r="H447" i="39"/>
  <c r="H448" i="39"/>
  <c r="H2316" i="39"/>
  <c r="H2317" i="39"/>
  <c r="H1279" i="39"/>
  <c r="H181" i="39"/>
  <c r="H182" i="39"/>
  <c r="H1332" i="39"/>
  <c r="H1333" i="39"/>
  <c r="H2016" i="39"/>
  <c r="H2017" i="39"/>
  <c r="H188" i="39"/>
  <c r="H1050" i="39"/>
  <c r="H1051" i="39"/>
  <c r="H1099" i="39"/>
  <c r="H1100" i="39"/>
  <c r="H1631" i="39"/>
  <c r="H1632" i="39"/>
  <c r="H2434" i="39"/>
  <c r="H2435" i="39"/>
  <c r="H1067" i="39"/>
  <c r="H1068" i="39"/>
  <c r="H2011" i="39"/>
  <c r="H2012" i="39"/>
  <c r="H2426" i="39"/>
  <c r="H2427" i="39"/>
  <c r="H573" i="39"/>
  <c r="H1443" i="39"/>
  <c r="H1444" i="39"/>
  <c r="H982" i="39"/>
  <c r="H2477" i="39"/>
  <c r="H2478" i="39"/>
  <c r="H1626" i="39"/>
  <c r="H1627" i="39"/>
  <c r="H1312" i="39"/>
  <c r="H1472" i="39"/>
  <c r="H1473" i="39"/>
  <c r="H1765" i="39"/>
  <c r="H256" i="39"/>
  <c r="H888" i="39"/>
  <c r="H889" i="39"/>
  <c r="H1652" i="39"/>
  <c r="H1653" i="39"/>
  <c r="H137" i="39"/>
  <c r="H138" i="39"/>
  <c r="H121" i="39"/>
  <c r="H1025" i="39"/>
  <c r="H2106" i="39"/>
  <c r="H2107" i="39"/>
  <c r="H2639" i="39"/>
  <c r="H2640" i="39"/>
  <c r="H349" i="39"/>
  <c r="H350" i="39"/>
  <c r="H2624" i="39"/>
  <c r="H2625" i="39"/>
  <c r="H900" i="39"/>
  <c r="H901" i="39"/>
  <c r="H1164" i="39"/>
  <c r="H1165" i="39"/>
  <c r="H194" i="39"/>
  <c r="H683" i="39"/>
  <c r="H2150" i="39"/>
  <c r="H843" i="39"/>
  <c r="H2091" i="39"/>
  <c r="H2092" i="39"/>
  <c r="H2033" i="39"/>
  <c r="H809" i="39"/>
  <c r="H810" i="39"/>
  <c r="H2574" i="39"/>
  <c r="H97" i="39"/>
  <c r="H98" i="39"/>
  <c r="H1144" i="39"/>
  <c r="H1145" i="39"/>
  <c r="H2081" i="39"/>
  <c r="H2082" i="39"/>
  <c r="H1095" i="39"/>
  <c r="H1096" i="39"/>
  <c r="H515" i="39"/>
  <c r="H107" i="39"/>
  <c r="H108" i="39"/>
  <c r="H2630" i="39"/>
  <c r="H2631" i="39"/>
  <c r="H1676" i="39"/>
  <c r="H1677" i="39"/>
  <c r="H778" i="39"/>
  <c r="H779" i="39"/>
  <c r="H997" i="39"/>
  <c r="H998" i="39"/>
  <c r="H1866" i="39"/>
  <c r="H1867" i="39"/>
  <c r="H270" i="39"/>
  <c r="H1178" i="39"/>
  <c r="H1179" i="39"/>
  <c r="H1053" i="39"/>
  <c r="H1054" i="39"/>
  <c r="H2059" i="39"/>
  <c r="H636" i="39"/>
  <c r="H637" i="39"/>
  <c r="H1753" i="39"/>
  <c r="H1754" i="39"/>
  <c r="H2261" i="39"/>
  <c r="H2262" i="39"/>
  <c r="H2226" i="39"/>
  <c r="H2227" i="39"/>
  <c r="H991" i="39"/>
  <c r="H2174" i="39"/>
  <c r="H2175" i="39"/>
  <c r="H640" i="39"/>
  <c r="H641" i="39"/>
  <c r="H2161" i="39"/>
  <c r="H2162" i="39"/>
  <c r="H1366" i="39"/>
  <c r="H1367" i="39"/>
  <c r="H2225" i="39"/>
  <c r="H2295" i="39"/>
  <c r="H1005" i="39"/>
  <c r="H1006" i="39"/>
  <c r="H1325" i="39"/>
  <c r="H1326" i="39"/>
  <c r="H2114" i="39"/>
  <c r="H2115" i="39"/>
  <c r="H2276" i="39"/>
  <c r="H2277" i="39"/>
  <c r="H1791" i="39"/>
  <c r="H1792" i="39"/>
  <c r="H1203" i="39"/>
  <c r="H2049" i="39"/>
  <c r="H2050" i="39"/>
  <c r="H1450" i="39"/>
  <c r="H1451" i="39"/>
  <c r="H1267" i="39"/>
  <c r="H1268" i="39"/>
  <c r="H2392" i="39"/>
  <c r="H2393" i="39"/>
  <c r="H51" i="39"/>
  <c r="H331" i="39"/>
  <c r="H332" i="39"/>
  <c r="H1118" i="39"/>
  <c r="H1119" i="39"/>
  <c r="H2383" i="39"/>
  <c r="H2384" i="39"/>
  <c r="H920" i="39"/>
  <c r="H921" i="39"/>
  <c r="H951" i="39"/>
  <c r="H952" i="39"/>
  <c r="H1806" i="39"/>
  <c r="H1807" i="39"/>
  <c r="H321" i="39"/>
  <c r="H322" i="39"/>
  <c r="H1134" i="39"/>
  <c r="H1135" i="39"/>
  <c r="H1881" i="39"/>
  <c r="H1882" i="39"/>
  <c r="H2235" i="39"/>
  <c r="H2236" i="39"/>
  <c r="H2047" i="39"/>
  <c r="H1448" i="39"/>
  <c r="H1449" i="39"/>
  <c r="H1375" i="39"/>
  <c r="H1376" i="39"/>
  <c r="H983" i="39"/>
  <c r="H984" i="39"/>
  <c r="H1516" i="39"/>
  <c r="H1517" i="39"/>
  <c r="H209" i="39"/>
  <c r="H210" i="39"/>
  <c r="H627" i="39"/>
  <c r="H628" i="39"/>
  <c r="H1838" i="39"/>
  <c r="H1839" i="39"/>
  <c r="H122" i="39"/>
  <c r="H123" i="39"/>
  <c r="H1733" i="39"/>
  <c r="H1734" i="39"/>
  <c r="H2207" i="39"/>
  <c r="H2208" i="39"/>
  <c r="H204" i="39"/>
  <c r="H205" i="39"/>
  <c r="H1570" i="39"/>
  <c r="H1571" i="39"/>
  <c r="H79" i="39"/>
  <c r="H80" i="39"/>
  <c r="H252" i="39"/>
  <c r="H253" i="39"/>
  <c r="H165" i="39"/>
  <c r="H166" i="39"/>
  <c r="H67" i="39"/>
  <c r="H68" i="39"/>
  <c r="H163" i="39"/>
  <c r="H164" i="39"/>
  <c r="H1711" i="39"/>
  <c r="H1712" i="39"/>
  <c r="H1212" i="39"/>
  <c r="H1213" i="39"/>
  <c r="H302" i="39"/>
  <c r="H303" i="39"/>
  <c r="H1684" i="39"/>
  <c r="H1685" i="39"/>
  <c r="H2120" i="39"/>
  <c r="H2121" i="39"/>
  <c r="H1916" i="39"/>
  <c r="H1917" i="39"/>
  <c r="H1229" i="39"/>
  <c r="H1230" i="39"/>
  <c r="H1027" i="39"/>
  <c r="H1028" i="39"/>
  <c r="H1018" i="39"/>
  <c r="H1019" i="39"/>
  <c r="H856" i="39"/>
  <c r="H857" i="39"/>
  <c r="H534" i="39"/>
  <c r="H2333" i="39"/>
  <c r="H2334" i="39"/>
  <c r="H1309" i="39"/>
  <c r="H1310" i="39"/>
  <c r="H224" i="39"/>
  <c r="H225" i="39"/>
  <c r="H1757" i="39"/>
  <c r="H1758" i="39"/>
  <c r="H248" i="39"/>
  <c r="H249" i="39"/>
  <c r="H999" i="39"/>
  <c r="H1000" i="39"/>
  <c r="H2587" i="39"/>
  <c r="H2588" i="39"/>
  <c r="H1553" i="39"/>
  <c r="H1554" i="39"/>
  <c r="H589" i="39"/>
  <c r="H590" i="39"/>
  <c r="H1725" i="39"/>
  <c r="H1726" i="39"/>
  <c r="H678" i="39"/>
  <c r="H679" i="39"/>
  <c r="H221" i="39"/>
  <c r="H222" i="39"/>
  <c r="H311" i="39"/>
  <c r="H312" i="39"/>
  <c r="H536" i="39"/>
  <c r="H537" i="39"/>
  <c r="H2440" i="39"/>
  <c r="H1779" i="39"/>
  <c r="H1780" i="39"/>
  <c r="H928" i="39"/>
  <c r="H929" i="39"/>
  <c r="H455" i="39"/>
  <c r="H456" i="39"/>
  <c r="H1815" i="39"/>
  <c r="H1816" i="39"/>
  <c r="H2310" i="39"/>
  <c r="H2311" i="39"/>
  <c r="H820" i="39"/>
  <c r="H821" i="39"/>
  <c r="H2085" i="39"/>
  <c r="H2086" i="39"/>
  <c r="H1494" i="39"/>
  <c r="H1495" i="39"/>
  <c r="H542" i="39"/>
  <c r="H2584" i="39"/>
  <c r="H2585" i="39"/>
  <c r="H27" i="39"/>
  <c r="H28" i="39"/>
  <c r="H2289" i="39"/>
  <c r="H2290" i="39"/>
  <c r="H439" i="39"/>
  <c r="H440" i="39"/>
  <c r="H956" i="39"/>
  <c r="H957" i="39"/>
  <c r="H2067" i="39"/>
  <c r="H2068" i="39"/>
  <c r="H2302" i="39"/>
  <c r="H2303" i="39"/>
  <c r="H213" i="39"/>
  <c r="H214" i="39"/>
  <c r="H2215" i="39"/>
  <c r="H797" i="39"/>
  <c r="H1510" i="39"/>
  <c r="H1511" i="39"/>
  <c r="H1274" i="39"/>
  <c r="H1275" i="39"/>
  <c r="H2340" i="39"/>
  <c r="H2341" i="39"/>
  <c r="H2581" i="39"/>
  <c r="H2582" i="39"/>
  <c r="H1003" i="39"/>
  <c r="H347" i="39"/>
  <c r="H723" i="39"/>
  <c r="H724" i="39"/>
  <c r="H2430" i="39"/>
  <c r="H2431" i="39"/>
  <c r="H880" i="39"/>
  <c r="H881" i="39"/>
  <c r="H565" i="39"/>
  <c r="H566" i="39"/>
  <c r="H241" i="39"/>
  <c r="H242" i="39"/>
  <c r="H798" i="39"/>
  <c r="H799" i="39"/>
  <c r="H1647" i="39"/>
  <c r="H1648" i="39"/>
  <c r="H932" i="39"/>
  <c r="H933" i="39"/>
  <c r="H1506" i="39"/>
  <c r="H1507" i="39"/>
  <c r="H2218" i="39"/>
  <c r="H2219" i="39"/>
  <c r="H1129" i="39"/>
  <c r="H1130" i="39"/>
  <c r="H2480" i="39"/>
  <c r="H2481" i="39"/>
  <c r="H202" i="39"/>
  <c r="H1346" i="39"/>
  <c r="H1347" i="39"/>
  <c r="H1136" i="39"/>
  <c r="H1137" i="39"/>
  <c r="H2125" i="39"/>
  <c r="H2126" i="39"/>
  <c r="H216" i="39"/>
  <c r="H217" i="39"/>
  <c r="H531" i="39"/>
  <c r="H532" i="39"/>
  <c r="H2034" i="39"/>
  <c r="H2035" i="39"/>
  <c r="H2552" i="39"/>
  <c r="H2553" i="39"/>
  <c r="H924" i="39"/>
  <c r="H925" i="39"/>
  <c r="H128" i="39"/>
  <c r="H129" i="39"/>
  <c r="H1132" i="39"/>
  <c r="H1133" i="39"/>
  <c r="H238" i="39"/>
  <c r="H239" i="39"/>
  <c r="H1412" i="39"/>
  <c r="H69" i="39"/>
  <c r="H70" i="39"/>
  <c r="H1389" i="39"/>
  <c r="H1390" i="39"/>
  <c r="H974" i="39"/>
  <c r="H975" i="39"/>
  <c r="H2158" i="39"/>
  <c r="H2159" i="39"/>
  <c r="H1636" i="39"/>
  <c r="H1637" i="39"/>
  <c r="H884" i="39"/>
  <c r="H885" i="39"/>
  <c r="H2264" i="39"/>
  <c r="H2265" i="39"/>
  <c r="H1543" i="39"/>
  <c r="H1544" i="39"/>
  <c r="H44" i="39"/>
  <c r="H45" i="39"/>
  <c r="H535" i="39"/>
  <c r="H552" i="39"/>
  <c r="H553" i="39"/>
  <c r="H2490" i="39"/>
  <c r="H2491" i="39"/>
  <c r="H2212" i="39"/>
  <c r="H2213" i="39"/>
  <c r="H890" i="39"/>
  <c r="H891" i="39"/>
  <c r="H333" i="39"/>
  <c r="H334" i="39"/>
  <c r="H2136" i="39"/>
  <c r="H2137" i="39"/>
  <c r="H564" i="39"/>
  <c r="H848" i="39"/>
  <c r="H849" i="39"/>
  <c r="H851" i="39"/>
  <c r="H852" i="39"/>
  <c r="H1519" i="39"/>
  <c r="H1520" i="39"/>
  <c r="H2628" i="39"/>
  <c r="H2629" i="39"/>
  <c r="H178" i="39"/>
  <c r="H179" i="39"/>
  <c r="H1316" i="39"/>
  <c r="H1317" i="39"/>
  <c r="H1421" i="39"/>
  <c r="H1422" i="39"/>
  <c r="H1594" i="39"/>
  <c r="H1595" i="39"/>
  <c r="H1586" i="39"/>
  <c r="H1587" i="39"/>
  <c r="H2304" i="39"/>
  <c r="H2305" i="39"/>
  <c r="H968" i="39"/>
  <c r="H961" i="39"/>
  <c r="H1567" i="39"/>
  <c r="H1568" i="39"/>
  <c r="H1830" i="39"/>
  <c r="H1831" i="39"/>
  <c r="H355" i="39"/>
  <c r="H356" i="39"/>
  <c r="H2062" i="39"/>
  <c r="H2063" i="39"/>
  <c r="H1492" i="39"/>
  <c r="H1493" i="39"/>
  <c r="H1613" i="39"/>
  <c r="H1614" i="39"/>
  <c r="H1380" i="39"/>
  <c r="H1381" i="39"/>
  <c r="H904" i="39"/>
  <c r="H905" i="39"/>
  <c r="H833" i="39"/>
  <c r="H834" i="39"/>
  <c r="H1334" i="39"/>
  <c r="H1335" i="39"/>
  <c r="H1761" i="39"/>
  <c r="H1762" i="39"/>
  <c r="H2599" i="39"/>
  <c r="H2600" i="39"/>
  <c r="H2529" i="39"/>
  <c r="H2537" i="39"/>
  <c r="H2538" i="39"/>
  <c r="H701" i="39"/>
  <c r="H702" i="39"/>
  <c r="H1715" i="39"/>
  <c r="H1716" i="39"/>
  <c r="H1538" i="39"/>
  <c r="H1539" i="39"/>
  <c r="H2486" i="39"/>
  <c r="H1755" i="39"/>
  <c r="H1756" i="39"/>
  <c r="H90" i="39"/>
  <c r="H91" i="39"/>
  <c r="H229" i="39"/>
  <c r="H230" i="39"/>
  <c r="H2244" i="39"/>
  <c r="H2245" i="39"/>
  <c r="H948" i="39"/>
  <c r="H949" i="39"/>
  <c r="H1269" i="39"/>
  <c r="H1270" i="39"/>
  <c r="H300" i="39"/>
  <c r="H301" i="39"/>
  <c r="H207" i="39"/>
  <c r="H208" i="39"/>
  <c r="H1609" i="39"/>
  <c r="H1166" i="39"/>
  <c r="H1167" i="39"/>
  <c r="H1262" i="39"/>
  <c r="H1873" i="39"/>
  <c r="H1874" i="39"/>
  <c r="H514" i="39"/>
  <c r="H9" i="39"/>
  <c r="H10" i="39"/>
  <c r="H279" i="39"/>
  <c r="H280" i="39"/>
  <c r="H792" i="39"/>
  <c r="H2463" i="39"/>
  <c r="H2464" i="39"/>
  <c r="H337" i="39"/>
  <c r="H338" i="39"/>
  <c r="H1015" i="39"/>
  <c r="H1016" i="39"/>
  <c r="H903" i="39"/>
  <c r="H186" i="39"/>
  <c r="H632" i="39"/>
  <c r="H633" i="39"/>
  <c r="H1894" i="39"/>
  <c r="H1895" i="39"/>
  <c r="H1612" i="39"/>
  <c r="H425" i="39"/>
  <c r="H426" i="39"/>
  <c r="H2564" i="39"/>
  <c r="H2565" i="39"/>
  <c r="H877" i="39"/>
  <c r="H878" i="39"/>
  <c r="H2152" i="39"/>
  <c r="H2153" i="39"/>
  <c r="H360" i="39"/>
  <c r="H361" i="39"/>
  <c r="H2343" i="39"/>
  <c r="H2344" i="39"/>
  <c r="H1692" i="39"/>
  <c r="H1693" i="39"/>
  <c r="H969" i="39"/>
  <c r="H1985" i="39"/>
  <c r="H1986" i="39"/>
  <c r="H1277" i="39"/>
  <c r="H1947" i="39"/>
  <c r="H1948" i="39"/>
  <c r="H2189" i="39"/>
  <c r="H1256" i="39"/>
  <c r="H1735" i="39"/>
  <c r="H1736" i="39"/>
  <c r="H711" i="39"/>
  <c r="H712" i="39"/>
  <c r="H2183" i="39"/>
  <c r="H2184" i="39"/>
  <c r="H841" i="39"/>
  <c r="H1243" i="39"/>
  <c r="H1244" i="39"/>
  <c r="H2597" i="39"/>
  <c r="H2598" i="39"/>
  <c r="H1174" i="39"/>
  <c r="H93" i="39"/>
  <c r="H94" i="39"/>
  <c r="H434" i="39"/>
  <c r="H1084" i="39"/>
  <c r="H1085" i="39"/>
  <c r="H2607" i="39"/>
  <c r="H2608" i="39"/>
  <c r="H1748" i="39"/>
  <c r="H1749" i="39"/>
  <c r="H2022" i="39"/>
  <c r="H2023" i="39"/>
  <c r="H607" i="39"/>
  <c r="H608" i="39"/>
  <c r="H1514" i="39"/>
  <c r="H1515" i="39"/>
  <c r="H716" i="39"/>
  <c r="H717" i="39"/>
  <c r="H467" i="39"/>
  <c r="H468" i="39"/>
  <c r="H2354" i="39"/>
  <c r="H2355" i="39"/>
  <c r="H1044" i="39"/>
  <c r="H1101" i="39"/>
  <c r="H1102" i="39"/>
  <c r="H1905" i="39"/>
  <c r="H1906" i="39"/>
  <c r="H2275" i="39"/>
  <c r="H341" i="39"/>
  <c r="H342" i="39"/>
  <c r="H1834" i="39"/>
  <c r="H766" i="39"/>
  <c r="H767" i="39"/>
  <c r="H689" i="39"/>
  <c r="H690" i="39"/>
  <c r="H2533" i="39"/>
  <c r="H2534" i="39"/>
  <c r="H2364" i="39"/>
  <c r="H2365" i="39"/>
  <c r="H557" i="39"/>
  <c r="H558" i="39"/>
  <c r="H734" i="39"/>
  <c r="H735" i="39"/>
  <c r="H684" i="39"/>
  <c r="H685" i="39"/>
  <c r="H1232" i="39"/>
  <c r="H1387" i="39"/>
  <c r="H1388" i="39"/>
  <c r="H1319" i="39"/>
  <c r="H1320" i="39"/>
  <c r="H1508" i="39"/>
  <c r="H1944" i="39"/>
  <c r="H1226" i="39"/>
  <c r="H1227" i="39"/>
  <c r="H329" i="39"/>
  <c r="H2469" i="39"/>
  <c r="H2470" i="39"/>
  <c r="H794" i="39"/>
  <c r="H795" i="39"/>
  <c r="H1799" i="39"/>
  <c r="H1800" i="39"/>
  <c r="H7" i="39"/>
  <c r="H1802" i="39"/>
  <c r="H1803" i="39"/>
  <c r="H2040" i="39"/>
  <c r="H2041" i="39"/>
  <c r="H2448" i="39"/>
  <c r="H2026" i="39"/>
  <c r="H2027" i="39"/>
  <c r="H827" i="39"/>
  <c r="H1479" i="39"/>
  <c r="H1480" i="39"/>
  <c r="H1931" i="39"/>
  <c r="H247" i="39"/>
  <c r="H1828" i="39"/>
  <c r="H1829" i="39"/>
  <c r="H1190" i="39"/>
  <c r="H1191" i="39"/>
  <c r="H655" i="39"/>
  <c r="H656" i="39"/>
  <c r="H2199" i="39"/>
  <c r="H2200" i="39"/>
  <c r="H1205" i="39"/>
  <c r="H1206" i="39"/>
  <c r="H2072" i="39"/>
  <c r="H2073" i="39"/>
  <c r="H2270" i="39"/>
  <c r="H2084" i="39"/>
  <c r="H869" i="39"/>
  <c r="H870" i="39"/>
  <c r="H1812" i="39"/>
  <c r="H1813" i="39"/>
  <c r="H1853" i="39"/>
  <c r="H1854" i="39"/>
  <c r="H1970" i="39"/>
  <c r="H1971" i="39"/>
  <c r="H2283" i="39"/>
  <c r="H2284" i="39"/>
  <c r="H2457" i="39"/>
  <c r="H2458" i="39"/>
  <c r="H1198" i="39"/>
  <c r="H1199" i="39"/>
  <c r="H1599" i="39"/>
  <c r="H517" i="39"/>
  <c r="H518" i="39"/>
  <c r="H1746" i="39"/>
  <c r="H1747" i="39"/>
  <c r="H2450" i="39"/>
  <c r="H1750" i="39"/>
  <c r="H1751" i="39"/>
  <c r="J2096" i="39"/>
  <c r="K2096" i="39" s="1"/>
  <c r="I2096" i="39" s="1"/>
  <c r="J2095" i="39"/>
  <c r="K2095" i="39" s="1"/>
  <c r="I2095" i="39" s="1"/>
  <c r="J2046" i="39"/>
  <c r="K2046" i="39" s="1"/>
  <c r="I2046" i="39" s="1"/>
  <c r="J20" i="39"/>
  <c r="K20" i="39" s="1"/>
  <c r="I20" i="39" s="1"/>
  <c r="J1510" i="39"/>
  <c r="K1510" i="39" s="1"/>
  <c r="I1510" i="39" s="1"/>
  <c r="J309" i="39"/>
  <c r="K309" i="39" s="1"/>
  <c r="I309" i="39" s="1"/>
  <c r="J1842" i="39"/>
  <c r="K1842" i="39" s="1"/>
  <c r="I1842" i="39" s="1"/>
  <c r="J11" i="39"/>
  <c r="K11" i="39" s="1"/>
  <c r="I11" i="39" s="1"/>
  <c r="J1738" i="39"/>
  <c r="K1738" i="39" s="1"/>
  <c r="I1738" i="39" s="1"/>
  <c r="J478" i="39"/>
  <c r="K478" i="39" s="1"/>
  <c r="I478" i="39" s="1"/>
  <c r="J818" i="39"/>
  <c r="K818" i="39" s="1"/>
  <c r="I818" i="39" s="1"/>
  <c r="J330" i="39"/>
  <c r="K330" i="39" s="1"/>
  <c r="I330" i="39" s="1"/>
  <c r="J2030" i="39"/>
  <c r="K2030" i="39" s="1"/>
  <c r="I2030" i="39" s="1"/>
  <c r="J1790" i="39"/>
  <c r="K1790" i="39" s="1"/>
  <c r="I1790" i="39" s="1"/>
  <c r="J1353" i="39"/>
  <c r="K1353" i="39" s="1"/>
  <c r="I1353" i="39" s="1"/>
  <c r="J2542" i="39"/>
  <c r="K2542" i="39" s="1"/>
  <c r="I2542" i="39" s="1"/>
  <c r="J1405" i="39"/>
  <c r="K1405" i="39" s="1"/>
  <c r="I1405" i="39" s="1"/>
  <c r="J2644" i="39"/>
  <c r="K2644" i="39" s="1"/>
  <c r="I2644" i="39" s="1"/>
  <c r="J1552" i="39"/>
  <c r="K1552" i="39" s="1"/>
  <c r="I1552" i="39" s="1"/>
  <c r="J1584" i="39"/>
  <c r="K1584" i="39" s="1"/>
  <c r="I1584" i="39" s="1"/>
  <c r="J1194" i="39"/>
  <c r="K1194" i="39" s="1"/>
  <c r="I1194" i="39" s="1"/>
  <c r="J1625" i="39"/>
  <c r="K1625" i="39" s="1"/>
  <c r="I1625" i="39" s="1"/>
  <c r="J1117" i="39"/>
  <c r="K1117" i="39" s="1"/>
  <c r="I1117" i="39" s="1"/>
  <c r="J1490" i="39"/>
  <c r="K1490" i="39" s="1"/>
  <c r="I1490" i="39" s="1"/>
  <c r="J1673" i="39"/>
  <c r="K1673" i="39" s="1"/>
  <c r="I1673" i="39" s="1"/>
  <c r="J802" i="39"/>
  <c r="K802" i="39" s="1"/>
  <c r="I802" i="39" s="1"/>
  <c r="J2210" i="39"/>
  <c r="K2210" i="39" s="1"/>
  <c r="I2210" i="39" s="1"/>
  <c r="J401" i="39"/>
  <c r="K401" i="39" s="1"/>
  <c r="I401" i="39" s="1"/>
  <c r="J545" i="39"/>
  <c r="K545" i="39" s="1"/>
  <c r="I545" i="39" s="1"/>
  <c r="J1505" i="39"/>
  <c r="K1505" i="39" s="1"/>
  <c r="I1505" i="39" s="1"/>
  <c r="J820" i="39"/>
  <c r="K820" i="39" s="1"/>
  <c r="I820" i="39" s="1"/>
  <c r="J2296" i="39"/>
  <c r="K2296" i="39" s="1"/>
  <c r="I2296" i="39" s="1"/>
  <c r="J911" i="39"/>
  <c r="K911" i="39" s="1"/>
  <c r="I911" i="39" s="1"/>
  <c r="J120" i="39"/>
  <c r="K120" i="39" s="1"/>
  <c r="I120" i="39" s="1"/>
  <c r="J2423" i="39"/>
  <c r="K2423" i="39" s="1"/>
  <c r="I2423" i="39" s="1"/>
  <c r="J687" i="39"/>
  <c r="K687" i="39" s="1"/>
  <c r="I687" i="39" s="1"/>
  <c r="J1667" i="39"/>
  <c r="K1667" i="39" s="1"/>
  <c r="I1667" i="39" s="1"/>
  <c r="J2097" i="39"/>
  <c r="K2097" i="39" s="1"/>
  <c r="I2097" i="39" s="1"/>
  <c r="J625" i="39"/>
  <c r="K625" i="39" s="1"/>
  <c r="I625" i="39" s="1"/>
  <c r="J1121" i="39"/>
  <c r="K1121" i="39" s="1"/>
  <c r="I1121" i="39" s="1"/>
  <c r="J78" i="39"/>
  <c r="K78" i="39" s="1"/>
  <c r="I78" i="39" s="1"/>
  <c r="J1989" i="39"/>
  <c r="K1989" i="39" s="1"/>
  <c r="I1989" i="39" s="1"/>
  <c r="J1889" i="39"/>
  <c r="K1889" i="39" s="1"/>
  <c r="I1889" i="39" s="1"/>
  <c r="J368" i="39"/>
  <c r="K368" i="39" s="1"/>
  <c r="I368" i="39" s="1"/>
  <c r="J2300" i="39"/>
  <c r="K2300" i="39" s="1"/>
  <c r="I2300" i="39" s="1"/>
  <c r="J2330" i="39"/>
  <c r="K2330" i="39" s="1"/>
  <c r="I2330" i="39" s="1"/>
  <c r="J2514" i="39"/>
  <c r="K2514" i="39" s="1"/>
  <c r="I2514" i="39" s="1"/>
  <c r="J692" i="39"/>
  <c r="K692" i="39" s="1"/>
  <c r="I692" i="39" s="1"/>
  <c r="J2081" i="39"/>
  <c r="K2081" i="39" s="1"/>
  <c r="I2081" i="39" s="1"/>
  <c r="J1224" i="39"/>
  <c r="K1224" i="39" s="1"/>
  <c r="I1224" i="39" s="1"/>
  <c r="J1896" i="39"/>
  <c r="K1896" i="39" s="1"/>
  <c r="I1896" i="39" s="1"/>
  <c r="J1478" i="39"/>
  <c r="K1478" i="39" s="1"/>
  <c r="I1478" i="39" s="1"/>
  <c r="J1027" i="39"/>
  <c r="K1027" i="39" s="1"/>
  <c r="I1027" i="39" s="1"/>
  <c r="J688" i="39"/>
  <c r="K688" i="39" s="1"/>
  <c r="I688" i="39" s="1"/>
  <c r="J920" i="39"/>
  <c r="K920" i="39" s="1"/>
  <c r="I920" i="39" s="1"/>
  <c r="J2047" i="39"/>
  <c r="K2047" i="39" s="1"/>
  <c r="I2047" i="39" s="1"/>
  <c r="J791" i="39"/>
  <c r="K791" i="39" s="1"/>
  <c r="I791" i="39" s="1"/>
  <c r="J1274" i="39"/>
  <c r="K1274" i="39" s="1"/>
  <c r="I1274" i="39" s="1"/>
  <c r="J2340" i="39"/>
  <c r="K2340" i="39" s="1"/>
  <c r="I2340" i="39" s="1"/>
  <c r="J2618" i="39"/>
  <c r="K2618" i="39" s="1"/>
  <c r="I2618" i="39" s="1"/>
  <c r="J248" i="39"/>
  <c r="K248" i="39" s="1"/>
  <c r="I248" i="39" s="1"/>
  <c r="J2532" i="39"/>
  <c r="K2532" i="39" s="1"/>
  <c r="I2532" i="39" s="1"/>
  <c r="J2609" i="39"/>
  <c r="K2609" i="39" s="1"/>
  <c r="I2609" i="39" s="1"/>
  <c r="J1252" i="39"/>
  <c r="K1252" i="39" s="1"/>
  <c r="I1252" i="39" s="1"/>
  <c r="J227" i="39"/>
  <c r="K227" i="39" s="1"/>
  <c r="I227" i="39" s="1"/>
  <c r="J2218" i="39"/>
  <c r="K2218" i="39" s="1"/>
  <c r="I2218" i="39" s="1"/>
  <c r="J125" i="39"/>
  <c r="K125" i="39" s="1"/>
  <c r="I125" i="39" s="1"/>
  <c r="J435" i="39"/>
  <c r="K435" i="39" s="1"/>
  <c r="I435" i="39" s="1"/>
  <c r="J814" i="39"/>
  <c r="K814" i="39" s="1"/>
  <c r="I814" i="39" s="1"/>
  <c r="J2559" i="39"/>
  <c r="K2559" i="39" s="1"/>
  <c r="I2559" i="39" s="1"/>
  <c r="J924" i="39"/>
  <c r="K924" i="39" s="1"/>
  <c r="I924" i="39" s="1"/>
  <c r="J1132" i="39"/>
  <c r="K1132" i="39" s="1"/>
  <c r="I1132" i="39" s="1"/>
  <c r="J388" i="39"/>
  <c r="K388" i="39" s="1"/>
  <c r="I388" i="39" s="1"/>
  <c r="J1513" i="39"/>
  <c r="K1513" i="39" s="1"/>
  <c r="I1513" i="39" s="1"/>
  <c r="J619" i="39"/>
  <c r="K619" i="39" s="1"/>
  <c r="I619" i="39" s="1"/>
  <c r="J383" i="39"/>
  <c r="K383" i="39" s="1"/>
  <c r="I383" i="39" s="1"/>
  <c r="J1196" i="39"/>
  <c r="K1196" i="39" s="1"/>
  <c r="I1196" i="39" s="1"/>
  <c r="J1251" i="39"/>
  <c r="K1251" i="39" s="1"/>
  <c r="I1251" i="39" s="1"/>
  <c r="J1475" i="39"/>
  <c r="K1475" i="39" s="1"/>
  <c r="I1475" i="39" s="1"/>
  <c r="J1927" i="39"/>
  <c r="K1927" i="39" s="1"/>
  <c r="I1927" i="39" s="1"/>
  <c r="J2036" i="39"/>
  <c r="K2036" i="39" s="1"/>
  <c r="I2036" i="39" s="1"/>
  <c r="J2486" i="39"/>
  <c r="K2486" i="39" s="1"/>
  <c r="I2486" i="39" s="1"/>
  <c r="J2601" i="39"/>
  <c r="K2601" i="39" s="1"/>
  <c r="I2601" i="39" s="1"/>
  <c r="J1573" i="39"/>
  <c r="K1573" i="39" s="1"/>
  <c r="I1573" i="39" s="1"/>
  <c r="J1077" i="39"/>
  <c r="K1077" i="39" s="1"/>
  <c r="I1077" i="39" s="1"/>
  <c r="J1459" i="39"/>
  <c r="K1459" i="39" s="1"/>
  <c r="I1459" i="39" s="1"/>
  <c r="J2146" i="39"/>
  <c r="K2146" i="39" s="1"/>
  <c r="I2146" i="39" s="1"/>
  <c r="J2394" i="39"/>
  <c r="K2394" i="39" s="1"/>
  <c r="I2394" i="39" s="1"/>
  <c r="J1338" i="39"/>
  <c r="K1338" i="39" s="1"/>
  <c r="I1338" i="39" s="1"/>
  <c r="J2246" i="39"/>
  <c r="K2246" i="39" s="1"/>
  <c r="I2246" i="39" s="1"/>
  <c r="J582" i="39"/>
  <c r="K582" i="39" s="1"/>
  <c r="I582" i="39" s="1"/>
  <c r="J267" i="39"/>
  <c r="K267" i="39" s="1"/>
  <c r="I267" i="39" s="1"/>
  <c r="J595" i="39"/>
  <c r="K595" i="39" s="1"/>
  <c r="I595" i="39" s="1"/>
  <c r="J2133" i="39"/>
  <c r="K2133" i="39" s="1"/>
  <c r="I2133" i="39" s="1"/>
  <c r="J538" i="39"/>
  <c r="K538" i="39" s="1"/>
  <c r="I538" i="39" s="1"/>
  <c r="J447" i="39"/>
  <c r="K447" i="39" s="1"/>
  <c r="I447" i="39" s="1"/>
  <c r="J1279" i="39"/>
  <c r="K1279" i="39" s="1"/>
  <c r="I1279" i="39" s="1"/>
  <c r="J783" i="39"/>
  <c r="K783" i="39" s="1"/>
  <c r="I783" i="39" s="1"/>
  <c r="J1097" i="39"/>
  <c r="K1097" i="39" s="1"/>
  <c r="I1097" i="39" s="1"/>
  <c r="J587" i="39"/>
  <c r="K587" i="39" s="1"/>
  <c r="I587" i="39" s="1"/>
  <c r="J1598" i="39"/>
  <c r="K1598" i="39" s="1"/>
  <c r="I1598" i="39" s="1"/>
  <c r="J2477" i="39"/>
  <c r="K2477" i="39" s="1"/>
  <c r="I2477" i="39" s="1"/>
  <c r="J1702" i="39"/>
  <c r="K1702" i="39" s="1"/>
  <c r="I1702" i="39" s="1"/>
  <c r="J763" i="39"/>
  <c r="K763" i="39" s="1"/>
  <c r="I763" i="39" s="1"/>
  <c r="J5" i="39"/>
  <c r="K5" i="39" s="1"/>
  <c r="I5" i="39" s="1"/>
  <c r="J446" i="39"/>
  <c r="K446" i="39" s="1"/>
  <c r="I446" i="39" s="1"/>
  <c r="J2639" i="39"/>
  <c r="K2639" i="39" s="1"/>
  <c r="I2639" i="39" s="1"/>
  <c r="J2033" i="39"/>
  <c r="K2033" i="39" s="1"/>
  <c r="I2033" i="39" s="1"/>
  <c r="J1315" i="39"/>
  <c r="K1315" i="39" s="1"/>
  <c r="I1315" i="39" s="1"/>
  <c r="J1095" i="39"/>
  <c r="K1095" i="39" s="1"/>
  <c r="I1095" i="39" s="1"/>
  <c r="J748" i="39"/>
  <c r="K748" i="39" s="1"/>
  <c r="I748" i="39" s="1"/>
  <c r="J1916" i="39"/>
  <c r="K1916" i="39" s="1"/>
  <c r="I1916" i="39" s="1"/>
  <c r="J1323" i="39"/>
  <c r="K1323" i="39" s="1"/>
  <c r="I1323" i="39" s="1"/>
  <c r="J2013" i="39"/>
  <c r="K2013" i="39" s="1"/>
  <c r="I2013" i="39" s="1"/>
  <c r="J1791" i="39"/>
  <c r="K1791" i="39" s="1"/>
  <c r="I1791" i="39" s="1"/>
  <c r="J2615" i="39"/>
  <c r="K2615" i="39" s="1"/>
  <c r="I2615" i="39" s="1"/>
  <c r="J2283" i="39"/>
  <c r="K2283" i="39" s="1"/>
  <c r="I2283" i="39" s="1"/>
  <c r="J1106" i="39"/>
  <c r="K1106" i="39" s="1"/>
  <c r="I1106" i="39" s="1"/>
  <c r="J1094" i="39"/>
  <c r="K1094" i="39" s="1"/>
  <c r="I1094" i="39" s="1"/>
  <c r="J2079" i="39"/>
  <c r="K2079" i="39" s="1"/>
  <c r="I2079" i="39" s="1"/>
  <c r="J536" i="39"/>
  <c r="K536" i="39" s="1"/>
  <c r="I536" i="39" s="1"/>
  <c r="J817" i="39"/>
  <c r="K817" i="39" s="1"/>
  <c r="I817" i="39" s="1"/>
  <c r="J614" i="39"/>
  <c r="K614" i="39" s="1"/>
  <c r="I614" i="39" s="1"/>
  <c r="J1425" i="39"/>
  <c r="K1425" i="39" s="1"/>
  <c r="I1425" i="39" s="1"/>
  <c r="J695" i="39"/>
  <c r="K695" i="39" s="1"/>
  <c r="I695" i="39" s="1"/>
  <c r="J1257" i="39"/>
  <c r="K1257" i="39" s="1"/>
  <c r="I1257" i="39" s="1"/>
  <c r="J1707" i="39"/>
  <c r="K1707" i="39" s="1"/>
  <c r="I1707" i="39" s="1"/>
  <c r="J286" i="39"/>
  <c r="K286" i="39" s="1"/>
  <c r="I286" i="39" s="1"/>
  <c r="J464" i="39"/>
  <c r="K464" i="39" s="1"/>
  <c r="I464" i="39" s="1"/>
  <c r="J2581" i="39"/>
  <c r="K2581" i="39" s="1"/>
  <c r="I2581" i="39" s="1"/>
  <c r="J1003" i="39"/>
  <c r="K1003" i="39" s="1"/>
  <c r="I1003" i="39" s="1"/>
  <c r="J983" i="39"/>
  <c r="K983" i="39" s="1"/>
  <c r="I983" i="39" s="1"/>
  <c r="J1642" i="39"/>
  <c r="K1642" i="39" s="1"/>
  <c r="I1642" i="39" s="1"/>
  <c r="J1149" i="39"/>
  <c r="K1149" i="39" s="1"/>
  <c r="I1149" i="39" s="1"/>
  <c r="J1553" i="39"/>
  <c r="K1553" i="39" s="1"/>
  <c r="I1553" i="39" s="1"/>
  <c r="J206" i="39"/>
  <c r="K206" i="39" s="1"/>
  <c r="I206" i="39" s="1"/>
  <c r="J1990" i="39"/>
  <c r="K1990" i="39" s="1"/>
  <c r="I1990" i="39" s="1"/>
  <c r="J1964" i="39"/>
  <c r="K1964" i="39" s="1"/>
  <c r="I1964" i="39" s="1"/>
  <c r="J1088" i="39"/>
  <c r="K1088" i="39" s="1"/>
  <c r="I1088" i="39" s="1"/>
  <c r="J153" i="39"/>
  <c r="K153" i="39" s="1"/>
  <c r="I153" i="39" s="1"/>
  <c r="J1455" i="39"/>
  <c r="K1455" i="39" s="1"/>
  <c r="I1455" i="39" s="1"/>
  <c r="J2366" i="39"/>
  <c r="K2366" i="39" s="1"/>
  <c r="I2366" i="39" s="1"/>
  <c r="J209" i="39"/>
  <c r="K209" i="39" s="1"/>
  <c r="I209" i="39" s="1"/>
  <c r="J1112" i="39"/>
  <c r="K1112" i="39" s="1"/>
  <c r="I1112" i="39" s="1"/>
  <c r="J1379" i="39"/>
  <c r="K1379" i="39" s="1"/>
  <c r="I1379" i="39" s="1"/>
  <c r="J412" i="39"/>
  <c r="K412" i="39" s="1"/>
  <c r="I412" i="39" s="1"/>
  <c r="J1299" i="39"/>
  <c r="K1299" i="39" s="1"/>
  <c r="I1299" i="39" s="1"/>
  <c r="J2552" i="39"/>
  <c r="K2552" i="39" s="1"/>
  <c r="I2552" i="39" s="1"/>
  <c r="J896" i="39"/>
  <c r="K896" i="39" s="1"/>
  <c r="I896" i="39" s="1"/>
  <c r="J874" i="39"/>
  <c r="K874" i="39" s="1"/>
  <c r="I874" i="39" s="1"/>
  <c r="J521" i="39"/>
  <c r="K521" i="39" s="1"/>
  <c r="I521" i="39" s="1"/>
  <c r="J1409" i="39"/>
  <c r="K1409" i="39" s="1"/>
  <c r="I1409" i="39" s="1"/>
  <c r="J757" i="39"/>
  <c r="K757" i="39" s="1"/>
  <c r="I757" i="39" s="1"/>
  <c r="J2453" i="39"/>
  <c r="K2453" i="39" s="1"/>
  <c r="I2453" i="39" s="1"/>
  <c r="J1403" i="39"/>
  <c r="K1403" i="39" s="1"/>
  <c r="I1403" i="39" s="1"/>
  <c r="J46" i="39"/>
  <c r="K46" i="39" s="1"/>
  <c r="I46" i="39" s="1"/>
  <c r="J1060" i="39"/>
  <c r="K1060" i="39" s="1"/>
  <c r="I1060" i="39" s="1"/>
  <c r="J574" i="39"/>
  <c r="K574" i="39" s="1"/>
  <c r="I574" i="39" s="1"/>
  <c r="J2237" i="39"/>
  <c r="K2237" i="39" s="1"/>
  <c r="I2237" i="39" s="1"/>
  <c r="J940" i="39"/>
  <c r="K940" i="39" s="1"/>
  <c r="I940" i="39" s="1"/>
  <c r="J1474" i="39"/>
  <c r="K1474" i="39" s="1"/>
  <c r="I1474" i="39" s="1"/>
  <c r="J357" i="39"/>
  <c r="K357" i="39" s="1"/>
  <c r="I357" i="39" s="1"/>
  <c r="J61" i="39"/>
  <c r="K61" i="39" s="1"/>
  <c r="I61" i="39" s="1"/>
  <c r="J822" i="39"/>
  <c r="K822" i="39" s="1"/>
  <c r="I822" i="39" s="1"/>
  <c r="J1435" i="39"/>
  <c r="K1435" i="39" s="1"/>
  <c r="I1435" i="39" s="1"/>
  <c r="J650" i="39"/>
  <c r="K650" i="39" s="1"/>
  <c r="I650" i="39" s="1"/>
  <c r="J2151" i="39"/>
  <c r="K2151" i="39" s="1"/>
  <c r="I2151" i="39" s="1"/>
  <c r="J560" i="39"/>
  <c r="K560" i="39" s="1"/>
  <c r="I560" i="39" s="1"/>
  <c r="J355" i="39"/>
  <c r="K355" i="39" s="1"/>
  <c r="I355" i="39" s="1"/>
  <c r="J79" i="39"/>
  <c r="K79" i="39" s="1"/>
  <c r="I79" i="39" s="1"/>
  <c r="J596" i="39"/>
  <c r="K596" i="39" s="1"/>
  <c r="I596" i="39" s="1"/>
  <c r="J1755" i="39"/>
  <c r="K1755" i="39" s="1"/>
  <c r="I1755" i="39" s="1"/>
  <c r="J90" i="39"/>
  <c r="K90" i="39" s="1"/>
  <c r="I90" i="39" s="1"/>
  <c r="J1880" i="39"/>
  <c r="K1880" i="39" s="1"/>
  <c r="I1880" i="39" s="1"/>
  <c r="J894" i="39"/>
  <c r="K894" i="39" s="1"/>
  <c r="I894" i="39" s="1"/>
  <c r="J1225" i="39"/>
  <c r="K1225" i="39" s="1"/>
  <c r="I1225" i="39" s="1"/>
  <c r="J73" i="39"/>
  <c r="K73" i="39" s="1"/>
  <c r="I73" i="39" s="1"/>
  <c r="J697" i="39"/>
  <c r="K697" i="39" s="1"/>
  <c r="I697" i="39" s="1"/>
  <c r="J853" i="39"/>
  <c r="K853" i="39" s="1"/>
  <c r="I853" i="39" s="1"/>
  <c r="J879" i="39"/>
  <c r="K879" i="39" s="1"/>
  <c r="I879" i="39" s="1"/>
  <c r="J1885" i="39"/>
  <c r="K1885" i="39" s="1"/>
  <c r="I1885" i="39" s="1"/>
  <c r="J2094" i="39"/>
  <c r="K2094" i="39" s="1"/>
  <c r="I2094" i="39" s="1"/>
  <c r="J624" i="39"/>
  <c r="K624" i="39" s="1"/>
  <c r="I624" i="39" s="1"/>
  <c r="J1345" i="39"/>
  <c r="K1345" i="39" s="1"/>
  <c r="I1345" i="39" s="1"/>
  <c r="J54" i="39"/>
  <c r="K54" i="39" s="1"/>
  <c r="I54" i="39" s="1"/>
  <c r="J1920" i="39"/>
  <c r="K1920" i="39" s="1"/>
  <c r="I1920" i="39" s="1"/>
  <c r="J2177" i="39"/>
  <c r="K2177" i="39" s="1"/>
  <c r="I2177" i="39" s="1"/>
  <c r="J1009" i="39"/>
  <c r="K1009" i="39" s="1"/>
  <c r="I1009" i="39" s="1"/>
  <c r="J1811" i="39"/>
  <c r="K1811" i="39" s="1"/>
  <c r="I1811" i="39" s="1"/>
  <c r="J992" i="39"/>
  <c r="K992" i="39" s="1"/>
  <c r="I992" i="39" s="1"/>
  <c r="J1169" i="39"/>
  <c r="K1169" i="39" s="1"/>
  <c r="I1169" i="39" s="1"/>
  <c r="J2353" i="39"/>
  <c r="K2353" i="39" s="1"/>
  <c r="I2353" i="39" s="1"/>
  <c r="J1523" i="39"/>
  <c r="K1523" i="39" s="1"/>
  <c r="I1523" i="39" s="1"/>
  <c r="J1356" i="39"/>
  <c r="K1356" i="39" s="1"/>
  <c r="I1356" i="39" s="1"/>
  <c r="J2551" i="39"/>
  <c r="K2551" i="39" s="1"/>
  <c r="I2551" i="39" s="1"/>
  <c r="J2152" i="39"/>
  <c r="K2152" i="39" s="1"/>
  <c r="I2152" i="39" s="1"/>
  <c r="J1537" i="39"/>
  <c r="K1537" i="39" s="1"/>
  <c r="I1537" i="39" s="1"/>
  <c r="J2234" i="39"/>
  <c r="K2234" i="39" s="1"/>
  <c r="I2234" i="39" s="1"/>
  <c r="J1946" i="39"/>
  <c r="K1946" i="39" s="1"/>
  <c r="I1946" i="39" s="1"/>
  <c r="J2075" i="39"/>
  <c r="K2075" i="39" s="1"/>
  <c r="I2075" i="39" s="1"/>
  <c r="J1200" i="39"/>
  <c r="K1200" i="39" s="1"/>
  <c r="I1200" i="39" s="1"/>
  <c r="J137" i="39"/>
  <c r="K137" i="39" s="1"/>
  <c r="I137" i="39" s="1"/>
  <c r="J121" i="39"/>
  <c r="K121" i="39" s="1"/>
  <c r="I121" i="39" s="1"/>
  <c r="J1025" i="39"/>
  <c r="K1025" i="39" s="1"/>
  <c r="I1025" i="39" s="1"/>
  <c r="J2275" i="39"/>
  <c r="K2275" i="39" s="1"/>
  <c r="I2275" i="39" s="1"/>
  <c r="J1834" i="39"/>
  <c r="K1834" i="39" s="1"/>
  <c r="I1834" i="39" s="1"/>
  <c r="J2632" i="39"/>
  <c r="K2632" i="39" s="1"/>
  <c r="I2632" i="39" s="1"/>
  <c r="J1789" i="39"/>
  <c r="K1789" i="39" s="1"/>
  <c r="I1789" i="39" s="1"/>
  <c r="J37" i="39"/>
  <c r="K37" i="39" s="1"/>
  <c r="I37" i="39" s="1"/>
  <c r="J1460" i="39"/>
  <c r="K1460" i="39" s="1"/>
  <c r="I1460" i="39" s="1"/>
  <c r="J1286" i="39"/>
  <c r="K1286" i="39" s="1"/>
  <c r="I1286" i="39" s="1"/>
  <c r="J1783" i="39"/>
  <c r="K1783" i="39" s="1"/>
  <c r="I1783" i="39" s="1"/>
  <c r="J247" i="39"/>
  <c r="K247" i="39" s="1"/>
  <c r="I247" i="39" s="1"/>
  <c r="J1560" i="39"/>
  <c r="K1560" i="39" s="1"/>
  <c r="I1560" i="39" s="1"/>
  <c r="J640" i="39"/>
  <c r="K640" i="39" s="1"/>
  <c r="I640" i="39" s="1"/>
  <c r="J2015" i="39"/>
  <c r="K2015" i="39" s="1"/>
  <c r="I2015" i="39" s="1"/>
  <c r="J2199" i="39"/>
  <c r="K2199" i="39" s="1"/>
  <c r="I2199" i="39" s="1"/>
  <c r="J2061" i="39"/>
  <c r="K2061" i="39" s="1"/>
  <c r="I2061" i="39" s="1"/>
  <c r="J2556" i="39"/>
  <c r="K2556" i="39" s="1"/>
  <c r="I2556" i="39" s="1"/>
  <c r="J2616" i="39"/>
  <c r="K2616" i="39" s="1"/>
  <c r="I2616" i="39" s="1"/>
  <c r="J612" i="39"/>
  <c r="K612" i="39" s="1"/>
  <c r="I612" i="39" s="1"/>
  <c r="J1358" i="39"/>
  <c r="K1358" i="39" s="1"/>
  <c r="I1358" i="39" s="1"/>
  <c r="J1665" i="39"/>
  <c r="K1665" i="39" s="1"/>
  <c r="I1665" i="39" s="1"/>
  <c r="J2439" i="39"/>
  <c r="K2439" i="39" s="1"/>
  <c r="I2439" i="39" s="1"/>
  <c r="J963" i="39"/>
  <c r="K963" i="39" s="1"/>
  <c r="I963" i="39" s="1"/>
  <c r="J316" i="39"/>
  <c r="K316" i="39" s="1"/>
  <c r="I316" i="39" s="1"/>
  <c r="J2259" i="39"/>
  <c r="K2259" i="39" s="1"/>
  <c r="I2259" i="39" s="1"/>
  <c r="J1411" i="39"/>
  <c r="K1411" i="39" s="1"/>
  <c r="I1411" i="39" s="1"/>
  <c r="J2294" i="39"/>
  <c r="K2294" i="39" s="1"/>
  <c r="I2294" i="39" s="1"/>
  <c r="J2391" i="39"/>
  <c r="K2391" i="39" s="1"/>
  <c r="I2391" i="39" s="1"/>
  <c r="J241" i="39"/>
  <c r="K241" i="39" s="1"/>
  <c r="I241" i="39" s="1"/>
  <c r="J1035" i="39"/>
  <c r="K1035" i="39" s="1"/>
  <c r="I1035" i="39" s="1"/>
  <c r="J967" i="39"/>
  <c r="K967" i="39" s="1"/>
  <c r="I967" i="39" s="1"/>
  <c r="J2112" i="39"/>
  <c r="K2112" i="39" s="1"/>
  <c r="I2112" i="39" s="1"/>
  <c r="J840" i="39"/>
  <c r="K840" i="39" s="1"/>
  <c r="I840" i="39" s="1"/>
  <c r="J318" i="39"/>
  <c r="K318" i="39" s="1"/>
  <c r="I318" i="39" s="1"/>
  <c r="J1242" i="39"/>
  <c r="K1242" i="39" s="1"/>
  <c r="I1242" i="39" s="1"/>
  <c r="J648" i="39"/>
  <c r="K648" i="39" s="1"/>
  <c r="I648" i="39" s="1"/>
  <c r="J2286" i="39"/>
  <c r="K2286" i="39" s="1"/>
  <c r="I2286" i="39" s="1"/>
  <c r="J875" i="39"/>
  <c r="K875" i="39" s="1"/>
  <c r="I875" i="39" s="1"/>
  <c r="J482" i="39"/>
  <c r="K482" i="39" s="1"/>
  <c r="I482" i="39" s="1"/>
  <c r="J2493" i="39"/>
  <c r="K2493" i="39" s="1"/>
  <c r="I2493" i="39" s="1"/>
  <c r="J703" i="39"/>
  <c r="K703" i="39" s="1"/>
  <c r="I703" i="39" s="1"/>
  <c r="J851" i="39"/>
  <c r="K851" i="39" s="1"/>
  <c r="I851" i="39" s="1"/>
  <c r="J1298" i="39"/>
  <c r="K1298" i="39" s="1"/>
  <c r="I1298" i="39" s="1"/>
  <c r="J2037" i="39"/>
  <c r="K2037" i="39" s="1"/>
  <c r="I2037" i="39" s="1"/>
  <c r="J615" i="39"/>
  <c r="K615" i="39" s="1"/>
  <c r="I615" i="39" s="1"/>
  <c r="J1147" i="39"/>
  <c r="K1147" i="39" s="1"/>
  <c r="I1147" i="39" s="1"/>
  <c r="J2560" i="39"/>
  <c r="K2560" i="39" s="1"/>
  <c r="I2560" i="39" s="1"/>
  <c r="J1316" i="39"/>
  <c r="K1316" i="39" s="1"/>
  <c r="I1316" i="39" s="1"/>
  <c r="J1421" i="39"/>
  <c r="K1421" i="39" s="1"/>
  <c r="I1421" i="39" s="1"/>
  <c r="J1586" i="39"/>
  <c r="K1586" i="39" s="1"/>
  <c r="I1586" i="39" s="1"/>
  <c r="J2304" i="39"/>
  <c r="K2304" i="39" s="1"/>
  <c r="I2304" i="39" s="1"/>
  <c r="J2093" i="39"/>
  <c r="K2093" i="39" s="1"/>
  <c r="I2093" i="39" s="1"/>
  <c r="J472" i="39"/>
  <c r="K472" i="39" s="1"/>
  <c r="I472" i="39" s="1"/>
  <c r="J466" i="39"/>
  <c r="K466" i="39" s="1"/>
  <c r="I466" i="39" s="1"/>
  <c r="J639" i="39"/>
  <c r="K639" i="39" s="1"/>
  <c r="I639" i="39" s="1"/>
  <c r="J1380" i="39"/>
  <c r="K1380" i="39" s="1"/>
  <c r="I1380" i="39" s="1"/>
  <c r="J816" i="39"/>
  <c r="K816" i="39" s="1"/>
  <c r="I816" i="39" s="1"/>
  <c r="J2599" i="39"/>
  <c r="K2599" i="39" s="1"/>
  <c r="I2599" i="39" s="1"/>
  <c r="J2529" i="39"/>
  <c r="K2529" i="39" s="1"/>
  <c r="I2529" i="39" s="1"/>
  <c r="J2003" i="39"/>
  <c r="K2003" i="39" s="1"/>
  <c r="I2003" i="39" s="1"/>
  <c r="J1585" i="39"/>
  <c r="K1585" i="39" s="1"/>
  <c r="I1585" i="39" s="1"/>
  <c r="J1417" i="39"/>
  <c r="K1417" i="39" s="1"/>
  <c r="I1417" i="39" s="1"/>
  <c r="J1911" i="39"/>
  <c r="K1911" i="39" s="1"/>
  <c r="I1911" i="39" s="1"/>
  <c r="J706" i="39"/>
  <c r="K706" i="39" s="1"/>
  <c r="I706" i="39" s="1"/>
  <c r="J151" i="39"/>
  <c r="K151" i="39" s="1"/>
  <c r="I151" i="39" s="1"/>
  <c r="J1622" i="39"/>
  <c r="K1622" i="39" s="1"/>
  <c r="I1622" i="39" s="1"/>
  <c r="J2347" i="39"/>
  <c r="K2347" i="39" s="1"/>
  <c r="I2347" i="39" s="1"/>
  <c r="J865" i="39"/>
  <c r="K865" i="39" s="1"/>
  <c r="I865" i="39" s="1"/>
  <c r="J425" i="39"/>
  <c r="K425" i="39" s="1"/>
  <c r="I425" i="39" s="1"/>
  <c r="J2446" i="39"/>
  <c r="K2446" i="39" s="1"/>
  <c r="I2446" i="39" s="1"/>
  <c r="J542" i="39"/>
  <c r="K542" i="39" s="1"/>
  <c r="I542" i="39" s="1"/>
  <c r="J1978" i="39"/>
  <c r="K1978" i="39" s="1"/>
  <c r="I1978" i="39" s="1"/>
  <c r="J749" i="39"/>
  <c r="K749" i="39" s="1"/>
  <c r="I749" i="39" s="1"/>
  <c r="J1735" i="39"/>
  <c r="K1735" i="39" s="1"/>
  <c r="I1735" i="39" s="1"/>
  <c r="J289" i="39"/>
  <c r="K289" i="39" s="1"/>
  <c r="I289" i="39" s="1"/>
  <c r="J88" i="39"/>
  <c r="K88" i="39" s="1"/>
  <c r="I88" i="39" s="1"/>
  <c r="J390" i="39"/>
  <c r="K390" i="39" s="1"/>
  <c r="I390" i="39" s="1"/>
  <c r="J1043" i="39"/>
  <c r="K1043" i="39" s="1"/>
  <c r="I1043" i="39" s="1"/>
  <c r="J716" i="39"/>
  <c r="K716" i="39" s="1"/>
  <c r="I716" i="39" s="1"/>
  <c r="J2354" i="39"/>
  <c r="K2354" i="39" s="1"/>
  <c r="I2354" i="39" s="1"/>
  <c r="J1172" i="39"/>
  <c r="K1172" i="39" s="1"/>
  <c r="I1172" i="39" s="1"/>
  <c r="J158" i="39"/>
  <c r="K158" i="39" s="1"/>
  <c r="I158" i="39" s="1"/>
  <c r="J1261" i="39"/>
  <c r="K1261" i="39" s="1"/>
  <c r="I1261" i="39" s="1"/>
  <c r="J1220" i="39"/>
  <c r="K1220" i="39" s="1"/>
  <c r="I1220" i="39" s="1"/>
  <c r="J543" i="39"/>
  <c r="K543" i="39" s="1"/>
  <c r="I543" i="39" s="1"/>
  <c r="J1164" i="39"/>
  <c r="K1164" i="39" s="1"/>
  <c r="I1164" i="39" s="1"/>
  <c r="J1219" i="39"/>
  <c r="K1219" i="39" s="1"/>
  <c r="I1219" i="39" s="1"/>
  <c r="J2385" i="39"/>
  <c r="K2385" i="39" s="1"/>
  <c r="I2385" i="39" s="1"/>
  <c r="J2032" i="39"/>
  <c r="K2032" i="39" s="1"/>
  <c r="I2032" i="39" s="1"/>
  <c r="J744" i="39"/>
  <c r="K744" i="39" s="1"/>
  <c r="I744" i="39" s="1"/>
  <c r="J923" i="39"/>
  <c r="K923" i="39" s="1"/>
  <c r="I923" i="39" s="1"/>
  <c r="J1288" i="39"/>
  <c r="K1288" i="39" s="1"/>
  <c r="I1288" i="39" s="1"/>
  <c r="J1161" i="39"/>
  <c r="K1161" i="39" s="1"/>
  <c r="I1161" i="39" s="1"/>
  <c r="J143" i="39"/>
  <c r="K143" i="39" s="1"/>
  <c r="I143" i="39" s="1"/>
  <c r="J1260" i="39"/>
  <c r="K1260" i="39" s="1"/>
  <c r="I1260" i="39" s="1"/>
  <c r="J2605" i="39"/>
  <c r="K2605" i="39" s="1"/>
  <c r="I2605" i="39" s="1"/>
  <c r="J2459" i="39"/>
  <c r="K2459" i="39" s="1"/>
  <c r="I2459" i="39" s="1"/>
  <c r="J237" i="39"/>
  <c r="K237" i="39" s="1"/>
  <c r="I237" i="39" s="1"/>
  <c r="J1276" i="39"/>
  <c r="K1276" i="39" s="1"/>
  <c r="I1276" i="39" s="1"/>
  <c r="J2333" i="39"/>
  <c r="K2333" i="39" s="1"/>
  <c r="I2333" i="39" s="1"/>
  <c r="J1415" i="39"/>
  <c r="K1415" i="39" s="1"/>
  <c r="I1415" i="39" s="1"/>
  <c r="J1118" i="39"/>
  <c r="K1118" i="39" s="1"/>
  <c r="I1118" i="39" s="1"/>
  <c r="J1806" i="39"/>
  <c r="K1806" i="39" s="1"/>
  <c r="I1806" i="39" s="1"/>
  <c r="J1253" i="39"/>
  <c r="K1253" i="39" s="1"/>
  <c r="I1253" i="39" s="1"/>
  <c r="J750" i="39"/>
  <c r="K750" i="39" s="1"/>
  <c r="I750" i="39" s="1"/>
  <c r="J1448" i="39"/>
  <c r="K1448" i="39" s="1"/>
  <c r="I1448" i="39" s="1"/>
  <c r="J218" i="39"/>
  <c r="K218" i="39" s="1"/>
  <c r="I218" i="39" s="1"/>
  <c r="J261" i="39"/>
  <c r="K261" i="39" s="1"/>
  <c r="I261" i="39" s="1"/>
  <c r="J883" i="39"/>
  <c r="K883" i="39" s="1"/>
  <c r="I883" i="39" s="1"/>
  <c r="J2324" i="39"/>
  <c r="K2324" i="39" s="1"/>
  <c r="I2324" i="39" s="1"/>
  <c r="J2561" i="39"/>
  <c r="K2561" i="39" s="1"/>
  <c r="I2561" i="39" s="1"/>
  <c r="J265" i="39"/>
  <c r="K265" i="39" s="1"/>
  <c r="I265" i="39" s="1"/>
  <c r="J1400" i="39"/>
  <c r="K1400" i="39" s="1"/>
  <c r="I1400" i="39" s="1"/>
  <c r="J2587" i="39"/>
  <c r="K2587" i="39" s="1"/>
  <c r="I2587" i="39" s="1"/>
  <c r="J1779" i="39"/>
  <c r="K1779" i="39" s="1"/>
  <c r="I1779" i="39" s="1"/>
  <c r="J480" i="39"/>
  <c r="K480" i="39" s="1"/>
  <c r="I480" i="39" s="1"/>
  <c r="J2271" i="39"/>
  <c r="K2271" i="39" s="1"/>
  <c r="I2271" i="39" s="1"/>
  <c r="J1725" i="39"/>
  <c r="K1725" i="39" s="1"/>
  <c r="I1725" i="39" s="1"/>
  <c r="J266" i="39"/>
  <c r="K266" i="39" s="1"/>
  <c r="I266" i="39" s="1"/>
  <c r="J41" i="39"/>
  <c r="K41" i="39" s="1"/>
  <c r="I41" i="39" s="1"/>
  <c r="J729" i="39"/>
  <c r="K729" i="39" s="1"/>
  <c r="I729" i="39" s="1"/>
  <c r="J40" i="39"/>
  <c r="K40" i="39" s="1"/>
  <c r="I40" i="39" s="1"/>
  <c r="J346" i="39"/>
  <c r="K346" i="39" s="1"/>
  <c r="I346" i="39" s="1"/>
  <c r="J1644" i="39"/>
  <c r="K1644" i="39" s="1"/>
  <c r="I1644" i="39" s="1"/>
  <c r="J1177" i="39"/>
  <c r="K1177" i="39" s="1"/>
  <c r="I1177" i="39" s="1"/>
  <c r="J1346" i="39"/>
  <c r="K1346" i="39" s="1"/>
  <c r="I1346" i="39" s="1"/>
  <c r="J1136" i="39"/>
  <c r="K1136" i="39" s="1"/>
  <c r="I1136" i="39" s="1"/>
  <c r="J216" i="39"/>
  <c r="K216" i="39" s="1"/>
  <c r="I216" i="39" s="1"/>
  <c r="J652" i="39"/>
  <c r="K652" i="39" s="1"/>
  <c r="I652" i="39" s="1"/>
  <c r="J1864" i="39"/>
  <c r="K1864" i="39" s="1"/>
  <c r="I1864" i="39" s="1"/>
  <c r="J691" i="39"/>
  <c r="K691" i="39" s="1"/>
  <c r="I691" i="39" s="1"/>
  <c r="J160" i="39"/>
  <c r="K160" i="39" s="1"/>
  <c r="I160" i="39" s="1"/>
  <c r="J1245" i="39"/>
  <c r="K1245" i="39" s="1"/>
  <c r="I1245" i="39" s="1"/>
  <c r="J2053" i="39"/>
  <c r="K2053" i="39" s="1"/>
  <c r="I2053" i="39" s="1"/>
  <c r="J1371" i="39"/>
  <c r="K1371" i="39" s="1"/>
  <c r="I1371" i="39" s="1"/>
  <c r="J461" i="39"/>
  <c r="K461" i="39" s="1"/>
  <c r="I461" i="39" s="1"/>
  <c r="J1822" i="39"/>
  <c r="K1822" i="39" s="1"/>
  <c r="I1822" i="39" s="1"/>
  <c r="J246" i="39"/>
  <c r="K246" i="39" s="1"/>
  <c r="I246" i="39" s="1"/>
  <c r="J2158" i="39"/>
  <c r="K2158" i="39" s="1"/>
  <c r="I2158" i="39" s="1"/>
  <c r="J884" i="39"/>
  <c r="K884" i="39" s="1"/>
  <c r="I884" i="39" s="1"/>
  <c r="J2489" i="39"/>
  <c r="K2489" i="39" s="1"/>
  <c r="I2489" i="39" s="1"/>
  <c r="J535" i="39"/>
  <c r="K535" i="39" s="1"/>
  <c r="I535" i="39" s="1"/>
  <c r="J638" i="39"/>
  <c r="K638" i="39" s="1"/>
  <c r="I638" i="39" s="1"/>
  <c r="J204" i="39"/>
  <c r="K204" i="39" s="1"/>
  <c r="I204" i="39" s="1"/>
  <c r="J1611" i="39"/>
  <c r="K1611" i="39" s="1"/>
  <c r="I1611" i="39" s="1"/>
  <c r="J2062" i="39"/>
  <c r="K2062" i="39" s="1"/>
  <c r="I2062" i="39" s="1"/>
  <c r="J12" i="39"/>
  <c r="K12" i="39" s="1"/>
  <c r="I12" i="39" s="1"/>
  <c r="J1666" i="39"/>
  <c r="K1666" i="39" s="1"/>
  <c r="I1666" i="39" s="1"/>
  <c r="J1690" i="39"/>
  <c r="K1690" i="39" s="1"/>
  <c r="I1690" i="39" s="1"/>
  <c r="J1180" i="39"/>
  <c r="K1180" i="39" s="1"/>
  <c r="I1180" i="39" s="1"/>
  <c r="J413" i="39"/>
  <c r="K413" i="39" s="1"/>
  <c r="I413" i="39" s="1"/>
  <c r="J1236" i="39"/>
  <c r="K1236" i="39" s="1"/>
  <c r="I1236" i="39" s="1"/>
  <c r="J2603" i="39"/>
  <c r="K2603" i="39" s="1"/>
  <c r="I2603" i="39" s="1"/>
  <c r="J2172" i="39"/>
  <c r="K2172" i="39" s="1"/>
  <c r="I2172" i="39" s="1"/>
  <c r="J594" i="39"/>
  <c r="K594" i="39" s="1"/>
  <c r="I594" i="39" s="1"/>
  <c r="J1873" i="39"/>
  <c r="K1873" i="39" s="1"/>
  <c r="I1873" i="39" s="1"/>
  <c r="J1884" i="39"/>
  <c r="K1884" i="39" s="1"/>
  <c r="I1884" i="39" s="1"/>
  <c r="J670" i="39"/>
  <c r="K670" i="39" s="1"/>
  <c r="I670" i="39" s="1"/>
  <c r="J146" i="39"/>
  <c r="K146" i="39" s="1"/>
  <c r="I146" i="39" s="1"/>
  <c r="J1015" i="39"/>
  <c r="K1015" i="39" s="1"/>
  <c r="I1015" i="39" s="1"/>
  <c r="J903" i="39"/>
  <c r="K903" i="39" s="1"/>
  <c r="I903" i="39" s="1"/>
  <c r="J2528" i="39"/>
  <c r="K2528" i="39" s="1"/>
  <c r="I2528" i="39" s="1"/>
  <c r="J1370" i="39"/>
  <c r="K1370" i="39" s="1"/>
  <c r="I1370" i="39" s="1"/>
  <c r="J163" i="39"/>
  <c r="K163" i="39" s="1"/>
  <c r="I163" i="39" s="1"/>
  <c r="J328" i="39"/>
  <c r="K328" i="39" s="1"/>
  <c r="I328" i="39" s="1"/>
  <c r="J970" i="39"/>
  <c r="K970" i="39" s="1"/>
  <c r="I970" i="39" s="1"/>
  <c r="J618" i="39"/>
  <c r="K618" i="39" s="1"/>
  <c r="I618" i="39" s="1"/>
  <c r="J658" i="39"/>
  <c r="K658" i="39" s="1"/>
  <c r="I658" i="39" s="1"/>
  <c r="J539" i="39"/>
  <c r="K539" i="39" s="1"/>
  <c r="I539" i="39" s="1"/>
  <c r="J454" i="39"/>
  <c r="K454" i="39" s="1"/>
  <c r="I454" i="39" s="1"/>
  <c r="J1487" i="39"/>
  <c r="K1487" i="39" s="1"/>
  <c r="I1487" i="39" s="1"/>
  <c r="J1303" i="39"/>
  <c r="K1303" i="39" s="1"/>
  <c r="I1303" i="39" s="1"/>
  <c r="J1277" i="39"/>
  <c r="K1277" i="39" s="1"/>
  <c r="I1277" i="39" s="1"/>
  <c r="J2132" i="39"/>
  <c r="K2132" i="39" s="1"/>
  <c r="I2132" i="39" s="1"/>
  <c r="J2434" i="39"/>
  <c r="K2434" i="39" s="1"/>
  <c r="I2434" i="39" s="1"/>
  <c r="J2510" i="39"/>
  <c r="K2510" i="39" s="1"/>
  <c r="I2510" i="39" s="1"/>
  <c r="J1078" i="39"/>
  <c r="K1078" i="39" s="1"/>
  <c r="I1078" i="39" s="1"/>
  <c r="J815" i="39"/>
  <c r="K815" i="39" s="1"/>
  <c r="I815" i="39" s="1"/>
  <c r="J93" i="39"/>
  <c r="K93" i="39" s="1"/>
  <c r="I93" i="39" s="1"/>
  <c r="J434" i="39"/>
  <c r="K434" i="39" s="1"/>
  <c r="I434" i="39" s="1"/>
  <c r="J730" i="39"/>
  <c r="K730" i="39" s="1"/>
  <c r="I730" i="39" s="1"/>
  <c r="J653" i="39"/>
  <c r="K653" i="39" s="1"/>
  <c r="I653" i="39" s="1"/>
  <c r="J1212" i="39"/>
  <c r="K1212" i="39" s="1"/>
  <c r="I1212" i="39" s="1"/>
  <c r="J302" i="39"/>
  <c r="K302" i="39" s="1"/>
  <c r="I302" i="39" s="1"/>
  <c r="J2120" i="39"/>
  <c r="K2120" i="39" s="1"/>
  <c r="I2120" i="39" s="1"/>
  <c r="J2574" i="39"/>
  <c r="K2574" i="39" s="1"/>
  <c r="I2574" i="39" s="1"/>
  <c r="J1058" i="39"/>
  <c r="K1058" i="39" s="1"/>
  <c r="I1058" i="39" s="1"/>
  <c r="J1110" i="39"/>
  <c r="K1110" i="39" s="1"/>
  <c r="I1110" i="39" s="1"/>
  <c r="J1226" i="39"/>
  <c r="K1226" i="39" s="1"/>
  <c r="I1226" i="39" s="1"/>
  <c r="J1416" i="39"/>
  <c r="K1416" i="39" s="1"/>
  <c r="I1416" i="39" s="1"/>
  <c r="J329" i="39"/>
  <c r="K329" i="39" s="1"/>
  <c r="I329" i="39" s="1"/>
  <c r="J2469" i="39"/>
  <c r="K2469" i="39" s="1"/>
  <c r="I2469" i="39" s="1"/>
  <c r="J2058" i="39"/>
  <c r="K2058" i="39" s="1"/>
  <c r="I2058" i="39" s="1"/>
  <c r="J1222" i="39"/>
  <c r="K1222" i="39" s="1"/>
  <c r="I1222" i="39" s="1"/>
  <c r="J2083" i="39"/>
  <c r="K2083" i="39" s="1"/>
  <c r="I2083" i="39" s="1"/>
  <c r="J1752" i="39"/>
  <c r="K1752" i="39" s="1"/>
  <c r="I1752" i="39" s="1"/>
  <c r="J2031" i="39"/>
  <c r="K2031" i="39" s="1"/>
  <c r="I2031" i="39" s="1"/>
  <c r="J1322" i="39"/>
  <c r="K1322" i="39" s="1"/>
  <c r="I1322" i="39" s="1"/>
  <c r="J644" i="39"/>
  <c r="K644" i="39" s="1"/>
  <c r="I644" i="39" s="1"/>
  <c r="J443" i="39"/>
  <c r="K443" i="39" s="1"/>
  <c r="I443" i="39" s="1"/>
  <c r="J645" i="39"/>
  <c r="K645" i="39" s="1"/>
  <c r="I645" i="39" s="1"/>
  <c r="J2295" i="39"/>
  <c r="K2295" i="39" s="1"/>
  <c r="I2295" i="39" s="1"/>
  <c r="J1005" i="39"/>
  <c r="K1005" i="39" s="1"/>
  <c r="I1005" i="39" s="1"/>
  <c r="J1325" i="39"/>
  <c r="K1325" i="39" s="1"/>
  <c r="I1325" i="39" s="1"/>
  <c r="J2292" i="39"/>
  <c r="K2292" i="39" s="1"/>
  <c r="I2292" i="39" s="1"/>
  <c r="J476" i="39"/>
  <c r="K476" i="39" s="1"/>
  <c r="I476" i="39" s="1"/>
  <c r="J2155" i="39"/>
  <c r="K2155" i="39" s="1"/>
  <c r="I2155" i="39" s="1"/>
  <c r="J1267" i="39"/>
  <c r="K1267" i="39" s="1"/>
  <c r="I1267" i="39" s="1"/>
  <c r="J1114" i="39"/>
  <c r="K1114" i="39" s="1"/>
  <c r="I1114" i="39" s="1"/>
  <c r="J741" i="39"/>
  <c r="K741" i="39" s="1"/>
  <c r="I741" i="39" s="1"/>
  <c r="J563" i="39"/>
  <c r="K563" i="39" s="1"/>
  <c r="I563" i="39" s="1"/>
  <c r="J2430" i="39"/>
  <c r="K2430" i="39" s="1"/>
  <c r="I2430" i="39" s="1"/>
  <c r="J2597" i="39"/>
  <c r="K2597" i="39" s="1"/>
  <c r="I2597" i="39" s="1"/>
  <c r="J1705" i="39"/>
  <c r="K1705" i="39" s="1"/>
  <c r="I1705" i="39" s="1"/>
  <c r="J2016" i="39"/>
  <c r="K2016" i="39" s="1"/>
  <c r="I2016" i="39" s="1"/>
  <c r="J1014" i="39"/>
  <c r="K1014" i="39" s="1"/>
  <c r="I1014" i="39" s="1"/>
  <c r="J393" i="39"/>
  <c r="K393" i="39" s="1"/>
  <c r="I393" i="39" s="1"/>
  <c r="J2356" i="39"/>
  <c r="K2356" i="39" s="1"/>
  <c r="I2356" i="39" s="1"/>
  <c r="J813" i="39"/>
  <c r="K813" i="39" s="1"/>
  <c r="I813" i="39" s="1"/>
  <c r="J327" i="39"/>
  <c r="K327" i="39" s="1"/>
  <c r="I327" i="39" s="1"/>
  <c r="J262" i="39"/>
  <c r="K262" i="39" s="1"/>
  <c r="I262" i="39" s="1"/>
  <c r="J2448" i="39"/>
  <c r="K2448" i="39" s="1"/>
  <c r="I2448" i="39" s="1"/>
  <c r="J1748" i="39"/>
  <c r="K1748" i="39" s="1"/>
  <c r="I1748" i="39" s="1"/>
  <c r="J9" i="39"/>
  <c r="K9" i="39" s="1"/>
  <c r="I9" i="39" s="1"/>
  <c r="J1378" i="39"/>
  <c r="K1378" i="39" s="1"/>
  <c r="I1378" i="39" s="1"/>
  <c r="J985" i="39"/>
  <c r="K985" i="39" s="1"/>
  <c r="I985" i="39" s="1"/>
  <c r="J516" i="39"/>
  <c r="K516" i="39" s="1"/>
  <c r="I516" i="39" s="1"/>
  <c r="J24" i="39"/>
  <c r="K24" i="39" s="1"/>
  <c r="I24" i="39" s="1"/>
  <c r="J1700" i="39"/>
  <c r="K1700" i="39" s="1"/>
  <c r="I1700" i="39" s="1"/>
  <c r="J2364" i="39"/>
  <c r="K2364" i="39" s="1"/>
  <c r="I2364" i="39" s="1"/>
  <c r="J1404" i="39"/>
  <c r="K1404" i="39" s="1"/>
  <c r="I1404" i="39" s="1"/>
  <c r="J229" i="39"/>
  <c r="K229" i="39" s="1"/>
  <c r="I229" i="39" s="1"/>
  <c r="J1173" i="39"/>
  <c r="K1173" i="39" s="1"/>
  <c r="I1173" i="39" s="1"/>
  <c r="J1866" i="39"/>
  <c r="K1866" i="39" s="1"/>
  <c r="I1866" i="39" s="1"/>
  <c r="J460" i="39"/>
  <c r="K460" i="39" s="1"/>
  <c r="I460" i="39" s="1"/>
  <c r="J1443" i="39"/>
  <c r="K1443" i="39" s="1"/>
  <c r="I1443" i="39" s="1"/>
  <c r="J611" i="39"/>
  <c r="K611" i="39" s="1"/>
  <c r="I611" i="39" s="1"/>
  <c r="J64" i="39"/>
  <c r="K64" i="39" s="1"/>
  <c r="I64" i="39" s="1"/>
  <c r="J843" i="39"/>
  <c r="K843" i="39" s="1"/>
  <c r="I843" i="39" s="1"/>
  <c r="J715" i="39"/>
  <c r="K715" i="39" s="1"/>
  <c r="I715" i="39" s="1"/>
  <c r="J646" i="39"/>
  <c r="K646" i="39" s="1"/>
  <c r="I646" i="39" s="1"/>
  <c r="J1577" i="39"/>
  <c r="K1577" i="39" s="1"/>
  <c r="I1577" i="39" s="1"/>
  <c r="J462" i="39"/>
  <c r="K462" i="39" s="1"/>
  <c r="I462" i="39" s="1"/>
  <c r="J991" i="39"/>
  <c r="K991" i="39" s="1"/>
  <c r="I991" i="39" s="1"/>
  <c r="J1931" i="39"/>
  <c r="K1931" i="39" s="1"/>
  <c r="I1931" i="39" s="1"/>
  <c r="J1824" i="39"/>
  <c r="K1824" i="39" s="1"/>
  <c r="I1824" i="39" s="1"/>
  <c r="J1711" i="39"/>
  <c r="K1711" i="39" s="1"/>
  <c r="I1711" i="39" s="1"/>
  <c r="J2580" i="39"/>
  <c r="K2580" i="39" s="1"/>
  <c r="I2580" i="39" s="1"/>
  <c r="J97" i="39"/>
  <c r="K97" i="39" s="1"/>
  <c r="I97" i="39" s="1"/>
  <c r="J7" i="39"/>
  <c r="K7" i="39" s="1"/>
  <c r="I7" i="39" s="1"/>
  <c r="J1450" i="39"/>
  <c r="K1450" i="39" s="1"/>
  <c r="I1450" i="39" s="1"/>
  <c r="J2088" i="39"/>
  <c r="K2088" i="39" s="1"/>
  <c r="I2088" i="39" s="1"/>
  <c r="J1428" i="39"/>
  <c r="K1428" i="39" s="1"/>
  <c r="I1428" i="39" s="1"/>
  <c r="J224" i="39"/>
  <c r="K224" i="39" s="1"/>
  <c r="I224" i="39" s="1"/>
  <c r="J347" i="39"/>
  <c r="K347" i="39" s="1"/>
  <c r="I347" i="39" s="1"/>
  <c r="J83" i="39"/>
  <c r="K83" i="39" s="1"/>
  <c r="I83" i="39" s="1"/>
  <c r="J2636" i="39"/>
  <c r="K2636" i="39" s="1"/>
  <c r="I2636" i="39" s="1"/>
  <c r="J1359" i="39"/>
  <c r="K1359" i="39" s="1"/>
  <c r="I1359" i="39" s="1"/>
  <c r="J1300" i="39"/>
  <c r="K1300" i="39" s="1"/>
  <c r="I1300" i="39" s="1"/>
  <c r="J2140" i="39"/>
  <c r="K2140" i="39" s="1"/>
  <c r="I2140" i="39" s="1"/>
  <c r="J760" i="39"/>
  <c r="K760" i="39" s="1"/>
  <c r="I760" i="39" s="1"/>
  <c r="J1418" i="39"/>
  <c r="K1418" i="39" s="1"/>
  <c r="I1418" i="39" s="1"/>
  <c r="J1619" i="39"/>
  <c r="K1619" i="39" s="1"/>
  <c r="I1619" i="39" s="1"/>
  <c r="J317" i="39"/>
  <c r="K317" i="39" s="1"/>
  <c r="I317" i="39" s="1"/>
  <c r="J1023" i="39"/>
  <c r="K1023" i="39" s="1"/>
  <c r="I1023" i="39" s="1"/>
  <c r="J950" i="39"/>
  <c r="K950" i="39" s="1"/>
  <c r="I950" i="39" s="1"/>
  <c r="J1324" i="39"/>
  <c r="K1324" i="39" s="1"/>
  <c r="I1324" i="39" s="1"/>
  <c r="J987" i="39"/>
  <c r="K987" i="39" s="1"/>
  <c r="I987" i="39" s="1"/>
  <c r="J170" i="39"/>
  <c r="K170" i="39" s="1"/>
  <c r="I170" i="39" s="1"/>
  <c r="J968" i="39"/>
  <c r="K968" i="39" s="1"/>
  <c r="I968" i="39" s="1"/>
  <c r="J1233" i="39"/>
  <c r="K1233" i="39" s="1"/>
  <c r="I1233" i="39" s="1"/>
  <c r="J2425" i="39"/>
  <c r="K2425" i="39" s="1"/>
  <c r="I2425" i="39" s="1"/>
  <c r="J2396" i="39"/>
  <c r="K2396" i="39" s="1"/>
  <c r="I2396" i="39" s="1"/>
  <c r="J1155" i="39"/>
  <c r="K1155" i="39" s="1"/>
  <c r="I1155" i="39" s="1"/>
  <c r="J2645" i="39"/>
  <c r="K2645" i="39" s="1"/>
  <c r="I2645" i="39" s="1"/>
  <c r="J514" i="39"/>
  <c r="K514" i="39" s="1"/>
  <c r="I514" i="39" s="1"/>
  <c r="J2173" i="39"/>
  <c r="K2173" i="39" s="1"/>
  <c r="I2173" i="39" s="1"/>
  <c r="J2476" i="39"/>
  <c r="K2476" i="39" s="1"/>
  <c r="I2476" i="39" s="1"/>
  <c r="J2372" i="39"/>
  <c r="K2372" i="39" s="1"/>
  <c r="I2372" i="39" s="1"/>
  <c r="J72" i="39"/>
  <c r="K72" i="39" s="1"/>
  <c r="I72" i="39" s="1"/>
  <c r="J1729" i="39"/>
  <c r="K1729" i="39" s="1"/>
  <c r="I1729" i="39" s="1"/>
  <c r="J2336" i="39"/>
  <c r="K2336" i="39" s="1"/>
  <c r="I2336" i="39" s="1"/>
  <c r="J1278" i="39"/>
  <c r="K1278" i="39" s="1"/>
  <c r="I1278" i="39" s="1"/>
  <c r="J728" i="39"/>
  <c r="K728" i="39" s="1"/>
  <c r="I728" i="39" s="1"/>
  <c r="J2022" i="39"/>
  <c r="K2022" i="39" s="1"/>
  <c r="I2022" i="39" s="1"/>
  <c r="J2248" i="39"/>
  <c r="K2248" i="39" s="1"/>
  <c r="I2248" i="39" s="1"/>
  <c r="J1301" i="39"/>
  <c r="K1301" i="39" s="1"/>
  <c r="I1301" i="39" s="1"/>
  <c r="J864" i="39"/>
  <c r="K864" i="39" s="1"/>
  <c r="I864" i="39" s="1"/>
  <c r="J943" i="39"/>
  <c r="K943" i="39" s="1"/>
  <c r="I943" i="39" s="1"/>
  <c r="J1572" i="39"/>
  <c r="K1572" i="39" s="1"/>
  <c r="I1572" i="39" s="1"/>
  <c r="J254" i="39"/>
  <c r="K254" i="39" s="1"/>
  <c r="I254" i="39" s="1"/>
  <c r="J2276" i="39"/>
  <c r="K2276" i="39" s="1"/>
  <c r="I2276" i="39" s="1"/>
  <c r="J686" i="39"/>
  <c r="K686" i="39" s="1"/>
  <c r="I686" i="39" s="1"/>
  <c r="J893" i="39"/>
  <c r="K893" i="39" s="1"/>
  <c r="I893" i="39" s="1"/>
  <c r="J176" i="39"/>
  <c r="K176" i="39" s="1"/>
  <c r="I176" i="39" s="1"/>
  <c r="J1970" i="39"/>
  <c r="K1970" i="39" s="1"/>
  <c r="I1970" i="39" s="1"/>
  <c r="J2249" i="39"/>
  <c r="K2249" i="39" s="1"/>
  <c r="I2249" i="39" s="1"/>
  <c r="J591" i="39"/>
  <c r="K591" i="39" s="1"/>
  <c r="I591" i="39" s="1"/>
  <c r="J2109" i="39"/>
  <c r="K2109" i="39" s="1"/>
  <c r="I2109" i="39" s="1"/>
  <c r="J2406" i="39"/>
  <c r="K2406" i="39" s="1"/>
  <c r="I2406" i="39" s="1"/>
  <c r="J2610" i="39"/>
  <c r="K2610" i="39" s="1"/>
  <c r="I2610" i="39" s="1"/>
  <c r="J252" i="39"/>
  <c r="K252" i="39" s="1"/>
  <c r="I252" i="39" s="1"/>
  <c r="J1231" i="39"/>
  <c r="K1231" i="39" s="1"/>
  <c r="I1231" i="39" s="1"/>
  <c r="J711" i="39"/>
  <c r="K711" i="39" s="1"/>
  <c r="I711" i="39" s="1"/>
  <c r="J2380" i="39"/>
  <c r="K2380" i="39" s="1"/>
  <c r="I2380" i="39" s="1"/>
  <c r="J398" i="39"/>
  <c r="K398" i="39" s="1"/>
  <c r="I398" i="39" s="1"/>
  <c r="J193" i="39"/>
  <c r="K193" i="39" s="1"/>
  <c r="I193" i="39" s="1"/>
  <c r="J1766" i="39"/>
  <c r="K1766" i="39" s="1"/>
  <c r="I1766" i="39" s="1"/>
  <c r="J95" i="39"/>
  <c r="K95" i="39" s="1"/>
  <c r="I95" i="39" s="1"/>
  <c r="J1339" i="39"/>
  <c r="K1339" i="39" s="1"/>
  <c r="I1339" i="39" s="1"/>
  <c r="J777" i="39"/>
  <c r="K777" i="39" s="1"/>
  <c r="I777" i="39" s="1"/>
  <c r="J589" i="39"/>
  <c r="K589" i="39" s="1"/>
  <c r="I589" i="39" s="1"/>
  <c r="J1516" i="39"/>
  <c r="K1516" i="39" s="1"/>
  <c r="I1516" i="39" s="1"/>
  <c r="J2193" i="39"/>
  <c r="K2193" i="39" s="1"/>
  <c r="I2193" i="39" s="1"/>
  <c r="J880" i="39"/>
  <c r="K880" i="39" s="1"/>
  <c r="I880" i="39" s="1"/>
  <c r="J2475" i="39"/>
  <c r="K2475" i="39" s="1"/>
  <c r="I2475" i="39" s="1"/>
  <c r="J221" i="39"/>
  <c r="K221" i="39" s="1"/>
  <c r="I221" i="39" s="1"/>
  <c r="J2460" i="39"/>
  <c r="K2460" i="39" s="1"/>
  <c r="I2460" i="39" s="1"/>
  <c r="J2485" i="39"/>
  <c r="K2485" i="39" s="1"/>
  <c r="I2485" i="39" s="1"/>
  <c r="J44" i="39"/>
  <c r="K44" i="39" s="1"/>
  <c r="I44" i="39" s="1"/>
  <c r="J1265" i="39"/>
  <c r="K1265" i="39" s="1"/>
  <c r="I1265" i="39" s="1"/>
  <c r="J391" i="39"/>
  <c r="K391" i="39" s="1"/>
  <c r="I391" i="39" s="1"/>
  <c r="J1509" i="39"/>
  <c r="K1509" i="39" s="1"/>
  <c r="I1509" i="39" s="1"/>
  <c r="J1768" i="39"/>
  <c r="K1768" i="39" s="1"/>
  <c r="I1768" i="39" s="1"/>
  <c r="J2487" i="39"/>
  <c r="K2487" i="39" s="1"/>
  <c r="I2487" i="39" s="1"/>
  <c r="J2352" i="39"/>
  <c r="K2352" i="39" s="1"/>
  <c r="I2352" i="39" s="1"/>
  <c r="J81" i="39"/>
  <c r="K81" i="39" s="1"/>
  <c r="I81" i="39" s="1"/>
  <c r="J2048" i="39"/>
  <c r="K2048" i="39" s="1"/>
  <c r="I2048" i="39" s="1"/>
  <c r="J102" i="39"/>
  <c r="K102" i="39" s="1"/>
  <c r="I102" i="39" s="1"/>
  <c r="J2570" i="39"/>
  <c r="K2570" i="39" s="1"/>
  <c r="I2570" i="39" s="1"/>
  <c r="J877" i="39"/>
  <c r="K877" i="39" s="1"/>
  <c r="I877" i="39" s="1"/>
  <c r="J2316" i="39"/>
  <c r="K2316" i="39" s="1"/>
  <c r="I2316" i="39" s="1"/>
  <c r="J2590" i="39"/>
  <c r="K2590" i="39" s="1"/>
  <c r="I2590" i="39" s="1"/>
  <c r="J592" i="39"/>
  <c r="K592" i="39" s="1"/>
  <c r="I592" i="39" s="1"/>
  <c r="J1256" i="39"/>
  <c r="K1256" i="39" s="1"/>
  <c r="I1256" i="39" s="1"/>
  <c r="J2255" i="39"/>
  <c r="K2255" i="39" s="1"/>
  <c r="I2255" i="39" s="1"/>
  <c r="J674" i="39"/>
  <c r="K674" i="39" s="1"/>
  <c r="I674" i="39" s="1"/>
  <c r="J1932" i="39"/>
  <c r="K1932" i="39" s="1"/>
  <c r="I1932" i="39" s="1"/>
  <c r="J60" i="39"/>
  <c r="K60" i="39" s="1"/>
  <c r="I60" i="39" s="1"/>
  <c r="J828" i="39"/>
  <c r="K828" i="39" s="1"/>
  <c r="I828" i="39" s="1"/>
  <c r="J34" i="39"/>
  <c r="K34" i="39" s="1"/>
  <c r="I34" i="39" s="1"/>
  <c r="J651" i="39"/>
  <c r="K651" i="39" s="1"/>
  <c r="I651" i="39" s="1"/>
  <c r="J1960" i="39"/>
  <c r="K1960" i="39" s="1"/>
  <c r="I1960" i="39" s="1"/>
  <c r="J2571" i="39"/>
  <c r="K2571" i="39" s="1"/>
  <c r="I2571" i="39" s="1"/>
  <c r="J194" i="39"/>
  <c r="K194" i="39" s="1"/>
  <c r="I194" i="39" s="1"/>
  <c r="J439" i="39"/>
  <c r="K439" i="39" s="1"/>
  <c r="I439" i="39" s="1"/>
  <c r="J720" i="39"/>
  <c r="K720" i="39" s="1"/>
  <c r="I720" i="39" s="1"/>
  <c r="J2348" i="39"/>
  <c r="K2348" i="39" s="1"/>
  <c r="I2348" i="39" s="1"/>
  <c r="J915" i="39"/>
  <c r="K915" i="39" s="1"/>
  <c r="I915" i="39" s="1"/>
  <c r="J1319" i="39"/>
  <c r="K1319" i="39" s="1"/>
  <c r="I1319" i="39" s="1"/>
  <c r="J794" i="39"/>
  <c r="K794" i="39" s="1"/>
  <c r="I794" i="39" s="1"/>
  <c r="J2620" i="39"/>
  <c r="K2620" i="39" s="1"/>
  <c r="I2620" i="39" s="1"/>
  <c r="J1205" i="39"/>
  <c r="K1205" i="39" s="1"/>
  <c r="I1205" i="39" s="1"/>
  <c r="J2114" i="39"/>
  <c r="K2114" i="39" s="1"/>
  <c r="I2114" i="39" s="1"/>
  <c r="J934" i="39"/>
  <c r="K934" i="39" s="1"/>
  <c r="I934" i="39" s="1"/>
  <c r="J1363" i="39"/>
  <c r="K1363" i="39" s="1"/>
  <c r="I1363" i="39" s="1"/>
  <c r="J2100" i="39"/>
  <c r="K2100" i="39" s="1"/>
  <c r="I2100" i="39" s="1"/>
  <c r="J1733" i="39"/>
  <c r="K1733" i="39" s="1"/>
  <c r="I1733" i="39" s="1"/>
  <c r="J524" i="39"/>
  <c r="K524" i="39" s="1"/>
  <c r="I524" i="39" s="1"/>
  <c r="J500" i="39"/>
  <c r="K500" i="39" s="1"/>
  <c r="I500" i="39" s="1"/>
  <c r="J1280" i="39"/>
  <c r="K1280" i="39" s="1"/>
  <c r="I1280" i="39" s="1"/>
  <c r="J1967" i="39"/>
  <c r="K1967" i="39" s="1"/>
  <c r="I1967" i="39" s="1"/>
  <c r="J1262" i="39"/>
  <c r="K1262" i="39" s="1"/>
  <c r="I1262" i="39" s="1"/>
  <c r="J188" i="39"/>
  <c r="K188" i="39" s="1"/>
  <c r="I188" i="39" s="1"/>
  <c r="J1050" i="39"/>
  <c r="K1050" i="39" s="1"/>
  <c r="I1050" i="39" s="1"/>
  <c r="J2106" i="39"/>
  <c r="K2106" i="39" s="1"/>
  <c r="I2106" i="39" s="1"/>
  <c r="J981" i="39"/>
  <c r="K981" i="39" s="1"/>
  <c r="I981" i="39" s="1"/>
  <c r="J1686" i="39"/>
  <c r="K1686" i="39" s="1"/>
  <c r="I1686" i="39" s="1"/>
  <c r="J1464" i="39"/>
  <c r="K1464" i="39" s="1"/>
  <c r="I1464" i="39" s="1"/>
  <c r="J575" i="39"/>
  <c r="K575" i="39" s="1"/>
  <c r="I575" i="39" s="1"/>
  <c r="J671" i="39"/>
  <c r="K671" i="39" s="1"/>
  <c r="I671" i="39" s="1"/>
  <c r="J2060" i="39"/>
  <c r="K2060" i="39" s="1"/>
  <c r="I2060" i="39" s="1"/>
  <c r="J2421" i="39"/>
  <c r="K2421" i="39" s="1"/>
  <c r="I2421" i="39" s="1"/>
  <c r="J2617" i="39"/>
  <c r="K2617" i="39" s="1"/>
  <c r="I2617" i="39" s="1"/>
  <c r="J2154" i="39"/>
  <c r="K2154" i="39" s="1"/>
  <c r="I2154" i="39" s="1"/>
  <c r="J788" i="39"/>
  <c r="K788" i="39" s="1"/>
  <c r="I788" i="39" s="1"/>
  <c r="J282" i="39"/>
  <c r="K282" i="39" s="1"/>
  <c r="I282" i="39" s="1"/>
  <c r="J1594" i="39"/>
  <c r="K1594" i="39" s="1"/>
  <c r="I1594" i="39" s="1"/>
  <c r="J1808" i="39"/>
  <c r="K1808" i="39" s="1"/>
  <c r="I1808" i="39" s="1"/>
  <c r="J755" i="39"/>
  <c r="K755" i="39" s="1"/>
  <c r="I755" i="39" s="1"/>
  <c r="J2367" i="39"/>
  <c r="K2367" i="39" s="1"/>
  <c r="I2367" i="39" s="1"/>
  <c r="J1538" i="39"/>
  <c r="K1538" i="39" s="1"/>
  <c r="I1538" i="39" s="1"/>
  <c r="J1153" i="39"/>
  <c r="K1153" i="39" s="1"/>
  <c r="I1153" i="39" s="1"/>
  <c r="J300" i="39"/>
  <c r="K300" i="39" s="1"/>
  <c r="I300" i="39" s="1"/>
  <c r="J2307" i="39"/>
  <c r="K2307" i="39" s="1"/>
  <c r="I2307" i="39" s="1"/>
  <c r="J1189" i="39"/>
  <c r="K1189" i="39" s="1"/>
  <c r="I1189" i="39" s="1"/>
  <c r="J1947" i="39"/>
  <c r="K1947" i="39" s="1"/>
  <c r="I1947" i="39" s="1"/>
  <c r="J1329" i="39"/>
  <c r="K1329" i="39" s="1"/>
  <c r="I1329" i="39" s="1"/>
  <c r="J583" i="39"/>
  <c r="K583" i="39" s="1"/>
  <c r="I583" i="39" s="1"/>
  <c r="J689" i="39"/>
  <c r="K689" i="39" s="1"/>
  <c r="I689" i="39" s="1"/>
  <c r="J2025" i="39"/>
  <c r="K2025" i="39" s="1"/>
  <c r="I2025" i="39" s="1"/>
  <c r="J557" i="39"/>
  <c r="K557" i="39" s="1"/>
  <c r="I557" i="39" s="1"/>
  <c r="J734" i="39"/>
  <c r="K734" i="39" s="1"/>
  <c r="I734" i="39" s="1"/>
  <c r="J2511" i="39"/>
  <c r="K2511" i="39" s="1"/>
  <c r="I2511" i="39" s="1"/>
  <c r="J1229" i="39"/>
  <c r="K1229" i="39" s="1"/>
  <c r="I1229" i="39" s="1"/>
  <c r="J1053" i="39"/>
  <c r="K1053" i="39" s="1"/>
  <c r="I1053" i="39" s="1"/>
  <c r="J411" i="39"/>
  <c r="K411" i="39" s="1"/>
  <c r="I411" i="39" s="1"/>
  <c r="J1604" i="39"/>
  <c r="K1604" i="39" s="1"/>
  <c r="I1604" i="39" s="1"/>
  <c r="J1124" i="39"/>
  <c r="K1124" i="39" s="1"/>
  <c r="I1124" i="39" s="1"/>
  <c r="J2270" i="39"/>
  <c r="K2270" i="39" s="1"/>
  <c r="I2270" i="39" s="1"/>
  <c r="J2084" i="39"/>
  <c r="K2084" i="39" s="1"/>
  <c r="I2084" i="39" s="1"/>
  <c r="J1599" i="39"/>
  <c r="K1599" i="39" s="1"/>
  <c r="I1599" i="39" s="1"/>
  <c r="J1983" i="39"/>
  <c r="K1983" i="39" s="1"/>
  <c r="I1983" i="39" s="1"/>
  <c r="J128" i="39"/>
  <c r="K128" i="39" s="1"/>
  <c r="I128" i="39" s="1"/>
  <c r="J1433" i="39"/>
  <c r="K1433" i="39" s="1"/>
  <c r="I1433" i="39" s="1"/>
  <c r="J67" i="39"/>
  <c r="K67" i="39" s="1"/>
  <c r="I67" i="39" s="1"/>
  <c r="J2111" i="39"/>
  <c r="K2111" i="39" s="1"/>
  <c r="I2111" i="39" s="1"/>
  <c r="J2078" i="39"/>
  <c r="K2078" i="39" s="1"/>
  <c r="I2078" i="39" s="1"/>
  <c r="J1815" i="39"/>
  <c r="K1815" i="39" s="1"/>
  <c r="I1815" i="39" s="1"/>
  <c r="J203" i="39"/>
  <c r="K203" i="39" s="1"/>
  <c r="I203" i="39" s="1"/>
  <c r="J868" i="39"/>
  <c r="K868" i="39" s="1"/>
  <c r="I868" i="39" s="1"/>
  <c r="J2498" i="39"/>
  <c r="K2498" i="39" s="1"/>
  <c r="I2498" i="39" s="1"/>
  <c r="J451" i="39"/>
  <c r="K451" i="39" s="1"/>
  <c r="I451" i="39" s="1"/>
  <c r="J573" i="39"/>
  <c r="K573" i="39" s="1"/>
  <c r="I573" i="39" s="1"/>
  <c r="J1026" i="39"/>
  <c r="K1026" i="39" s="1"/>
  <c r="I1026" i="39" s="1"/>
  <c r="J2164" i="39"/>
  <c r="K2164" i="39" s="1"/>
  <c r="I2164" i="39" s="1"/>
  <c r="J2235" i="39"/>
  <c r="K2235" i="39" s="1"/>
  <c r="I2235" i="39" s="1"/>
  <c r="J2211" i="39"/>
  <c r="K2211" i="39" s="1"/>
  <c r="I2211" i="39" s="1"/>
  <c r="J585" i="39"/>
  <c r="K585" i="39" s="1"/>
  <c r="I585" i="39" s="1"/>
  <c r="J2220" i="39"/>
  <c r="K2220" i="39" s="1"/>
  <c r="I2220" i="39" s="1"/>
  <c r="J533" i="39"/>
  <c r="K533" i="39" s="1"/>
  <c r="I533" i="39" s="1"/>
  <c r="J1375" i="39"/>
  <c r="K1375" i="39" s="1"/>
  <c r="I1375" i="39" s="1"/>
  <c r="J240" i="39"/>
  <c r="K240" i="39" s="1"/>
  <c r="I240" i="39" s="1"/>
  <c r="J2241" i="39"/>
  <c r="K2241" i="39" s="1"/>
  <c r="I2241" i="39" s="1"/>
  <c r="J201" i="39"/>
  <c r="K201" i="39" s="1"/>
  <c r="I201" i="39" s="1"/>
  <c r="J2021" i="39"/>
  <c r="K2021" i="39" s="1"/>
  <c r="I2021" i="39" s="1"/>
  <c r="J271" i="39"/>
  <c r="K271" i="39" s="1"/>
  <c r="I271" i="39" s="1"/>
  <c r="J565" i="39"/>
  <c r="K565" i="39" s="1"/>
  <c r="I565" i="39" s="1"/>
  <c r="J6" i="39"/>
  <c r="K6" i="39" s="1"/>
  <c r="I6" i="39" s="1"/>
  <c r="J1579" i="39"/>
  <c r="K1579" i="39" s="1"/>
  <c r="I1579" i="39" s="1"/>
  <c r="J1412" i="39"/>
  <c r="K1412" i="39" s="1"/>
  <c r="I1412" i="39" s="1"/>
  <c r="J2201" i="39"/>
  <c r="K2201" i="39" s="1"/>
  <c r="I2201" i="39" s="1"/>
  <c r="J1181" i="39"/>
  <c r="K1181" i="39" s="1"/>
  <c r="I1181" i="39" s="1"/>
  <c r="J1613" i="39"/>
  <c r="K1613" i="39" s="1"/>
  <c r="I1613" i="39" s="1"/>
  <c r="J1715" i="39"/>
  <c r="K1715" i="39" s="1"/>
  <c r="I1715" i="39" s="1"/>
  <c r="J1877" i="39"/>
  <c r="K1877" i="39" s="1"/>
  <c r="I1877" i="39" s="1"/>
  <c r="J2085" i="39"/>
  <c r="K2085" i="39" s="1"/>
  <c r="I2085" i="39" s="1"/>
  <c r="J2147" i="39"/>
  <c r="K2147" i="39" s="1"/>
  <c r="I2147" i="39" s="1"/>
  <c r="J2170" i="39"/>
  <c r="K2170" i="39" s="1"/>
  <c r="I2170" i="39" s="1"/>
  <c r="J457" i="39"/>
  <c r="K457" i="39" s="1"/>
  <c r="I457" i="39" s="1"/>
  <c r="J1002" i="39"/>
  <c r="K1002" i="39" s="1"/>
  <c r="I1002" i="39" s="1"/>
  <c r="J1001" i="39"/>
  <c r="K1001" i="39" s="1"/>
  <c r="I1001" i="39" s="1"/>
  <c r="J1081" i="39"/>
  <c r="K1081" i="39" s="1"/>
  <c r="I1081" i="39" s="1"/>
  <c r="J1692" i="39"/>
  <c r="K1692" i="39" s="1"/>
  <c r="I1692" i="39" s="1"/>
  <c r="J2188" i="39"/>
  <c r="K2188" i="39" s="1"/>
  <c r="I2188" i="39" s="1"/>
  <c r="J1631" i="39"/>
  <c r="K1631" i="39" s="1"/>
  <c r="I1631" i="39" s="1"/>
  <c r="J1651" i="39"/>
  <c r="K1651" i="39" s="1"/>
  <c r="I1651" i="39" s="1"/>
  <c r="J1067" i="39"/>
  <c r="K1067" i="39" s="1"/>
  <c r="I1067" i="39" s="1"/>
  <c r="J1193" i="39"/>
  <c r="K1193" i="39" s="1"/>
  <c r="I1193" i="39" s="1"/>
  <c r="J980" i="39"/>
  <c r="K980" i="39" s="1"/>
  <c r="I980" i="39" s="1"/>
  <c r="J900" i="39"/>
  <c r="K900" i="39" s="1"/>
  <c r="I900" i="39" s="1"/>
  <c r="J2279" i="39"/>
  <c r="K2279" i="39" s="1"/>
  <c r="I2279" i="39" s="1"/>
  <c r="J2533" i="39"/>
  <c r="K2533" i="39" s="1"/>
  <c r="I2533" i="39" s="1"/>
  <c r="J2059" i="39"/>
  <c r="K2059" i="39" s="1"/>
  <c r="I2059" i="39" s="1"/>
  <c r="J1479" i="39"/>
  <c r="K1479" i="39" s="1"/>
  <c r="I1479" i="39" s="1"/>
  <c r="J2226" i="39"/>
  <c r="K2226" i="39" s="1"/>
  <c r="I2226" i="39" s="1"/>
  <c r="J2174" i="39"/>
  <c r="K2174" i="39" s="1"/>
  <c r="I2174" i="39" s="1"/>
  <c r="J1190" i="39"/>
  <c r="K1190" i="39" s="1"/>
  <c r="I1190" i="39" s="1"/>
  <c r="J1763" i="39"/>
  <c r="K1763" i="39" s="1"/>
  <c r="I1763" i="39" s="1"/>
  <c r="J1840" i="39"/>
  <c r="K1840" i="39" s="1"/>
  <c r="I1840" i="39" s="1"/>
  <c r="J541" i="39"/>
  <c r="K541" i="39" s="1"/>
  <c r="I541" i="39" s="1"/>
  <c r="J1681" i="39"/>
  <c r="K1681" i="39" s="1"/>
  <c r="I1681" i="39" s="1"/>
  <c r="J1039" i="39"/>
  <c r="K1039" i="39" s="1"/>
  <c r="I1039" i="39" s="1"/>
  <c r="J1915" i="39"/>
  <c r="K1915" i="39" s="1"/>
  <c r="I1915" i="39" s="1"/>
  <c r="J1636" i="39"/>
  <c r="K1636" i="39" s="1"/>
  <c r="I1636" i="39" s="1"/>
  <c r="J2566" i="39"/>
  <c r="K2566" i="39" s="1"/>
  <c r="I2566" i="39" s="1"/>
  <c r="J1240" i="39"/>
  <c r="K1240" i="39" s="1"/>
  <c r="I1240" i="39" s="1"/>
  <c r="J285" i="39"/>
  <c r="K285" i="39" s="1"/>
  <c r="I285" i="39" s="1"/>
  <c r="J269" i="39"/>
  <c r="K269" i="39" s="1"/>
  <c r="I269" i="39" s="1"/>
  <c r="J2214" i="39"/>
  <c r="K2214" i="39" s="1"/>
  <c r="I2214" i="39" s="1"/>
  <c r="J1308" i="39"/>
  <c r="K1308" i="39" s="1"/>
  <c r="I1308" i="39" s="1"/>
  <c r="J1836" i="39"/>
  <c r="K1836" i="39" s="1"/>
  <c r="I1836" i="39" s="1"/>
  <c r="J1961" i="39"/>
  <c r="K1961" i="39" s="1"/>
  <c r="I1961" i="39" s="1"/>
  <c r="J86" i="39"/>
  <c r="K86" i="39" s="1"/>
  <c r="I86" i="39" s="1"/>
  <c r="J932" i="39"/>
  <c r="K932" i="39" s="1"/>
  <c r="I932" i="39" s="1"/>
  <c r="J1506" i="39"/>
  <c r="K1506" i="39" s="1"/>
  <c r="I1506" i="39" s="1"/>
  <c r="J953" i="39"/>
  <c r="K953" i="39" s="1"/>
  <c r="I953" i="39" s="1"/>
  <c r="J1461" i="39"/>
  <c r="K1461" i="39" s="1"/>
  <c r="I1461" i="39" s="1"/>
  <c r="J2321" i="39"/>
  <c r="K2321" i="39" s="1"/>
  <c r="I2321" i="39" s="1"/>
  <c r="J1022" i="39"/>
  <c r="K1022" i="39" s="1"/>
  <c r="I1022" i="39" s="1"/>
  <c r="J35" i="39"/>
  <c r="K35" i="39" s="1"/>
  <c r="I35" i="39" s="1"/>
  <c r="J2136" i="39"/>
  <c r="K2136" i="39" s="1"/>
  <c r="I2136" i="39" s="1"/>
  <c r="J1562" i="39"/>
  <c r="K1562" i="39" s="1"/>
  <c r="I1562" i="39" s="1"/>
  <c r="J180" i="39"/>
  <c r="K180" i="39" s="1"/>
  <c r="I180" i="39" s="1"/>
  <c r="J2447" i="39"/>
  <c r="K2447" i="39" s="1"/>
  <c r="I2447" i="39" s="1"/>
  <c r="J2621" i="39"/>
  <c r="K2621" i="39" s="1"/>
  <c r="I2621" i="39" s="1"/>
  <c r="J1334" i="39"/>
  <c r="K1334" i="39" s="1"/>
  <c r="I1334" i="39" s="1"/>
  <c r="J2562" i="39"/>
  <c r="K2562" i="39" s="1"/>
  <c r="I2562" i="39" s="1"/>
  <c r="J2222" i="39"/>
  <c r="K2222" i="39" s="1"/>
  <c r="I2222" i="39" s="1"/>
  <c r="J1930" i="39"/>
  <c r="K1930" i="39" s="1"/>
  <c r="I1930" i="39" s="1"/>
  <c r="J2103" i="39"/>
  <c r="K2103" i="39" s="1"/>
  <c r="I2103" i="39" s="1"/>
  <c r="J319" i="39"/>
  <c r="K319" i="39" s="1"/>
  <c r="I319" i="39" s="1"/>
  <c r="J1430" i="39"/>
  <c r="K1430" i="39" s="1"/>
  <c r="I1430" i="39" s="1"/>
  <c r="J1910" i="39"/>
  <c r="K1910" i="39" s="1"/>
  <c r="I1910" i="39" s="1"/>
  <c r="J1328" i="39"/>
  <c r="K1328" i="39" s="1"/>
  <c r="I1328" i="39" s="1"/>
  <c r="J819" i="39"/>
  <c r="K819" i="39" s="1"/>
  <c r="I819" i="39" s="1"/>
  <c r="J1887" i="39"/>
  <c r="K1887" i="39" s="1"/>
  <c r="I1887" i="39" s="1"/>
  <c r="J2011" i="39"/>
  <c r="K2011" i="39" s="1"/>
  <c r="I2011" i="39" s="1"/>
  <c r="J982" i="39"/>
  <c r="K982" i="39" s="1"/>
  <c r="I982" i="39" s="1"/>
  <c r="J27" i="39"/>
  <c r="K27" i="39" s="1"/>
  <c r="I27" i="39" s="1"/>
  <c r="J257" i="39"/>
  <c r="K257" i="39" s="1"/>
  <c r="I257" i="39" s="1"/>
  <c r="J519" i="39"/>
  <c r="K519" i="39" s="1"/>
  <c r="I519" i="39" s="1"/>
  <c r="J714" i="39"/>
  <c r="K714" i="39" s="1"/>
  <c r="I714" i="39" s="1"/>
  <c r="J684" i="39"/>
  <c r="K684" i="39" s="1"/>
  <c r="I684" i="39" s="1"/>
  <c r="J2145" i="39"/>
  <c r="K2145" i="39" s="1"/>
  <c r="I2145" i="39" s="1"/>
  <c r="J1833" i="39"/>
  <c r="K1833" i="39" s="1"/>
  <c r="I1833" i="39" s="1"/>
  <c r="J2250" i="39"/>
  <c r="K2250" i="39" s="1"/>
  <c r="I2250" i="39" s="1"/>
  <c r="J856" i="39"/>
  <c r="K856" i="39" s="1"/>
  <c r="I856" i="39" s="1"/>
  <c r="J2449" i="39"/>
  <c r="K2449" i="39" s="1"/>
  <c r="I2449" i="39" s="1"/>
  <c r="J2067" i="39"/>
  <c r="K2067" i="39" s="1"/>
  <c r="I2067" i="39" s="1"/>
  <c r="J321" i="39"/>
  <c r="K321" i="39" s="1"/>
  <c r="I321" i="39" s="1"/>
  <c r="J1080" i="39"/>
  <c r="K1080" i="39" s="1"/>
  <c r="I1080" i="39" s="1"/>
  <c r="J2310" i="39"/>
  <c r="K2310" i="39" s="1"/>
  <c r="I2310" i="39" s="1"/>
  <c r="J1814" i="39"/>
  <c r="K1814" i="39" s="1"/>
  <c r="I1814" i="39" s="1"/>
  <c r="J2320" i="39"/>
  <c r="K2320" i="39" s="1"/>
  <c r="I2320" i="39" s="1"/>
  <c r="J902" i="39"/>
  <c r="K902" i="39" s="1"/>
  <c r="I902" i="39" s="1"/>
  <c r="J343" i="39"/>
  <c r="K343" i="39" s="1"/>
  <c r="I343" i="39" s="1"/>
  <c r="J2422" i="39"/>
  <c r="K2422" i="39" s="1"/>
  <c r="I2422" i="39" s="1"/>
  <c r="J1272" i="39"/>
  <c r="K1272" i="39" s="1"/>
  <c r="I1272" i="39" s="1"/>
  <c r="J353" i="39"/>
  <c r="K353" i="39" s="1"/>
  <c r="I353" i="39" s="1"/>
  <c r="J213" i="39"/>
  <c r="K213" i="39" s="1"/>
  <c r="I213" i="39" s="1"/>
  <c r="J1620" i="39"/>
  <c r="K1620" i="39" s="1"/>
  <c r="I1620" i="39" s="1"/>
  <c r="J1643" i="39"/>
  <c r="K1643" i="39" s="1"/>
  <c r="I1643" i="39" s="1"/>
  <c r="J1928" i="39"/>
  <c r="K1928" i="39" s="1"/>
  <c r="I1928" i="39" s="1"/>
  <c r="J999" i="39"/>
  <c r="K999" i="39" s="1"/>
  <c r="I999" i="39" s="1"/>
  <c r="J808" i="39"/>
  <c r="K808" i="39" s="1"/>
  <c r="I808" i="39" s="1"/>
  <c r="J2000" i="39"/>
  <c r="K2000" i="39" s="1"/>
  <c r="I2000" i="39" s="1"/>
  <c r="J1518" i="39"/>
  <c r="K1518" i="39" s="1"/>
  <c r="I1518" i="39" s="1"/>
  <c r="J402" i="39"/>
  <c r="K402" i="39" s="1"/>
  <c r="I402" i="39" s="1"/>
  <c r="J52" i="39"/>
  <c r="K52" i="39" s="1"/>
  <c r="I52" i="39" s="1"/>
  <c r="J2127" i="39"/>
  <c r="K2127" i="39" s="1"/>
  <c r="I2127" i="39" s="1"/>
  <c r="J2125" i="39"/>
  <c r="K2125" i="39" s="1"/>
  <c r="I2125" i="39" s="1"/>
  <c r="J2257" i="39"/>
  <c r="K2257" i="39" s="1"/>
  <c r="I2257" i="39" s="1"/>
  <c r="J2008" i="39"/>
  <c r="K2008" i="39" s="1"/>
  <c r="I2008" i="39" s="1"/>
  <c r="J787" i="39"/>
  <c r="K787" i="39" s="1"/>
  <c r="I787" i="39" s="1"/>
  <c r="J1489" i="39"/>
  <c r="K1489" i="39" s="1"/>
  <c r="I1489" i="39" s="1"/>
  <c r="J326" i="39"/>
  <c r="K326" i="39" s="1"/>
  <c r="I326" i="39" s="1"/>
  <c r="J1486" i="39"/>
  <c r="K1486" i="39" s="1"/>
  <c r="I1486" i="39" s="1"/>
  <c r="J2381" i="39"/>
  <c r="K2381" i="39" s="1"/>
  <c r="I2381" i="39" s="1"/>
  <c r="J2536" i="39"/>
  <c r="K2536" i="39" s="1"/>
  <c r="I2536" i="39" s="1"/>
  <c r="J935" i="39"/>
  <c r="K935" i="39" s="1"/>
  <c r="I935" i="39" s="1"/>
  <c r="J530" i="39"/>
  <c r="K530" i="39" s="1"/>
  <c r="I530" i="39" s="1"/>
  <c r="J2102" i="39"/>
  <c r="K2102" i="39" s="1"/>
  <c r="I2102" i="39" s="1"/>
  <c r="J2343" i="39"/>
  <c r="K2343" i="39" s="1"/>
  <c r="I2343" i="39" s="1"/>
  <c r="J1985" i="39"/>
  <c r="K1985" i="39" s="1"/>
  <c r="I1985" i="39" s="1"/>
  <c r="J1701" i="39"/>
  <c r="K1701" i="39" s="1"/>
  <c r="I1701" i="39" s="1"/>
  <c r="J785" i="39"/>
  <c r="K785" i="39" s="1"/>
  <c r="I785" i="39" s="1"/>
  <c r="J1084" i="39"/>
  <c r="K1084" i="39" s="1"/>
  <c r="I1084" i="39" s="1"/>
  <c r="J1140" i="39"/>
  <c r="K1140" i="39" s="1"/>
  <c r="I1140" i="39" s="1"/>
  <c r="J1131" i="39"/>
  <c r="K1131" i="39" s="1"/>
  <c r="I1131" i="39" s="1"/>
  <c r="J1902" i="39"/>
  <c r="K1902" i="39" s="1"/>
  <c r="I1902" i="39" s="1"/>
  <c r="J718" i="39"/>
  <c r="K718" i="39" s="1"/>
  <c r="I718" i="39" s="1"/>
  <c r="J665" i="39"/>
  <c r="K665" i="39" s="1"/>
  <c r="I665" i="39" s="1"/>
  <c r="J827" i="39"/>
  <c r="K827" i="39" s="1"/>
  <c r="I827" i="39" s="1"/>
  <c r="J1699" i="39"/>
  <c r="K1699" i="39" s="1"/>
  <c r="I1699" i="39" s="1"/>
  <c r="J23" i="39"/>
  <c r="K23" i="39" s="1"/>
  <c r="I23" i="39" s="1"/>
  <c r="J1065" i="39"/>
  <c r="K1065" i="39" s="1"/>
  <c r="I1065" i="39" s="1"/>
  <c r="J1492" i="39"/>
  <c r="K1492" i="39" s="1"/>
  <c r="I1492" i="39" s="1"/>
  <c r="J2066" i="39"/>
  <c r="K2066" i="39" s="1"/>
  <c r="I2066" i="39" s="1"/>
  <c r="J255" i="39"/>
  <c r="K255" i="39" s="1"/>
  <c r="I255" i="39" s="1"/>
  <c r="J1950" i="39"/>
  <c r="K1950" i="39" s="1"/>
  <c r="I1950" i="39" s="1"/>
  <c r="J1869" i="39"/>
  <c r="K1869" i="39" s="1"/>
  <c r="I1869" i="39" s="1"/>
  <c r="J2274" i="39"/>
  <c r="K2274" i="39" s="1"/>
  <c r="I2274" i="39" s="1"/>
  <c r="J349" i="39"/>
  <c r="K349" i="39" s="1"/>
  <c r="I349" i="39" s="1"/>
  <c r="J1007" i="39"/>
  <c r="K1007" i="39" s="1"/>
  <c r="I1007" i="39" s="1"/>
  <c r="J1541" i="39"/>
  <c r="K1541" i="39" s="1"/>
  <c r="I1541" i="39" s="1"/>
  <c r="J2244" i="39"/>
  <c r="K2244" i="39" s="1"/>
  <c r="I2244" i="39" s="1"/>
  <c r="J2520" i="39"/>
  <c r="K2520" i="39" s="1"/>
  <c r="I2520" i="39" s="1"/>
  <c r="J33" i="39"/>
  <c r="K33" i="39" s="1"/>
  <c r="I33" i="39" s="1"/>
  <c r="J1099" i="39"/>
  <c r="K1099" i="39" s="1"/>
  <c r="I1099" i="39" s="1"/>
  <c r="J382" i="39"/>
  <c r="K382" i="39" s="1"/>
  <c r="I382" i="39" s="1"/>
  <c r="J2445" i="39"/>
  <c r="K2445" i="39" s="1"/>
  <c r="I2445" i="39" s="1"/>
  <c r="J1101" i="39"/>
  <c r="K1101" i="39" s="1"/>
  <c r="I1101" i="39" s="1"/>
  <c r="J1202" i="39"/>
  <c r="K1202" i="39" s="1"/>
  <c r="I1202" i="39" s="1"/>
  <c r="J1312" i="39"/>
  <c r="K1312" i="39" s="1"/>
  <c r="I1312" i="39" s="1"/>
  <c r="J1652" i="39"/>
  <c r="K1652" i="39" s="1"/>
  <c r="I1652" i="39" s="1"/>
  <c r="J683" i="39"/>
  <c r="K683" i="39" s="1"/>
  <c r="I683" i="39" s="1"/>
  <c r="J278" i="39"/>
  <c r="K278" i="39" s="1"/>
  <c r="I278" i="39" s="1"/>
  <c r="J336" i="39"/>
  <c r="K336" i="39" s="1"/>
  <c r="I336" i="39" s="1"/>
  <c r="J1746" i="39"/>
  <c r="K1746" i="39" s="1"/>
  <c r="I1746" i="39" s="1"/>
  <c r="J1881" i="39"/>
  <c r="K1881" i="39" s="1"/>
  <c r="I1881" i="39" s="1"/>
  <c r="J1608" i="39"/>
  <c r="K1608" i="39" s="1"/>
  <c r="I1608" i="39" s="1"/>
  <c r="J2345" i="39"/>
  <c r="K2345" i="39" s="1"/>
  <c r="I2345" i="39" s="1"/>
  <c r="J1682" i="39"/>
  <c r="K1682" i="39" s="1"/>
  <c r="I1682" i="39" s="1"/>
  <c r="J2457" i="39"/>
  <c r="K2457" i="39" s="1"/>
  <c r="I2457" i="39" s="1"/>
  <c r="J951" i="39"/>
  <c r="K951" i="39" s="1"/>
  <c r="I951" i="39" s="1"/>
  <c r="J1984" i="39"/>
  <c r="K1984" i="39" s="1"/>
  <c r="I1984" i="39" s="1"/>
  <c r="J659" i="39"/>
  <c r="K659" i="39" s="1"/>
  <c r="I659" i="39" s="1"/>
  <c r="J1944" i="39"/>
  <c r="K1944" i="39" s="1"/>
  <c r="I1944" i="39" s="1"/>
  <c r="J1178" i="39"/>
  <c r="K1178" i="39" s="1"/>
  <c r="I1178" i="39" s="1"/>
  <c r="J1812" i="39"/>
  <c r="K1812" i="39" s="1"/>
  <c r="I1812" i="39" s="1"/>
  <c r="J2483" i="39"/>
  <c r="K2483" i="39" s="1"/>
  <c r="I2483" i="39" s="1"/>
  <c r="J517" i="39"/>
  <c r="K517" i="39" s="1"/>
  <c r="I517" i="39" s="1"/>
  <c r="J2269" i="39"/>
  <c r="K2269" i="39" s="1"/>
  <c r="I2269" i="39" s="1"/>
  <c r="J2161" i="39"/>
  <c r="K2161" i="39" s="1"/>
  <c r="I2161" i="39" s="1"/>
  <c r="J1250" i="39"/>
  <c r="K1250" i="39" s="1"/>
  <c r="I1250" i="39" s="1"/>
  <c r="J50" i="39"/>
  <c r="K50" i="39" s="1"/>
  <c r="I50" i="39" s="1"/>
  <c r="J765" i="39"/>
  <c r="K765" i="39" s="1"/>
  <c r="I765" i="39" s="1"/>
  <c r="J2302" i="39"/>
  <c r="K2302" i="39" s="1"/>
  <c r="I2302" i="39" s="1"/>
  <c r="J636" i="39"/>
  <c r="K636" i="39" s="1"/>
  <c r="I636" i="39" s="1"/>
  <c r="J1841" i="39"/>
  <c r="K1841" i="39" s="1"/>
  <c r="I1841" i="39" s="1"/>
  <c r="J1786" i="39"/>
  <c r="K1786" i="39" s="1"/>
  <c r="I1786" i="39" s="1"/>
  <c r="J479" i="39"/>
  <c r="K479" i="39" s="1"/>
  <c r="I479" i="39" s="1"/>
  <c r="J2049" i="39"/>
  <c r="K2049" i="39" s="1"/>
  <c r="I2049" i="39" s="1"/>
  <c r="J272" i="39"/>
  <c r="K272" i="39" s="1"/>
  <c r="I272" i="39" s="1"/>
  <c r="J846" i="39"/>
  <c r="K846" i="39" s="1"/>
  <c r="I846" i="39" s="1"/>
  <c r="J485" i="39"/>
  <c r="K485" i="39" s="1"/>
  <c r="I485" i="39" s="1"/>
  <c r="J634" i="39"/>
  <c r="K634" i="39" s="1"/>
  <c r="I634" i="39" s="1"/>
  <c r="J1905" i="39"/>
  <c r="K1905" i="39" s="1"/>
  <c r="I1905" i="39" s="1"/>
  <c r="J1427" i="39"/>
  <c r="K1427" i="39" s="1"/>
  <c r="I1427" i="39" s="1"/>
  <c r="J2091" i="39"/>
  <c r="K2091" i="39" s="1"/>
  <c r="I2091" i="39" s="1"/>
  <c r="J26" i="39"/>
  <c r="K26" i="39" s="1"/>
  <c r="I26" i="39" s="1"/>
  <c r="J675" i="39"/>
  <c r="K675" i="39" s="1"/>
  <c r="I675" i="39" s="1"/>
  <c r="J2198" i="39"/>
  <c r="K2198" i="39" s="1"/>
  <c r="I2198" i="39" s="1"/>
  <c r="J793" i="39"/>
  <c r="K793" i="39" s="1"/>
  <c r="I793" i="39" s="1"/>
  <c r="J766" i="39"/>
  <c r="K766" i="39" s="1"/>
  <c r="I766" i="39" s="1"/>
  <c r="J458" i="39"/>
  <c r="K458" i="39" s="1"/>
  <c r="I458" i="39" s="1"/>
  <c r="J513" i="39"/>
  <c r="K513" i="39" s="1"/>
  <c r="I513" i="39" s="1"/>
  <c r="J2280" i="39"/>
  <c r="K2280" i="39" s="1"/>
  <c r="I2280" i="39" s="1"/>
  <c r="J420" i="39"/>
  <c r="K420" i="39" s="1"/>
  <c r="I420" i="39" s="1"/>
  <c r="J2607" i="39"/>
  <c r="K2607" i="39" s="1"/>
  <c r="I2607" i="39" s="1"/>
  <c r="J1654" i="39"/>
  <c r="K1654" i="39" s="1"/>
  <c r="I1654" i="39" s="1"/>
  <c r="J2074" i="39"/>
  <c r="K2074" i="39" s="1"/>
  <c r="I2074" i="39" s="1"/>
  <c r="J966" i="39"/>
  <c r="K966" i="39" s="1"/>
  <c r="I966" i="39" s="1"/>
  <c r="J1215" i="39"/>
  <c r="K1215" i="39" s="1"/>
  <c r="I1215" i="39" s="1"/>
  <c r="J666" i="39"/>
  <c r="K666" i="39" s="1"/>
  <c r="I666" i="39" s="1"/>
  <c r="J244" i="39"/>
  <c r="K244" i="39" s="1"/>
  <c r="I244" i="39" s="1"/>
  <c r="J1287" i="39"/>
  <c r="K1287" i="39" s="1"/>
  <c r="I1287" i="39" s="1"/>
  <c r="J1809" i="39"/>
  <c r="K1809" i="39" s="1"/>
  <c r="I1809" i="39" s="1"/>
  <c r="J654" i="39"/>
  <c r="K654" i="39" s="1"/>
  <c r="I654" i="39" s="1"/>
  <c r="J181" i="39"/>
  <c r="K181" i="39" s="1"/>
  <c r="I181" i="39" s="1"/>
  <c r="J1494" i="39"/>
  <c r="K1494" i="39" s="1"/>
  <c r="I1494" i="39" s="1"/>
  <c r="J1891" i="39"/>
  <c r="K1891" i="39" s="1"/>
  <c r="I1891" i="39" s="1"/>
  <c r="J1785" i="39"/>
  <c r="K1785" i="39" s="1"/>
  <c r="I1785" i="39" s="1"/>
  <c r="J1166" i="39"/>
  <c r="K1166" i="39" s="1"/>
  <c r="I1166" i="39" s="1"/>
  <c r="J308" i="39"/>
  <c r="K308" i="39" s="1"/>
  <c r="I308" i="39" s="1"/>
  <c r="J207" i="39"/>
  <c r="K207" i="39" s="1"/>
  <c r="I207" i="39" s="1"/>
  <c r="J1254" i="39"/>
  <c r="K1254" i="39" s="1"/>
  <c r="I1254" i="39" s="1"/>
  <c r="J948" i="39"/>
  <c r="K948" i="39" s="1"/>
  <c r="I948" i="39" s="1"/>
  <c r="J1291" i="39"/>
  <c r="K1291" i="39" s="1"/>
  <c r="I1291" i="39" s="1"/>
  <c r="J92" i="39"/>
  <c r="K92" i="39" s="1"/>
  <c r="I92" i="39" s="1"/>
  <c r="J876" i="39"/>
  <c r="K876" i="39" s="1"/>
  <c r="I876" i="39" s="1"/>
  <c r="J77" i="39"/>
  <c r="K77" i="39" s="1"/>
  <c r="I77" i="39" s="1"/>
  <c r="J155" i="39"/>
  <c r="K155" i="39" s="1"/>
  <c r="I155" i="39" s="1"/>
  <c r="J2238" i="39"/>
  <c r="K2238" i="39" s="1"/>
  <c r="I2238" i="39" s="1"/>
  <c r="J1013" i="39"/>
  <c r="K1013" i="39" s="1"/>
  <c r="I1013" i="39" s="1"/>
  <c r="J600" i="39"/>
  <c r="K600" i="39" s="1"/>
  <c r="I600" i="39" s="1"/>
  <c r="J1669" i="39"/>
  <c r="K1669" i="39" s="1"/>
  <c r="I1669" i="39" s="1"/>
  <c r="J2098" i="39"/>
  <c r="K2098" i="39" s="1"/>
  <c r="I2098" i="39" s="1"/>
  <c r="J584" i="39"/>
  <c r="K584" i="39" s="1"/>
  <c r="I584" i="39" s="1"/>
  <c r="J1397" i="39"/>
  <c r="K1397" i="39" s="1"/>
  <c r="I1397" i="39" s="1"/>
  <c r="J2564" i="39"/>
  <c r="K2564" i="39" s="1"/>
  <c r="I2564" i="39" s="1"/>
  <c r="J1519" i="39"/>
  <c r="K1519" i="39" s="1"/>
  <c r="I1519" i="39" s="1"/>
  <c r="J2628" i="39"/>
  <c r="K2628" i="39" s="1"/>
  <c r="I2628" i="39" s="1"/>
  <c r="J512" i="39"/>
  <c r="K512" i="39" s="1"/>
  <c r="I512" i="39" s="1"/>
  <c r="J1311" i="39"/>
  <c r="K1311" i="39" s="1"/>
  <c r="I1311" i="39" s="1"/>
  <c r="J1362" i="39"/>
  <c r="K1362" i="39" s="1"/>
  <c r="I1362" i="39" s="1"/>
  <c r="J1787" i="39"/>
  <c r="K1787" i="39" s="1"/>
  <c r="I1787" i="39" s="1"/>
  <c r="J681" i="39"/>
  <c r="K681" i="39" s="1"/>
  <c r="I681" i="39" s="1"/>
  <c r="J1567" i="39"/>
  <c r="K1567" i="39" s="1"/>
  <c r="I1567" i="39" s="1"/>
  <c r="J1810" i="39"/>
  <c r="K1810" i="39" s="1"/>
  <c r="I1810" i="39" s="1"/>
  <c r="J904" i="39"/>
  <c r="K904" i="39" s="1"/>
  <c r="I904" i="39" s="1"/>
  <c r="J2524" i="39"/>
  <c r="K2524" i="39" s="1"/>
  <c r="I2524" i="39" s="1"/>
  <c r="J133" i="39"/>
  <c r="K133" i="39" s="1"/>
  <c r="I133" i="39" s="1"/>
  <c r="J647" i="39"/>
  <c r="K647" i="39" s="1"/>
  <c r="I647" i="39" s="1"/>
  <c r="J185" i="39"/>
  <c r="K185" i="39" s="1"/>
  <c r="I185" i="39" s="1"/>
  <c r="J348" i="39"/>
  <c r="K348" i="39" s="1"/>
  <c r="I348" i="39" s="1"/>
  <c r="J2451" i="39"/>
  <c r="K2451" i="39" s="1"/>
  <c r="I2451" i="39" s="1"/>
  <c r="J1269" i="39"/>
  <c r="K1269" i="39" s="1"/>
  <c r="I1269" i="39" s="1"/>
  <c r="J134" i="39"/>
  <c r="K134" i="39" s="1"/>
  <c r="I134" i="39" s="1"/>
  <c r="J2185" i="39"/>
  <c r="K2185" i="39" s="1"/>
  <c r="I2185" i="39" s="1"/>
  <c r="J53" i="39"/>
  <c r="K53" i="39" s="1"/>
  <c r="I53" i="39" s="1"/>
  <c r="J833" i="39"/>
  <c r="K833" i="39" s="1"/>
  <c r="I833" i="39" s="1"/>
  <c r="J4" i="39"/>
  <c r="K4" i="39" s="1"/>
  <c r="I4" i="39" s="1"/>
  <c r="J219" i="39"/>
  <c r="K219" i="39" s="1"/>
  <c r="I219" i="39" s="1"/>
  <c r="J2337" i="39"/>
  <c r="K2337" i="39" s="1"/>
  <c r="I2337" i="39" s="1"/>
  <c r="J74" i="39"/>
  <c r="K74" i="39" s="1"/>
  <c r="I74" i="39" s="1"/>
  <c r="J2530" i="39"/>
  <c r="K2530" i="39" s="1"/>
  <c r="I2530" i="39" s="1"/>
  <c r="J568" i="39"/>
  <c r="K568" i="39" s="1"/>
  <c r="I568" i="39" s="1"/>
  <c r="J860" i="39"/>
  <c r="K860" i="39" s="1"/>
  <c r="I860" i="39" s="1"/>
  <c r="J2526" i="39"/>
  <c r="K2526" i="39" s="1"/>
  <c r="I2526" i="39" s="1"/>
  <c r="J2054" i="39"/>
  <c r="K2054" i="39" s="1"/>
  <c r="I2054" i="39" s="1"/>
  <c r="J2501" i="39"/>
  <c r="K2501" i="39" s="1"/>
  <c r="I2501" i="39" s="1"/>
  <c r="J2537" i="39"/>
  <c r="K2537" i="39" s="1"/>
  <c r="I2537" i="39" s="1"/>
  <c r="J441" i="39"/>
  <c r="K441" i="39" s="1"/>
  <c r="I441" i="39" s="1"/>
  <c r="J2039" i="39"/>
  <c r="K2039" i="39" s="1"/>
  <c r="I2039" i="39" s="1"/>
  <c r="J826" i="39"/>
  <c r="K826" i="39" s="1"/>
  <c r="I826" i="39" s="1"/>
  <c r="J2028" i="39"/>
  <c r="K2028" i="39" s="1"/>
  <c r="I2028" i="39" s="1"/>
  <c r="J165" i="39"/>
  <c r="K165" i="39" s="1"/>
  <c r="I165" i="39" s="1"/>
  <c r="J2243" i="39"/>
  <c r="K2243" i="39" s="1"/>
  <c r="I2243" i="39" s="1"/>
  <c r="J385" i="39"/>
  <c r="K385" i="39" s="1"/>
  <c r="I385" i="39" s="1"/>
  <c r="J1903" i="39"/>
  <c r="K1903" i="39" s="1"/>
  <c r="I1903" i="39" s="1"/>
  <c r="J1259" i="39"/>
  <c r="K1259" i="39" s="1"/>
  <c r="I1259" i="39" s="1"/>
  <c r="J682" i="39"/>
  <c r="K682" i="39" s="1"/>
  <c r="I682" i="39" s="1"/>
  <c r="J1945" i="39"/>
  <c r="K1945" i="39" s="1"/>
  <c r="I1945" i="39" s="1"/>
  <c r="J178" i="39"/>
  <c r="K178" i="39" s="1"/>
  <c r="I178" i="39" s="1"/>
  <c r="J971" i="39"/>
  <c r="K971" i="39" s="1"/>
  <c r="I971" i="39" s="1"/>
  <c r="J1188" i="39"/>
  <c r="K1188" i="39" s="1"/>
  <c r="I1188" i="39" s="1"/>
  <c r="J1570" i="39"/>
  <c r="K1570" i="39" s="1"/>
  <c r="I1570" i="39" s="1"/>
  <c r="J1623" i="39"/>
  <c r="K1623" i="39" s="1"/>
  <c r="I1623" i="39" s="1"/>
  <c r="J961" i="39"/>
  <c r="K961" i="39" s="1"/>
  <c r="I961" i="39" s="1"/>
  <c r="J1830" i="39"/>
  <c r="K1830" i="39" s="1"/>
  <c r="I1830" i="39" s="1"/>
  <c r="J1618" i="39"/>
  <c r="K1618" i="39" s="1"/>
  <c r="I1618" i="39" s="1"/>
  <c r="J499" i="39"/>
  <c r="K499" i="39" s="1"/>
  <c r="I499" i="39" s="1"/>
  <c r="J1761" i="39"/>
  <c r="K1761" i="39" s="1"/>
  <c r="I1761" i="39" s="1"/>
  <c r="J544" i="39"/>
  <c r="K544" i="39" s="1"/>
  <c r="I544" i="39" s="1"/>
  <c r="J396" i="39"/>
  <c r="K396" i="39" s="1"/>
  <c r="I396" i="39" s="1"/>
  <c r="J1154" i="39"/>
  <c r="K1154" i="39" s="1"/>
  <c r="I1154" i="39" s="1"/>
  <c r="J789" i="39"/>
  <c r="K789" i="39" s="1"/>
  <c r="I789" i="39" s="1"/>
  <c r="J701" i="39"/>
  <c r="K701" i="39" s="1"/>
  <c r="I701" i="39" s="1"/>
  <c r="J2557" i="39"/>
  <c r="K2557" i="39" s="1"/>
  <c r="I2557" i="39" s="1"/>
  <c r="J978" i="39"/>
  <c r="K978" i="39" s="1"/>
  <c r="I978" i="39" s="1"/>
  <c r="J1107" i="39"/>
  <c r="K1107" i="39" s="1"/>
  <c r="I1107" i="39" s="1"/>
  <c r="J177" i="39"/>
  <c r="K177" i="39" s="1"/>
  <c r="I177" i="39" s="1"/>
  <c r="J279" i="39"/>
  <c r="K279" i="39" s="1"/>
  <c r="I279" i="39" s="1"/>
  <c r="J617" i="39"/>
  <c r="K617" i="39" s="1"/>
  <c r="I617" i="39" s="1"/>
  <c r="J792" i="39"/>
  <c r="K792" i="39" s="1"/>
  <c r="I792" i="39" s="1"/>
  <c r="J2463" i="39"/>
  <c r="K2463" i="39" s="1"/>
  <c r="I2463" i="39" s="1"/>
  <c r="J572" i="39"/>
  <c r="K572" i="39" s="1"/>
  <c r="I572" i="39" s="1"/>
  <c r="J337" i="39"/>
  <c r="K337" i="39" s="1"/>
  <c r="I337" i="39" s="1"/>
  <c r="J2043" i="39"/>
  <c r="K2043" i="39" s="1"/>
  <c r="I2043" i="39" s="1"/>
  <c r="J1008" i="39"/>
  <c r="K1008" i="39" s="1"/>
  <c r="I1008" i="39" s="1"/>
  <c r="J1764" i="39"/>
  <c r="K1764" i="39" s="1"/>
  <c r="I1764" i="39" s="1"/>
  <c r="J2335" i="39"/>
  <c r="K2335" i="39" s="1"/>
  <c r="I2335" i="39" s="1"/>
  <c r="J186" i="39"/>
  <c r="K186" i="39" s="1"/>
  <c r="I186" i="39" s="1"/>
  <c r="J632" i="39"/>
  <c r="K632" i="39" s="1"/>
  <c r="I632" i="39" s="1"/>
  <c r="J1894" i="39"/>
  <c r="K1894" i="39" s="1"/>
  <c r="I1894" i="39" s="1"/>
  <c r="J1612" i="39"/>
  <c r="K1612" i="39" s="1"/>
  <c r="I1612" i="39" s="1"/>
  <c r="J2379" i="39"/>
  <c r="K2379" i="39" s="1"/>
  <c r="I2379" i="39" s="1"/>
  <c r="J2584" i="39"/>
  <c r="K2584" i="39" s="1"/>
  <c r="I2584" i="39" s="1"/>
  <c r="J360" i="39"/>
  <c r="K360" i="39" s="1"/>
  <c r="I360" i="39" s="1"/>
  <c r="J969" i="39"/>
  <c r="K969" i="39" s="1"/>
  <c r="I969" i="39" s="1"/>
  <c r="J990" i="39"/>
  <c r="K990" i="39" s="1"/>
  <c r="I990" i="39" s="1"/>
  <c r="J1773" i="39"/>
  <c r="K1773" i="39" s="1"/>
  <c r="I1773" i="39" s="1"/>
  <c r="J1032" i="39"/>
  <c r="K1032" i="39" s="1"/>
  <c r="I1032" i="39" s="1"/>
  <c r="J1981" i="39"/>
  <c r="K1981" i="39" s="1"/>
  <c r="I1981" i="39" s="1"/>
  <c r="J433" i="39"/>
  <c r="K433" i="39" s="1"/>
  <c r="I433" i="39" s="1"/>
  <c r="J1047" i="39"/>
  <c r="K1047" i="39" s="1"/>
  <c r="I1047" i="39" s="1"/>
  <c r="J680" i="39"/>
  <c r="K680" i="39" s="1"/>
  <c r="I680" i="39" s="1"/>
  <c r="J835" i="39"/>
  <c r="K835" i="39" s="1"/>
  <c r="I835" i="39" s="1"/>
  <c r="J2051" i="39"/>
  <c r="K2051" i="39" s="1"/>
  <c r="I2051" i="39" s="1"/>
  <c r="J997" i="39"/>
  <c r="K997" i="39" s="1"/>
  <c r="I997" i="39" s="1"/>
  <c r="J1962" i="39"/>
  <c r="K1962" i="39" s="1"/>
  <c r="I1962" i="39" s="1"/>
  <c r="J1332" i="39"/>
  <c r="K1332" i="39" s="1"/>
  <c r="I1332" i="39" s="1"/>
  <c r="J841" i="39"/>
  <c r="K841" i="39" s="1"/>
  <c r="I841" i="39" s="1"/>
  <c r="J888" i="39"/>
  <c r="K888" i="39" s="1"/>
  <c r="I888" i="39" s="1"/>
  <c r="J115" i="39"/>
  <c r="K115" i="39" s="1"/>
  <c r="I115" i="39" s="1"/>
  <c r="J1243" i="39"/>
  <c r="K1243" i="39" s="1"/>
  <c r="I1243" i="39" s="1"/>
  <c r="J1369" i="39"/>
  <c r="K1369" i="39" s="1"/>
  <c r="I1369" i="39" s="1"/>
  <c r="J1626" i="39"/>
  <c r="K1626" i="39" s="1"/>
  <c r="I1626" i="39" s="1"/>
  <c r="J2386" i="39"/>
  <c r="K2386" i="39" s="1"/>
  <c r="I2386" i="39" s="1"/>
  <c r="J2223" i="39"/>
  <c r="K2223" i="39" s="1"/>
  <c r="I2223" i="39" s="1"/>
  <c r="J1171" i="39"/>
  <c r="K1171" i="39" s="1"/>
  <c r="I1171" i="39" s="1"/>
  <c r="J1414" i="39"/>
  <c r="K1414" i="39" s="1"/>
  <c r="I1414" i="39" s="1"/>
  <c r="J581" i="39"/>
  <c r="K581" i="39" s="1"/>
  <c r="I581" i="39" s="1"/>
  <c r="J1175" i="39"/>
  <c r="K1175" i="39" s="1"/>
  <c r="I1175" i="39" s="1"/>
  <c r="J415" i="39"/>
  <c r="K415" i="39" s="1"/>
  <c r="I415" i="39" s="1"/>
  <c r="J2080" i="39"/>
  <c r="K2080" i="39" s="1"/>
  <c r="I2080" i="39" s="1"/>
  <c r="J2633" i="39"/>
  <c r="K2633" i="39" s="1"/>
  <c r="I2633" i="39" s="1"/>
  <c r="J2183" i="39"/>
  <c r="K2183" i="39" s="1"/>
  <c r="I2183" i="39" s="1"/>
  <c r="J226" i="39"/>
  <c r="K226" i="39" s="1"/>
  <c r="I226" i="39" s="1"/>
  <c r="J2426" i="39"/>
  <c r="K2426" i="39" s="1"/>
  <c r="I2426" i="39" s="1"/>
  <c r="J1472" i="39"/>
  <c r="K1472" i="39" s="1"/>
  <c r="I1472" i="39" s="1"/>
  <c r="J1514" i="39"/>
  <c r="K1514" i="39" s="1"/>
  <c r="I1514" i="39" s="1"/>
  <c r="J341" i="39"/>
  <c r="K341" i="39" s="1"/>
  <c r="I341" i="39" s="1"/>
  <c r="J1056" i="39"/>
  <c r="K1056" i="39" s="1"/>
  <c r="I1056" i="39" s="1"/>
  <c r="J837" i="39"/>
  <c r="K837" i="39" s="1"/>
  <c r="I837" i="39" s="1"/>
  <c r="J1765" i="39"/>
  <c r="K1765" i="39" s="1"/>
  <c r="I1765" i="39" s="1"/>
  <c r="J1596" i="39"/>
  <c r="K1596" i="39" s="1"/>
  <c r="I1596" i="39" s="1"/>
  <c r="J649" i="39"/>
  <c r="K649" i="39" s="1"/>
  <c r="I649" i="39" s="1"/>
  <c r="J2360" i="39"/>
  <c r="K2360" i="39" s="1"/>
  <c r="I2360" i="39" s="1"/>
  <c r="J161" i="39"/>
  <c r="K161" i="39" s="1"/>
  <c r="I161" i="39" s="1"/>
  <c r="J1616" i="39"/>
  <c r="K1616" i="39" s="1"/>
  <c r="I1616" i="39" s="1"/>
  <c r="J256" i="39"/>
  <c r="K256" i="39" s="1"/>
  <c r="I256" i="39" s="1"/>
  <c r="J1044" i="39"/>
  <c r="K1044" i="39" s="1"/>
  <c r="I1044" i="39" s="1"/>
  <c r="J2150" i="39"/>
  <c r="K2150" i="39" s="1"/>
  <c r="I2150" i="39" s="1"/>
  <c r="J944" i="39"/>
  <c r="K944" i="39" s="1"/>
  <c r="I944" i="39" s="1"/>
  <c r="J119" i="39"/>
  <c r="K119" i="39" s="1"/>
  <c r="I119" i="39" s="1"/>
  <c r="J1059" i="39"/>
  <c r="K1059" i="39" s="1"/>
  <c r="I1059" i="39" s="1"/>
  <c r="J395" i="39"/>
  <c r="K395" i="39" s="1"/>
  <c r="I395" i="39" s="1"/>
  <c r="J467" i="39"/>
  <c r="K467" i="39" s="1"/>
  <c r="I467" i="39" s="1"/>
  <c r="J2299" i="39"/>
  <c r="K2299" i="39" s="1"/>
  <c r="I2299" i="39" s="1"/>
  <c r="J556" i="39"/>
  <c r="K556" i="39" s="1"/>
  <c r="I556" i="39" s="1"/>
  <c r="J1684" i="39"/>
  <c r="K1684" i="39" s="1"/>
  <c r="I1684" i="39" s="1"/>
  <c r="J387" i="39"/>
  <c r="K387" i="39" s="1"/>
  <c r="I387" i="39" s="1"/>
  <c r="J2573" i="39"/>
  <c r="K2573" i="39" s="1"/>
  <c r="I2573" i="39" s="1"/>
  <c r="J200" i="39"/>
  <c r="K200" i="39" s="1"/>
  <c r="I200" i="39" s="1"/>
  <c r="J842" i="39"/>
  <c r="K842" i="39" s="1"/>
  <c r="I842" i="39" s="1"/>
  <c r="J1017" i="39"/>
  <c r="K1017" i="39" s="1"/>
  <c r="I1017" i="39" s="1"/>
  <c r="J2395" i="39"/>
  <c r="K2395" i="39" s="1"/>
  <c r="I2395" i="39" s="1"/>
  <c r="J2192" i="39"/>
  <c r="K2192" i="39" s="1"/>
  <c r="I2192" i="39" s="1"/>
  <c r="J607" i="39"/>
  <c r="K607" i="39" s="1"/>
  <c r="I607" i="39" s="1"/>
  <c r="J494" i="39"/>
  <c r="K494" i="39" s="1"/>
  <c r="I494" i="39" s="1"/>
  <c r="J809" i="39"/>
  <c r="K809" i="39" s="1"/>
  <c r="I809" i="39" s="1"/>
  <c r="J2298" i="39"/>
  <c r="K2298" i="39" s="1"/>
  <c r="I2298" i="39" s="1"/>
  <c r="J1144" i="39"/>
  <c r="K1144" i="39" s="1"/>
  <c r="I1144" i="39" s="1"/>
  <c r="J107" i="39"/>
  <c r="K107" i="39" s="1"/>
  <c r="I107" i="39" s="1"/>
  <c r="J251" i="39"/>
  <c r="K251" i="39" s="1"/>
  <c r="I251" i="39" s="1"/>
  <c r="J1559" i="39"/>
  <c r="K1559" i="39" s="1"/>
  <c r="I1559" i="39" s="1"/>
  <c r="J655" i="39"/>
  <c r="K655" i="39" s="1"/>
  <c r="I655" i="39" s="1"/>
  <c r="J1232" i="39"/>
  <c r="K1232" i="39" s="1"/>
  <c r="I1232" i="39" s="1"/>
  <c r="J2624" i="39"/>
  <c r="K2624" i="39" s="1"/>
  <c r="I2624" i="39" s="1"/>
  <c r="J2289" i="39"/>
  <c r="K2289" i="39" s="1"/>
  <c r="I2289" i="39" s="1"/>
  <c r="J2502" i="39"/>
  <c r="K2502" i="39" s="1"/>
  <c r="I2502" i="39" s="1"/>
  <c r="J956" i="39"/>
  <c r="K956" i="39" s="1"/>
  <c r="I956" i="39" s="1"/>
  <c r="J2397" i="39"/>
  <c r="K2397" i="39" s="1"/>
  <c r="I2397" i="39" s="1"/>
  <c r="J1966" i="39"/>
  <c r="K1966" i="39" s="1"/>
  <c r="I1966" i="39" s="1"/>
  <c r="J844" i="39"/>
  <c r="K844" i="39" s="1"/>
  <c r="I844" i="39" s="1"/>
  <c r="J1387" i="39"/>
  <c r="K1387" i="39" s="1"/>
  <c r="I1387" i="39" s="1"/>
  <c r="J2519" i="39"/>
  <c r="K2519" i="39" s="1"/>
  <c r="I2519" i="39" s="1"/>
  <c r="J1246" i="39"/>
  <c r="K1246" i="39" s="1"/>
  <c r="I1246" i="39" s="1"/>
  <c r="J325" i="39"/>
  <c r="K325" i="39" s="1"/>
  <c r="I325" i="39" s="1"/>
  <c r="J1413" i="39"/>
  <c r="K1413" i="39" s="1"/>
  <c r="I1413" i="39" s="1"/>
  <c r="J1676" i="39"/>
  <c r="K1676" i="39" s="1"/>
  <c r="I1676" i="39" s="1"/>
  <c r="J1352" i="39"/>
  <c r="K1352" i="39" s="1"/>
  <c r="I1352" i="39" s="1"/>
  <c r="J1120" i="39"/>
  <c r="K1120" i="39" s="1"/>
  <c r="I1120" i="39" s="1"/>
  <c r="J2261" i="39"/>
  <c r="K2261" i="39" s="1"/>
  <c r="I2261" i="39" s="1"/>
  <c r="J1750" i="39"/>
  <c r="K1750" i="39" s="1"/>
  <c r="I1750" i="39" s="1"/>
  <c r="J1799" i="39"/>
  <c r="K1799" i="39" s="1"/>
  <c r="I1799" i="39" s="1"/>
  <c r="J1904" i="39"/>
  <c r="K1904" i="39" s="1"/>
  <c r="I1904" i="39" s="1"/>
  <c r="J1031" i="39"/>
  <c r="K1031" i="39" s="1"/>
  <c r="I1031" i="39" s="1"/>
  <c r="J2026" i="39"/>
  <c r="K2026" i="39" s="1"/>
  <c r="I2026" i="39" s="1"/>
  <c r="J1600" i="39"/>
  <c r="K1600" i="39" s="1"/>
  <c r="I1600" i="39" s="1"/>
  <c r="J1540" i="39"/>
  <c r="K1540" i="39" s="1"/>
  <c r="I1540" i="39" s="1"/>
  <c r="J2040" i="39"/>
  <c r="K2040" i="39" s="1"/>
  <c r="I2040" i="39" s="1"/>
  <c r="J491" i="39"/>
  <c r="K491" i="39" s="1"/>
  <c r="I491" i="39" s="1"/>
  <c r="J2392" i="39"/>
  <c r="K2392" i="39" s="1"/>
  <c r="I2392" i="39" s="1"/>
  <c r="J1597" i="39"/>
  <c r="K1597" i="39" s="1"/>
  <c r="I1597" i="39" s="1"/>
  <c r="J1104" i="39"/>
  <c r="K1104" i="39" s="1"/>
  <c r="I1104" i="39" s="1"/>
  <c r="J2596" i="39"/>
  <c r="K2596" i="39" s="1"/>
  <c r="I2596" i="39" s="1"/>
  <c r="J962" i="39"/>
  <c r="K962" i="39" s="1"/>
  <c r="I962" i="39" s="1"/>
  <c r="J1111" i="39"/>
  <c r="K1111" i="39" s="1"/>
  <c r="I1111" i="39" s="1"/>
  <c r="J515" i="39"/>
  <c r="K515" i="39" s="1"/>
  <c r="I515" i="39" s="1"/>
  <c r="J2630" i="39"/>
  <c r="K2630" i="39" s="1"/>
  <c r="I2630" i="39" s="1"/>
  <c r="J778" i="39"/>
  <c r="K778" i="39" s="1"/>
  <c r="I778" i="39" s="1"/>
  <c r="J534" i="39"/>
  <c r="K534" i="39" s="1"/>
  <c r="I534" i="39" s="1"/>
  <c r="J58" i="39"/>
  <c r="K58" i="39" s="1"/>
  <c r="I58" i="39" s="1"/>
  <c r="J2166" i="39"/>
  <c r="K2166" i="39" s="1"/>
  <c r="I2166" i="39" s="1"/>
  <c r="J2428" i="39"/>
  <c r="K2428" i="39" s="1"/>
  <c r="I2428" i="39" s="1"/>
  <c r="J1198" i="39"/>
  <c r="K1198" i="39" s="1"/>
  <c r="I1198" i="39" s="1"/>
  <c r="J2105" i="39"/>
  <c r="K2105" i="39" s="1"/>
  <c r="I2105" i="39" s="1"/>
  <c r="J1508" i="39"/>
  <c r="K1508" i="39" s="1"/>
  <c r="I1508" i="39" s="1"/>
  <c r="J157" i="39"/>
  <c r="K157" i="39" s="1"/>
  <c r="I157" i="39" s="1"/>
  <c r="J1628" i="39"/>
  <c r="K1628" i="39" s="1"/>
  <c r="I1628" i="39" s="1"/>
  <c r="J1892" i="39"/>
  <c r="K1892" i="39" s="1"/>
  <c r="I1892" i="39" s="1"/>
  <c r="J1046" i="39"/>
  <c r="K1046" i="39" s="1"/>
  <c r="I1046" i="39" s="1"/>
  <c r="J803" i="39"/>
  <c r="K803" i="39" s="1"/>
  <c r="I803" i="39" s="1"/>
  <c r="J62" i="39"/>
  <c r="K62" i="39" s="1"/>
  <c r="I62" i="39" s="1"/>
  <c r="J270" i="39"/>
  <c r="K270" i="39" s="1"/>
  <c r="I270" i="39" s="1"/>
  <c r="J1802" i="39"/>
  <c r="K1802" i="39" s="1"/>
  <c r="I1802" i="39" s="1"/>
  <c r="J973" i="39"/>
  <c r="K973" i="39" s="1"/>
  <c r="I973" i="39" s="1"/>
  <c r="J1629" i="39"/>
  <c r="K1629" i="39" s="1"/>
  <c r="I1629" i="39" s="1"/>
  <c r="J1753" i="39"/>
  <c r="K1753" i="39" s="1"/>
  <c r="I1753" i="39" s="1"/>
  <c r="J66" i="39"/>
  <c r="K66" i="39" s="1"/>
  <c r="I66" i="39" s="1"/>
  <c r="J1018" i="39"/>
  <c r="K1018" i="39" s="1"/>
  <c r="I1018" i="39" s="1"/>
  <c r="J2319" i="39"/>
  <c r="K2319" i="39" s="1"/>
  <c r="I2319" i="39" s="1"/>
  <c r="J1241" i="39"/>
  <c r="K1241" i="39" s="1"/>
  <c r="I1241" i="39" s="1"/>
  <c r="J1134" i="39"/>
  <c r="K1134" i="39" s="1"/>
  <c r="I1134" i="39" s="1"/>
  <c r="J136" i="39"/>
  <c r="K136" i="39" s="1"/>
  <c r="I136" i="39" s="1"/>
  <c r="J1828" i="39"/>
  <c r="K1828" i="39" s="1"/>
  <c r="I1828" i="39" s="1"/>
  <c r="J1646" i="39"/>
  <c r="K1646" i="39" s="1"/>
  <c r="I1646" i="39" s="1"/>
  <c r="J1366" i="39"/>
  <c r="K1366" i="39" s="1"/>
  <c r="I1366" i="39" s="1"/>
  <c r="J2072" i="39"/>
  <c r="K2072" i="39" s="1"/>
  <c r="I2072" i="39" s="1"/>
  <c r="J1203" i="39"/>
  <c r="K1203" i="39" s="1"/>
  <c r="I1203" i="39" s="1"/>
  <c r="J298" i="39"/>
  <c r="K298" i="39" s="1"/>
  <c r="I298" i="39" s="1"/>
  <c r="J796" i="39"/>
  <c r="K796" i="39" s="1"/>
  <c r="I796" i="39" s="1"/>
  <c r="J1351" i="39"/>
  <c r="K1351" i="39" s="1"/>
  <c r="I1351" i="39" s="1"/>
  <c r="J1952" i="39"/>
  <c r="K1952" i="39" s="1"/>
  <c r="I1952" i="39" s="1"/>
  <c r="J588" i="39"/>
  <c r="K588" i="39" s="1"/>
  <c r="I588" i="39" s="1"/>
  <c r="J281" i="39"/>
  <c r="K281" i="39" s="1"/>
  <c r="I281" i="39" s="1"/>
  <c r="J1204" i="39"/>
  <c r="K1204" i="39" s="1"/>
  <c r="I1204" i="39" s="1"/>
  <c r="J1724" i="39"/>
  <c r="K1724" i="39" s="1"/>
  <c r="I1724" i="39" s="1"/>
  <c r="J197" i="39"/>
  <c r="K197" i="39" s="1"/>
  <c r="I197" i="39" s="1"/>
  <c r="J2149" i="39"/>
  <c r="K2149" i="39" s="1"/>
  <c r="I2149" i="39" s="1"/>
  <c r="J768" i="39"/>
  <c r="K768" i="39" s="1"/>
  <c r="I768" i="39" s="1"/>
  <c r="J331" i="39"/>
  <c r="K331" i="39" s="1"/>
  <c r="I331" i="39" s="1"/>
  <c r="J2383" i="39"/>
  <c r="K2383" i="39" s="1"/>
  <c r="I2383" i="39" s="1"/>
  <c r="J812" i="39"/>
  <c r="K812" i="39" s="1"/>
  <c r="I812" i="39" s="1"/>
  <c r="J1601" i="39"/>
  <c r="K1601" i="39" s="1"/>
  <c r="I1601" i="39" s="1"/>
  <c r="J234" i="39"/>
  <c r="K234" i="39" s="1"/>
  <c r="I234" i="39" s="1"/>
  <c r="J2547" i="39"/>
  <c r="K2547" i="39" s="1"/>
  <c r="I2547" i="39" s="1"/>
  <c r="J2101" i="39"/>
  <c r="K2101" i="39" s="1"/>
  <c r="I2101" i="39" s="1"/>
  <c r="J2225" i="39"/>
  <c r="K2225" i="39" s="1"/>
  <c r="I2225" i="39" s="1"/>
  <c r="J1853" i="39"/>
  <c r="K1853" i="39" s="1"/>
  <c r="I1853" i="39" s="1"/>
  <c r="J790" i="39"/>
  <c r="K790" i="39" s="1"/>
  <c r="I790" i="39" s="1"/>
  <c r="J1402" i="39"/>
  <c r="K1402" i="39" s="1"/>
  <c r="I1402" i="39" s="1"/>
  <c r="J1125" i="39"/>
  <c r="K1125" i="39" s="1"/>
  <c r="I1125" i="39" s="1"/>
  <c r="J1368" i="39"/>
  <c r="K1368" i="39" s="1"/>
  <c r="I1368" i="39" s="1"/>
  <c r="J2450" i="39"/>
  <c r="K2450" i="39" s="1"/>
  <c r="I2450" i="39" s="1"/>
  <c r="J869" i="39"/>
  <c r="K869" i="39" s="1"/>
  <c r="I869" i="39" s="1"/>
  <c r="J1033" i="39"/>
  <c r="K1033" i="39" s="1"/>
  <c r="I1033" i="39" s="1"/>
  <c r="J797" i="39"/>
  <c r="K797" i="39" s="1"/>
  <c r="I797" i="39" s="1"/>
  <c r="J2034" i="39"/>
  <c r="K2034" i="39" s="1"/>
  <c r="I2034" i="39" s="1"/>
  <c r="J764" i="39"/>
  <c r="K764" i="39" s="1"/>
  <c r="I764" i="39" s="1"/>
  <c r="J2591" i="39"/>
  <c r="K2591" i="39" s="1"/>
  <c r="I2591" i="39" s="1"/>
  <c r="J743" i="39"/>
  <c r="K743" i="39" s="1"/>
  <c r="I743" i="39" s="1"/>
  <c r="J202" i="39"/>
  <c r="K202" i="39" s="1"/>
  <c r="I202" i="39" s="1"/>
  <c r="J1340" i="39"/>
  <c r="K1340" i="39" s="1"/>
  <c r="I1340" i="39" s="1"/>
  <c r="J1263" i="39"/>
  <c r="K1263" i="39" s="1"/>
  <c r="I1263" i="39" s="1"/>
  <c r="J101" i="39"/>
  <c r="K101" i="39" s="1"/>
  <c r="I101" i="39" s="1"/>
  <c r="J410" i="39"/>
  <c r="K410" i="39" s="1"/>
  <c r="I410" i="39" s="1"/>
  <c r="J1482" i="39"/>
  <c r="K1482" i="39" s="1"/>
  <c r="I1482" i="39" s="1"/>
  <c r="J531" i="39"/>
  <c r="K531" i="39" s="1"/>
  <c r="I531" i="39" s="1"/>
  <c r="J1512" i="39"/>
  <c r="K1512" i="39" s="1"/>
  <c r="I1512" i="39" s="1"/>
  <c r="J1238" i="39"/>
  <c r="K1238" i="39" s="1"/>
  <c r="I1238" i="39" s="1"/>
  <c r="J723" i="39"/>
  <c r="K723" i="39" s="1"/>
  <c r="I723" i="39" s="1"/>
  <c r="J423" i="39"/>
  <c r="K423" i="39" s="1"/>
  <c r="I423" i="39" s="1"/>
  <c r="J2332" i="39"/>
  <c r="K2332" i="39" s="1"/>
  <c r="I2332" i="39" s="1"/>
  <c r="J1156" i="39"/>
  <c r="K1156" i="39" s="1"/>
  <c r="I1156" i="39" s="1"/>
  <c r="J122" i="39"/>
  <c r="K122" i="39" s="1"/>
  <c r="I122" i="39" s="1"/>
  <c r="J1234" i="39"/>
  <c r="K1234" i="39" s="1"/>
  <c r="I1234" i="39" s="1"/>
  <c r="J2224" i="39"/>
  <c r="K2224" i="39" s="1"/>
  <c r="I2224" i="39" s="1"/>
  <c r="J1868" i="39"/>
  <c r="K1868" i="39" s="1"/>
  <c r="I1868" i="39" s="1"/>
  <c r="J2260" i="39"/>
  <c r="K2260" i="39" s="1"/>
  <c r="I2260" i="39" s="1"/>
  <c r="J1926" i="39"/>
  <c r="K1926" i="39" s="1"/>
  <c r="I1926" i="39" s="1"/>
  <c r="J2202" i="39"/>
  <c r="K2202" i="39" s="1"/>
  <c r="I2202" i="39" s="1"/>
  <c r="J1239" i="39"/>
  <c r="K1239" i="39" s="1"/>
  <c r="I1239" i="39" s="1"/>
  <c r="J1024" i="39"/>
  <c r="K1024" i="39" s="1"/>
  <c r="I1024" i="39" s="1"/>
  <c r="J501" i="39"/>
  <c r="K501" i="39" s="1"/>
  <c r="I501" i="39" s="1"/>
  <c r="J931" i="39"/>
  <c r="K931" i="39" s="1"/>
  <c r="I931" i="39" s="1"/>
  <c r="J2264" i="39"/>
  <c r="K2264" i="39" s="1"/>
  <c r="I2264" i="39" s="1"/>
  <c r="J610" i="39"/>
  <c r="K610" i="39" s="1"/>
  <c r="I610" i="39" s="1"/>
  <c r="J552" i="39"/>
  <c r="K552" i="39" s="1"/>
  <c r="I552" i="39" s="1"/>
  <c r="J1739" i="39"/>
  <c r="K1739" i="39" s="1"/>
  <c r="I1739" i="39" s="1"/>
  <c r="J1354" i="39"/>
  <c r="K1354" i="39" s="1"/>
  <c r="I1354" i="39" s="1"/>
  <c r="J2480" i="39"/>
  <c r="K2480" i="39" s="1"/>
  <c r="I2480" i="39" s="1"/>
  <c r="J498" i="39"/>
  <c r="K498" i="39" s="1"/>
  <c r="I498" i="39" s="1"/>
  <c r="J520" i="39"/>
  <c r="K520" i="39" s="1"/>
  <c r="I520" i="39" s="1"/>
  <c r="J2212" i="39"/>
  <c r="K2212" i="39" s="1"/>
  <c r="I2212" i="39" s="1"/>
  <c r="J195" i="39"/>
  <c r="K195" i="39" s="1"/>
  <c r="I195" i="39" s="1"/>
  <c r="J189" i="39"/>
  <c r="K189" i="39" s="1"/>
  <c r="I189" i="39" s="1"/>
  <c r="J1041" i="39"/>
  <c r="K1041" i="39" s="1"/>
  <c r="I1041" i="39" s="1"/>
  <c r="J238" i="39"/>
  <c r="K238" i="39" s="1"/>
  <c r="I238" i="39" s="1"/>
  <c r="J855" i="39"/>
  <c r="K855" i="39" s="1"/>
  <c r="I855" i="39" s="1"/>
  <c r="J719" i="39"/>
  <c r="K719" i="39" s="1"/>
  <c r="I719" i="39" s="1"/>
  <c r="J1647" i="39"/>
  <c r="K1647" i="39" s="1"/>
  <c r="I1647" i="39" s="1"/>
  <c r="J1835" i="39"/>
  <c r="K1835" i="39" s="1"/>
  <c r="I1835" i="39" s="1"/>
  <c r="J374" i="39"/>
  <c r="K374" i="39" s="1"/>
  <c r="I374" i="39" s="1"/>
  <c r="J409" i="39"/>
  <c r="K409" i="39" s="1"/>
  <c r="I409" i="39" s="1"/>
  <c r="J1082" i="39"/>
  <c r="K1082" i="39" s="1"/>
  <c r="I1082" i="39" s="1"/>
  <c r="J1045" i="39"/>
  <c r="K1045" i="39" s="1"/>
  <c r="I1045" i="39" s="1"/>
  <c r="J1255" i="39"/>
  <c r="K1255" i="39" s="1"/>
  <c r="I1255" i="39" s="1"/>
  <c r="J2141" i="39"/>
  <c r="K2141" i="39" s="1"/>
  <c r="I2141" i="39" s="1"/>
  <c r="J1420" i="39"/>
  <c r="K1420" i="39" s="1"/>
  <c r="I1420" i="39" s="1"/>
  <c r="J2410" i="39"/>
  <c r="K2410" i="39" s="1"/>
  <c r="I2410" i="39" s="1"/>
  <c r="J1057" i="39"/>
  <c r="K1057" i="39" s="1"/>
  <c r="I1057" i="39" s="1"/>
  <c r="J1389" i="39"/>
  <c r="K1389" i="39" s="1"/>
  <c r="I1389" i="39" s="1"/>
  <c r="J974" i="39"/>
  <c r="K974" i="39" s="1"/>
  <c r="I974" i="39" s="1"/>
  <c r="J2207" i="39"/>
  <c r="K2207" i="39" s="1"/>
  <c r="I2207" i="39" s="1"/>
  <c r="J2169" i="39"/>
  <c r="K2169" i="39" s="1"/>
  <c r="I2169" i="39" s="1"/>
  <c r="J939" i="39"/>
  <c r="K939" i="39" s="1"/>
  <c r="I939" i="39" s="1"/>
  <c r="J831" i="39"/>
  <c r="K831" i="39" s="1"/>
  <c r="I831" i="39" s="1"/>
  <c r="J1776" i="39"/>
  <c r="K1776" i="39" s="1"/>
  <c r="I1776" i="39" s="1"/>
  <c r="J897" i="39"/>
  <c r="K897" i="39" s="1"/>
  <c r="I897" i="39" s="1"/>
  <c r="J1304" i="39"/>
  <c r="K1304" i="39" s="1"/>
  <c r="I1304" i="39" s="1"/>
  <c r="J1617" i="39"/>
  <c r="K1617" i="39" s="1"/>
  <c r="I1617" i="39" s="1"/>
  <c r="J1888" i="39"/>
  <c r="K1888" i="39" s="1"/>
  <c r="I1888" i="39" s="1"/>
  <c r="J947" i="39"/>
  <c r="K947" i="39" s="1"/>
  <c r="I947" i="39" s="1"/>
  <c r="J1784" i="39"/>
  <c r="K1784" i="39" s="1"/>
  <c r="I1784" i="39" s="1"/>
  <c r="J1309" i="39"/>
  <c r="K1309" i="39" s="1"/>
  <c r="I1309" i="39" s="1"/>
  <c r="J2496" i="39"/>
  <c r="K2496" i="39" s="1"/>
  <c r="I2496" i="39" s="1"/>
  <c r="J745" i="39"/>
  <c r="K745" i="39" s="1"/>
  <c r="I745" i="39" s="1"/>
  <c r="J1357" i="39"/>
  <c r="K1357" i="39" s="1"/>
  <c r="I1357" i="39" s="1"/>
  <c r="J1900" i="39"/>
  <c r="K1900" i="39" s="1"/>
  <c r="I1900" i="39" s="1"/>
  <c r="J450" i="39"/>
  <c r="K450" i="39" s="1"/>
  <c r="I450" i="39" s="1"/>
  <c r="J8" i="39"/>
  <c r="K8" i="39" s="1"/>
  <c r="I8" i="39" s="1"/>
  <c r="J1318" i="39"/>
  <c r="K1318" i="39" s="1"/>
  <c r="I1318" i="39" s="1"/>
  <c r="J150" i="39"/>
  <c r="K150" i="39" s="1"/>
  <c r="I150" i="39" s="1"/>
  <c r="J2361" i="39"/>
  <c r="K2361" i="39" s="1"/>
  <c r="I2361" i="39" s="1"/>
  <c r="J506" i="39"/>
  <c r="K506" i="39" s="1"/>
  <c r="I506" i="39" s="1"/>
  <c r="J847" i="39"/>
  <c r="K847" i="39" s="1"/>
  <c r="I847" i="39" s="1"/>
  <c r="J2376" i="39"/>
  <c r="K2376" i="39" s="1"/>
  <c r="I2376" i="39" s="1"/>
  <c r="J1083" i="39"/>
  <c r="K1083" i="39" s="1"/>
  <c r="I1083" i="39" s="1"/>
  <c r="J1395" i="39"/>
  <c r="K1395" i="39" s="1"/>
  <c r="I1395" i="39" s="1"/>
  <c r="J1909" i="39"/>
  <c r="K1909" i="39" s="1"/>
  <c r="I1909" i="39" s="1"/>
  <c r="J1679" i="39"/>
  <c r="K1679" i="39" s="1"/>
  <c r="I1679" i="39" s="1"/>
  <c r="J2544" i="39"/>
  <c r="K2544" i="39" s="1"/>
  <c r="I2544" i="39" s="1"/>
  <c r="J310" i="39"/>
  <c r="K310" i="39" s="1"/>
  <c r="I310" i="39" s="1"/>
  <c r="J1893" i="39"/>
  <c r="K1893" i="39" s="1"/>
  <c r="I1893" i="39" s="1"/>
  <c r="J2010" i="39"/>
  <c r="K2010" i="39" s="1"/>
  <c r="I2010" i="39" s="1"/>
  <c r="J1876" i="39"/>
  <c r="K1876" i="39" s="1"/>
  <c r="I1876" i="39" s="1"/>
  <c r="J2252" i="39"/>
  <c r="K2252" i="39" s="1"/>
  <c r="I2252" i="39" s="1"/>
  <c r="J1757" i="39"/>
  <c r="K1757" i="39" s="1"/>
  <c r="I1757" i="39" s="1"/>
  <c r="J187" i="39"/>
  <c r="K187" i="39" s="1"/>
  <c r="I187" i="39" s="1"/>
  <c r="J742" i="39"/>
  <c r="K742" i="39" s="1"/>
  <c r="I742" i="39" s="1"/>
  <c r="J1767" i="39"/>
  <c r="K1767" i="39" s="1"/>
  <c r="I1767" i="39" s="1"/>
  <c r="J798" i="39"/>
  <c r="K798" i="39" s="1"/>
  <c r="I798" i="39" s="1"/>
  <c r="J1146" i="39"/>
  <c r="K1146" i="39" s="1"/>
  <c r="I1146" i="39" s="1"/>
  <c r="J1086" i="39"/>
  <c r="K1086" i="39" s="1"/>
  <c r="I1086" i="39" s="1"/>
  <c r="J168" i="39"/>
  <c r="K168" i="39" s="1"/>
  <c r="I168" i="39" s="1"/>
  <c r="J320" i="39"/>
  <c r="K320" i="39" s="1"/>
  <c r="I320" i="39" s="1"/>
  <c r="J786" i="39"/>
  <c r="K786" i="39" s="1"/>
  <c r="I786" i="39" s="1"/>
  <c r="J1550" i="39"/>
  <c r="K1550" i="39" s="1"/>
  <c r="I1550" i="39" s="1"/>
  <c r="J455" i="39"/>
  <c r="K455" i="39" s="1"/>
  <c r="I455" i="39" s="1"/>
  <c r="J1955" i="39"/>
  <c r="K1955" i="39" s="1"/>
  <c r="I1955" i="39" s="1"/>
  <c r="J577" i="39"/>
  <c r="K577" i="39" s="1"/>
  <c r="I577" i="39" s="1"/>
  <c r="J1979" i="39"/>
  <c r="K1979" i="39" s="1"/>
  <c r="I1979" i="39" s="1"/>
  <c r="J1820" i="39"/>
  <c r="K1820" i="39" s="1"/>
  <c r="I1820" i="39" s="1"/>
  <c r="J1481" i="39"/>
  <c r="K1481" i="39" s="1"/>
  <c r="I1481" i="39" s="1"/>
  <c r="J928" i="39"/>
  <c r="K928" i="39" s="1"/>
  <c r="I928" i="39" s="1"/>
  <c r="J436" i="39"/>
  <c r="K436" i="39" s="1"/>
  <c r="I436" i="39" s="1"/>
  <c r="J1458" i="39"/>
  <c r="K1458" i="39" s="1"/>
  <c r="I1458" i="39" s="1"/>
  <c r="J38" i="39"/>
  <c r="K38" i="39" s="1"/>
  <c r="I38" i="39" s="1"/>
  <c r="J473" i="39"/>
  <c r="K473" i="39" s="1"/>
  <c r="I473" i="39" s="1"/>
  <c r="J235" i="39"/>
  <c r="K235" i="39" s="1"/>
  <c r="I235" i="39" s="1"/>
  <c r="J678" i="39"/>
  <c r="K678" i="39" s="1"/>
  <c r="I678" i="39" s="1"/>
  <c r="J1004" i="39"/>
  <c r="K1004" i="39" s="1"/>
  <c r="I1004" i="39" s="1"/>
  <c r="J1982" i="39"/>
  <c r="K1982" i="39" s="1"/>
  <c r="I1982" i="39" s="1"/>
  <c r="J1994" i="39"/>
  <c r="K1994" i="39" s="1"/>
  <c r="I1994" i="39" s="1"/>
  <c r="J1151" i="39"/>
  <c r="K1151" i="39" s="1"/>
  <c r="I1151" i="39" s="1"/>
  <c r="J960" i="39"/>
  <c r="K960" i="39" s="1"/>
  <c r="I960" i="39" s="1"/>
  <c r="J1976" i="39"/>
  <c r="K1976" i="39" s="1"/>
  <c r="I1976" i="39" s="1"/>
  <c r="J1859" i="39"/>
  <c r="K1859" i="39" s="1"/>
  <c r="I1859" i="39" s="1"/>
  <c r="J1384" i="39"/>
  <c r="K1384" i="39" s="1"/>
  <c r="I1384" i="39" s="1"/>
  <c r="J1129" i="39"/>
  <c r="K1129" i="39" s="1"/>
  <c r="I1129" i="39" s="1"/>
  <c r="J311" i="39"/>
  <c r="K311" i="39" s="1"/>
  <c r="I311" i="39" s="1"/>
  <c r="J1182" i="39"/>
  <c r="K1182" i="39" s="1"/>
  <c r="I1182" i="39" s="1"/>
  <c r="J2522" i="39"/>
  <c r="K2522" i="39" s="1"/>
  <c r="I2522" i="39" s="1"/>
  <c r="J2042" i="39"/>
  <c r="K2042" i="39" s="1"/>
  <c r="I2042" i="39" s="1"/>
  <c r="J627" i="39"/>
  <c r="K627" i="39" s="1"/>
  <c r="I627" i="39" s="1"/>
  <c r="J1943" i="39"/>
  <c r="K1943" i="39" s="1"/>
  <c r="I1943" i="39" s="1"/>
  <c r="J700" i="39"/>
  <c r="K700" i="39" s="1"/>
  <c r="I700" i="39" s="1"/>
  <c r="J839" i="39"/>
  <c r="K839" i="39" s="1"/>
  <c r="I839" i="39" s="1"/>
  <c r="J1914" i="39"/>
  <c r="K1914" i="39" s="1"/>
  <c r="I1914" i="39" s="1"/>
  <c r="J373" i="39"/>
  <c r="K373" i="39" s="1"/>
  <c r="I373" i="39" s="1"/>
  <c r="J1247" i="39"/>
  <c r="K1247" i="39" s="1"/>
  <c r="I1247" i="39" s="1"/>
  <c r="J69" i="39"/>
  <c r="K69" i="39" s="1"/>
  <c r="I69" i="39" s="1"/>
  <c r="J926" i="39"/>
  <c r="K926" i="39" s="1"/>
  <c r="I926" i="39" s="1"/>
  <c r="J2575" i="39"/>
  <c r="K2575" i="39" s="1"/>
  <c r="I2575" i="39" s="1"/>
  <c r="J1851" i="39"/>
  <c r="K1851" i="39" s="1"/>
  <c r="I1851" i="39" s="1"/>
  <c r="J1543" i="39"/>
  <c r="K1543" i="39" s="1"/>
  <c r="I1543" i="39" s="1"/>
  <c r="J1176" i="39"/>
  <c r="K1176" i="39" s="1"/>
  <c r="I1176" i="39" s="1"/>
  <c r="J2490" i="39"/>
  <c r="K2490" i="39" s="1"/>
  <c r="I2490" i="39" s="1"/>
  <c r="J890" i="39"/>
  <c r="K890" i="39" s="1"/>
  <c r="I890" i="39" s="1"/>
  <c r="J333" i="39"/>
  <c r="K333" i="39" s="1"/>
  <c r="I333" i="39" s="1"/>
  <c r="J2005" i="39"/>
  <c r="K2005" i="39" s="1"/>
  <c r="I2005" i="39" s="1"/>
  <c r="J130" i="39"/>
  <c r="K130" i="39" s="1"/>
  <c r="I130" i="39" s="1"/>
  <c r="J1838" i="39"/>
  <c r="K1838" i="39" s="1"/>
  <c r="I1838" i="39" s="1"/>
  <c r="J2606" i="39"/>
  <c r="K2606" i="39" s="1"/>
  <c r="I2606" i="39" s="1"/>
  <c r="J2167" i="39"/>
  <c r="K2167" i="39" s="1"/>
  <c r="I2167" i="39" s="1"/>
  <c r="J1942" i="39"/>
  <c r="K1942" i="39" s="1"/>
  <c r="I1942" i="39" s="1"/>
  <c r="J2412" i="39"/>
  <c r="K2412" i="39" s="1"/>
  <c r="I2412" i="39" s="1"/>
  <c r="J2592" i="39"/>
  <c r="K2592" i="39" s="1"/>
  <c r="I2592" i="39" s="1"/>
  <c r="J1581" i="39"/>
  <c r="K1581" i="39" s="1"/>
  <c r="I1581" i="39" s="1"/>
  <c r="J668" i="39"/>
  <c r="K668" i="39" s="1"/>
  <c r="I668" i="39" s="1"/>
  <c r="J564" i="39"/>
  <c r="K564" i="39" s="1"/>
  <c r="I564" i="39" s="1"/>
  <c r="J848" i="39"/>
  <c r="K848" i="39" s="1"/>
  <c r="I848" i="39" s="1"/>
  <c r="L18" i="5"/>
  <c r="L17" i="5"/>
  <c r="L16" i="5"/>
  <c r="L15" i="5"/>
  <c r="L32" i="5"/>
  <c r="L31" i="5"/>
  <c r="L30" i="5"/>
  <c r="L29" i="5"/>
  <c r="L28" i="5"/>
  <c r="L27" i="5"/>
  <c r="L26" i="5"/>
  <c r="L25" i="5"/>
  <c r="L23" i="5"/>
  <c r="L22" i="5"/>
  <c r="L21" i="5"/>
  <c r="L20" i="5"/>
  <c r="L2187" i="39"/>
  <c r="C2187" i="39" s="1"/>
  <c r="F2187" i="39"/>
  <c r="E2187" i="39"/>
  <c r="D2187" i="39"/>
  <c r="B2187" i="39"/>
  <c r="H2187" i="39" s="1"/>
  <c r="A2187" i="39"/>
  <c r="H2188" i="39" l="1"/>
  <c r="J2187" i="39"/>
  <c r="K2187" i="39" s="1"/>
  <c r="I2187" i="39" s="1"/>
  <c r="L13" i="5" l="1"/>
  <c r="L12" i="5"/>
  <c r="L11" i="5"/>
  <c r="L10" i="5"/>
  <c r="M9" i="5" s="1"/>
  <c r="L8" i="5"/>
  <c r="L7" i="5"/>
  <c r="P7" i="5"/>
  <c r="P8" i="5"/>
  <c r="P10" i="5"/>
  <c r="P11" i="5"/>
  <c r="P12" i="5"/>
  <c r="P13" i="5"/>
  <c r="P15" i="5"/>
  <c r="P17" i="5"/>
  <c r="P20" i="5"/>
  <c r="P22" i="5"/>
  <c r="P25" i="5"/>
  <c r="P27" i="5"/>
  <c r="P29" i="5"/>
  <c r="P31" i="5"/>
  <c r="M13" i="5" l="1"/>
  <c r="M12" i="5"/>
  <c r="M11" i="5"/>
  <c r="M8" i="5"/>
  <c r="M10" i="5"/>
  <c r="M7" i="5"/>
  <c r="M15" i="5"/>
  <c r="M20" i="5"/>
  <c r="M29" i="5"/>
  <c r="M22" i="5"/>
  <c r="M27" i="5"/>
  <c r="M31" i="5"/>
  <c r="M17" i="5"/>
  <c r="M25" i="5"/>
  <c r="R25" i="5" l="1"/>
  <c r="R22" i="5"/>
  <c r="R27" i="5"/>
  <c r="S25" i="5"/>
  <c r="S17" i="5"/>
  <c r="R20" i="5"/>
  <c r="S31" i="5"/>
  <c r="S22" i="5"/>
  <c r="S27" i="5"/>
  <c r="S29" i="5"/>
  <c r="R29" i="5"/>
  <c r="R15" i="5"/>
  <c r="R17" i="5"/>
  <c r="S20" i="5"/>
  <c r="R31" i="5"/>
  <c r="S15" i="5"/>
  <c r="R10" i="5"/>
  <c r="S7" i="5"/>
  <c r="R7" i="5"/>
  <c r="S12" i="5"/>
  <c r="R12" i="5"/>
  <c r="S10" i="5"/>
  <c r="R11" i="5"/>
  <c r="S11" i="5"/>
  <c r="S13" i="5"/>
  <c r="S8" i="5"/>
  <c r="R13" i="5"/>
  <c r="R8" i="5"/>
  <c r="N27" i="5" l="1"/>
  <c r="Q27" i="5" s="1"/>
  <c r="N31" i="5"/>
  <c r="Q31" i="5" s="1"/>
  <c r="N22" i="5"/>
  <c r="Q22" i="5" s="1"/>
  <c r="N25" i="5"/>
  <c r="Q25" i="5" s="1"/>
  <c r="N17" i="5"/>
  <c r="Q17" i="5" s="1"/>
  <c r="N20" i="5"/>
  <c r="Q20" i="5" s="1"/>
  <c r="N8" i="5"/>
  <c r="Q8" i="5" s="1"/>
  <c r="N29" i="5"/>
  <c r="Q29" i="5" s="1"/>
  <c r="N15" i="5"/>
  <c r="Q15" i="5" s="1"/>
  <c r="N12" i="5"/>
  <c r="Q12" i="5" s="1"/>
  <c r="H2" i="5"/>
  <c r="N13" i="5"/>
  <c r="Q13" i="5" s="1"/>
  <c r="H3" i="5"/>
  <c r="N7" i="5"/>
  <c r="Q7" i="5" s="1"/>
  <c r="N11" i="5"/>
  <c r="Q11" i="5" s="1"/>
  <c r="G3" i="5"/>
  <c r="G2" i="5"/>
  <c r="N10" i="5"/>
  <c r="Q10" i="5" s="1"/>
  <c r="F3" i="5" l="1"/>
  <c r="F2" i="5"/>
</calcChain>
</file>

<file path=xl/sharedStrings.xml><?xml version="1.0" encoding="utf-8"?>
<sst xmlns="http://schemas.openxmlformats.org/spreadsheetml/2006/main" count="48146" uniqueCount="6013">
  <si>
    <t>Date</t>
  </si>
  <si>
    <t>Local</t>
  </si>
  <si>
    <t>Visiteur</t>
  </si>
  <si>
    <t>Résultat</t>
  </si>
  <si>
    <t>Nombre de point</t>
  </si>
  <si>
    <t>Nombre de set</t>
  </si>
  <si>
    <t>Nombre de jeu</t>
  </si>
  <si>
    <t>No de club</t>
  </si>
  <si>
    <t>Nom du club</t>
  </si>
  <si>
    <t>Club local</t>
  </si>
  <si>
    <t>Club visiteur</t>
  </si>
  <si>
    <t>Discipline</t>
  </si>
  <si>
    <t>Equipe</t>
  </si>
  <si>
    <t>No de licence</t>
  </si>
  <si>
    <t>Nom Prénom</t>
  </si>
  <si>
    <t>Class.</t>
  </si>
  <si>
    <t>Gagné w.o.</t>
  </si>
  <si>
    <t>Double Dames</t>
  </si>
  <si>
    <t>Double Mixtes</t>
  </si>
  <si>
    <t>Double Messieurs</t>
  </si>
  <si>
    <t>Simple Messieurs</t>
  </si>
  <si>
    <t>Simple Dames</t>
  </si>
  <si>
    <t>Nom du capitaine de l'équipe visiteuse :</t>
  </si>
  <si>
    <t>Nombre de points</t>
  </si>
  <si>
    <t>No du club</t>
  </si>
  <si>
    <t>TC Ardon</t>
  </si>
  <si>
    <t>TC Chamoson</t>
  </si>
  <si>
    <t>TC Lutry</t>
  </si>
  <si>
    <t>TC Montchoisi</t>
  </si>
  <si>
    <t>TC Versoix</t>
  </si>
  <si>
    <t>Nom</t>
  </si>
  <si>
    <t>class.</t>
  </si>
  <si>
    <t>class. valeur</t>
  </si>
  <si>
    <t>AK</t>
  </si>
  <si>
    <t>ST</t>
  </si>
  <si>
    <t>30+</t>
  </si>
  <si>
    <t>A</t>
  </si>
  <si>
    <t>124.62.691.0</t>
  </si>
  <si>
    <t>Aymon Nicole</t>
  </si>
  <si>
    <t>50+</t>
  </si>
  <si>
    <t>400.61.804.0</t>
  </si>
  <si>
    <t>Glassey Corinne</t>
  </si>
  <si>
    <t>35+</t>
  </si>
  <si>
    <t>623.77.278.0</t>
  </si>
  <si>
    <t>Luyet Vincent</t>
  </si>
  <si>
    <t>376.53.635.0</t>
  </si>
  <si>
    <t>Gaillard Raphaele</t>
  </si>
  <si>
    <t>60+</t>
  </si>
  <si>
    <t>376.04.509.0</t>
  </si>
  <si>
    <t>Gaillard Clémence</t>
  </si>
  <si>
    <t>12&amp;U</t>
  </si>
  <si>
    <t>403.60.891.0</t>
  </si>
  <si>
    <t>Gollut Suzy</t>
  </si>
  <si>
    <t>55+</t>
  </si>
  <si>
    <t>260.61.528.0</t>
  </si>
  <si>
    <t>Chabbey Romaine</t>
  </si>
  <si>
    <t>376.78.702.0</t>
  </si>
  <si>
    <t>Gaillard Manuela</t>
  </si>
  <si>
    <t>376.96.763.0</t>
  </si>
  <si>
    <t>Gaillard Marine</t>
  </si>
  <si>
    <t>280.56.758.0</t>
  </si>
  <si>
    <t>Delaloye Eliane</t>
  </si>
  <si>
    <t>444.84.465.0</t>
  </si>
  <si>
    <t>Hatt Grégory</t>
  </si>
  <si>
    <t>272.91.142.0</t>
  </si>
  <si>
    <t>Crettenand Clément</t>
  </si>
  <si>
    <t>284.94.842.0</t>
  </si>
  <si>
    <t>D'Haenens Hélène</t>
  </si>
  <si>
    <t>40+</t>
  </si>
  <si>
    <t>625.77.141.0</t>
  </si>
  <si>
    <t>Mabillard Gregg</t>
  </si>
  <si>
    <t>254.98.383.0</t>
  </si>
  <si>
    <t>Carlen Yannick</t>
  </si>
  <si>
    <t>18&amp;U</t>
  </si>
  <si>
    <t>444.59.211.0</t>
  </si>
  <si>
    <t>Hatt Philippe</t>
  </si>
  <si>
    <t>376.66.364.0</t>
  </si>
  <si>
    <t>Gafner Patrick</t>
  </si>
  <si>
    <t>45+</t>
  </si>
  <si>
    <t>914.68.452.0</t>
  </si>
  <si>
    <t>Vivani Paolo</t>
  </si>
  <si>
    <t>667.02.809.0</t>
  </si>
  <si>
    <t>Mottier Céline</t>
  </si>
  <si>
    <t>14&amp;U</t>
  </si>
  <si>
    <t>293.94.617.0</t>
  </si>
  <si>
    <t>667.00.871.0</t>
  </si>
  <si>
    <t>Mottier Elodie</t>
  </si>
  <si>
    <t>16&amp;U</t>
  </si>
  <si>
    <t>444.59.657.0</t>
  </si>
  <si>
    <t>Hatt Ghilaine</t>
  </si>
  <si>
    <t>702.00.880.0</t>
  </si>
  <si>
    <t>Papilloud Océane</t>
  </si>
  <si>
    <t>254.98.383.1</t>
  </si>
  <si>
    <t>Carlen Nicolas</t>
  </si>
  <si>
    <t>280.02.572.0</t>
  </si>
  <si>
    <t>Delaloye Pauline</t>
  </si>
  <si>
    <t>636.77.241.0</t>
  </si>
  <si>
    <t>Mathis Olivier</t>
  </si>
  <si>
    <t>124.98.742.0</t>
  </si>
  <si>
    <t>Aymon Tania</t>
  </si>
  <si>
    <t>65+</t>
  </si>
  <si>
    <t>289.81.837.0</t>
  </si>
  <si>
    <t>Dorsaz Myriam</t>
  </si>
  <si>
    <t>254.73.407.0</t>
  </si>
  <si>
    <t>Carron Pierre-Joe</t>
  </si>
  <si>
    <t>293.63.207.0</t>
  </si>
  <si>
    <t>Ducrey Jean-Marc</t>
  </si>
  <si>
    <t>753.99.259.0</t>
  </si>
  <si>
    <t>Roh Bastien</t>
  </si>
  <si>
    <t>396.88.279.0</t>
  </si>
  <si>
    <t>10&amp;U</t>
  </si>
  <si>
    <t>280.04.725.0</t>
  </si>
  <si>
    <t>Delaloye Maeva</t>
  </si>
  <si>
    <t>376.99.165.0</t>
  </si>
  <si>
    <t>Gaillard Tristan</t>
  </si>
  <si>
    <t>646.88.308.0</t>
  </si>
  <si>
    <t>Métrailler Bastien</t>
  </si>
  <si>
    <t>651.93.607.0</t>
  </si>
  <si>
    <t>272.97.214.0</t>
  </si>
  <si>
    <t>Crettenand Romain</t>
  </si>
  <si>
    <t>376.76.350.0</t>
  </si>
  <si>
    <t>Gaillard Ralph</t>
  </si>
  <si>
    <t>272.93.155.0</t>
  </si>
  <si>
    <t>Crettenand Thibault</t>
  </si>
  <si>
    <t>667.80.278.0</t>
  </si>
  <si>
    <t>Moulin Kevin</t>
  </si>
  <si>
    <t>617.02.303.0</t>
  </si>
  <si>
    <t>Luginbuehl Colin</t>
  </si>
  <si>
    <t>679.85.305.0</t>
  </si>
  <si>
    <t>Neuwerth Julien</t>
  </si>
  <si>
    <t>260.60.476.0</t>
  </si>
  <si>
    <t>Chabbey Gabriel</t>
  </si>
  <si>
    <t>376.51.459.0</t>
  </si>
  <si>
    <t>Gaillard Benjamin</t>
  </si>
  <si>
    <t>899.04.473.0</t>
  </si>
  <si>
    <t>Tuberosa Florian</t>
  </si>
  <si>
    <t>280.04.448.0</t>
  </si>
  <si>
    <t>Delaloye Adrien</t>
  </si>
  <si>
    <t>528.02.242.0</t>
  </si>
  <si>
    <t>Kaempfer Jonathan</t>
  </si>
  <si>
    <t>490.02.484.0</t>
  </si>
  <si>
    <t>Humbert Julien</t>
  </si>
  <si>
    <t>759.81.111.0</t>
  </si>
  <si>
    <t>Rosset Xavier</t>
  </si>
  <si>
    <t>753.73.247.0</t>
  </si>
  <si>
    <t>Roh Cédric</t>
  </si>
  <si>
    <t>753.05.288.0</t>
  </si>
  <si>
    <t>Roh Nathan</t>
  </si>
  <si>
    <t>70+</t>
  </si>
  <si>
    <t>914.04.375.0</t>
  </si>
  <si>
    <t>Vivani Nolan</t>
  </si>
  <si>
    <t>528.04.165.0</t>
  </si>
  <si>
    <t>Kaempfer Ludovic</t>
  </si>
  <si>
    <t>753.04.283.0</t>
  </si>
  <si>
    <t>Roh Loic</t>
  </si>
  <si>
    <t>254.91.125.0</t>
  </si>
  <si>
    <t>Carrupt David</t>
  </si>
  <si>
    <t>289.75.493.0</t>
  </si>
  <si>
    <t>Dorsaz Cédric</t>
  </si>
  <si>
    <t>75+</t>
  </si>
  <si>
    <t>80+</t>
  </si>
  <si>
    <t>270.75.425.0</t>
  </si>
  <si>
    <t>Cortat Hervé</t>
  </si>
  <si>
    <t>995.68.728.0</t>
  </si>
  <si>
    <t>Zurcher Albane</t>
  </si>
  <si>
    <t>642.68.132.0</t>
  </si>
  <si>
    <t>Meizoz Alain</t>
  </si>
  <si>
    <t>372.68.284.0</t>
  </si>
  <si>
    <t>Fumeaux Jacquy</t>
  </si>
  <si>
    <t>781.69.191.0</t>
  </si>
  <si>
    <t>Seghrouchni Khalid</t>
  </si>
  <si>
    <t>764.94.473.0</t>
  </si>
  <si>
    <t>Roy Lucien</t>
  </si>
  <si>
    <t>170.63.709.0</t>
  </si>
  <si>
    <t>Binggeli Fabienne</t>
  </si>
  <si>
    <t>332.63.744.0</t>
  </si>
  <si>
    <t>Fauchère Marie-Françoise</t>
  </si>
  <si>
    <t>633.77.444.0</t>
  </si>
  <si>
    <t>170.62.172.0</t>
  </si>
  <si>
    <t>Binggeli Robert</t>
  </si>
  <si>
    <t>280.86.472.0</t>
  </si>
  <si>
    <t>Délèze Julien</t>
  </si>
  <si>
    <t>752.65.130.0</t>
  </si>
  <si>
    <t>Roduit Stéphane</t>
  </si>
  <si>
    <t>254.88.215.0</t>
  </si>
  <si>
    <t>Carruzzo Nicolas</t>
  </si>
  <si>
    <t>643.80.171.0</t>
  </si>
  <si>
    <t>Mendes Geraldes José</t>
  </si>
  <si>
    <t>254.92.461.0</t>
  </si>
  <si>
    <t>Carruzzo Olivier</t>
  </si>
  <si>
    <t>195.64.845.0</t>
  </si>
  <si>
    <t>Boesiger-Angella Dominique</t>
  </si>
  <si>
    <t>117.72.446.0</t>
  </si>
  <si>
    <t>Angella Patrice</t>
  </si>
  <si>
    <t>160.77.713.0</t>
  </si>
  <si>
    <t>Berset Géraldine</t>
  </si>
  <si>
    <t>Martinez José</t>
  </si>
  <si>
    <t>297.81.847.0</t>
  </si>
  <si>
    <t>Durgnat Veronique</t>
  </si>
  <si>
    <t>937.43.539.0</t>
  </si>
  <si>
    <t>Weber Jirina</t>
  </si>
  <si>
    <t>707.75.442.0</t>
  </si>
  <si>
    <t>Perret Richard</t>
  </si>
  <si>
    <t>547.68.510.0</t>
  </si>
  <si>
    <t>Klink Catherine</t>
  </si>
  <si>
    <t>297.47.868.0</t>
  </si>
  <si>
    <t>Durgnat Elisabeth</t>
  </si>
  <si>
    <t>252.58.714.0</t>
  </si>
  <si>
    <t>Camponovo Joelle</t>
  </si>
  <si>
    <t>837.88.478.0</t>
  </si>
  <si>
    <t>Schueppen Christian</t>
  </si>
  <si>
    <t>270.99.886.0</t>
  </si>
  <si>
    <t>Corpataux Noah</t>
  </si>
  <si>
    <t>267.72.330.0</t>
  </si>
  <si>
    <t>Cogliati Serge</t>
  </si>
  <si>
    <t>299.81.153.0</t>
  </si>
  <si>
    <t>Délitroz Stéphane</t>
  </si>
  <si>
    <t>281.60.381.0</t>
  </si>
  <si>
    <t>Dénériaz Christian</t>
  </si>
  <si>
    <t>252.91.360.0</t>
  </si>
  <si>
    <t>Camponovo Joachim</t>
  </si>
  <si>
    <t>727.60.144.0</t>
  </si>
  <si>
    <t>Rappaz Albano</t>
  </si>
  <si>
    <t>508.94.234.0</t>
  </si>
  <si>
    <t>Janz Oliver</t>
  </si>
  <si>
    <t>270.68.616.0</t>
  </si>
  <si>
    <t>Corpataux-Manini Sandra</t>
  </si>
  <si>
    <t>403.90.768.0</t>
  </si>
  <si>
    <t>Gohl Audrey</t>
  </si>
  <si>
    <t>277.73.234.0</t>
  </si>
  <si>
    <t>Da Silva Antonio</t>
  </si>
  <si>
    <t>287.89.466.0</t>
  </si>
  <si>
    <t>Diserens Léonard</t>
  </si>
  <si>
    <t>797.91.315.1</t>
  </si>
  <si>
    <t>Susset Robert</t>
  </si>
  <si>
    <t>288.58.106.0</t>
  </si>
  <si>
    <t>Dobler Alain</t>
  </si>
  <si>
    <t>120.72.387.0</t>
  </si>
  <si>
    <t>Arcan Selim</t>
  </si>
  <si>
    <t>403.64.141.0</t>
  </si>
  <si>
    <t>Gobet Michel</t>
  </si>
  <si>
    <t>173.62.472.0</t>
  </si>
  <si>
    <t>Bise Stéphane</t>
  </si>
  <si>
    <t>135.62.124.0</t>
  </si>
  <si>
    <t>Baour Dominique</t>
  </si>
  <si>
    <t>680.69.324.0</t>
  </si>
  <si>
    <t>Niddam Yoram</t>
  </si>
  <si>
    <t>250.52.150.0</t>
  </si>
  <si>
    <t>Cabrini Albert</t>
  </si>
  <si>
    <t>404.62.305.0</t>
  </si>
  <si>
    <t>Gomez Angel</t>
  </si>
  <si>
    <t>679.74.167.0</t>
  </si>
  <si>
    <t>Nguyen Son</t>
  </si>
  <si>
    <t>704.46.451.0</t>
  </si>
  <si>
    <t>Paetzel Peter</t>
  </si>
  <si>
    <t>464.74.442.0</t>
  </si>
  <si>
    <t>Hermes Rolf</t>
  </si>
  <si>
    <t>508.95.382.0</t>
  </si>
  <si>
    <t>Jaques Cyril</t>
  </si>
  <si>
    <t>625.59.604.0</t>
  </si>
  <si>
    <t>Mack Emmanuelle</t>
  </si>
  <si>
    <t>722.64.735.0</t>
  </si>
  <si>
    <t>Protti Anita</t>
  </si>
  <si>
    <t>270.84.672.0</t>
  </si>
  <si>
    <t>Corthesy Yael</t>
  </si>
  <si>
    <t>717.87.755.0</t>
  </si>
  <si>
    <t>Piguet Camille</t>
  </si>
  <si>
    <t>902.80.567.0</t>
  </si>
  <si>
    <t>627.52.656.0</t>
  </si>
  <si>
    <t>Magnin Alice</t>
  </si>
  <si>
    <t>236.85.475.0</t>
  </si>
  <si>
    <t>Burger Ludovic</t>
  </si>
  <si>
    <t>329.03.170.0</t>
  </si>
  <si>
    <t>Farhat Samy</t>
  </si>
  <si>
    <t>281.59.759.0</t>
  </si>
  <si>
    <t>De Monaco-Joset Pina</t>
  </si>
  <si>
    <t>514.87.577.0</t>
  </si>
  <si>
    <t>693.58.522.0</t>
  </si>
  <si>
    <t>Odenwald Marianne</t>
  </si>
  <si>
    <t>278.77.414.0</t>
  </si>
  <si>
    <t>625.88.722.1</t>
  </si>
  <si>
    <t>Mack Mathilde</t>
  </si>
  <si>
    <t>924.75.476.0</t>
  </si>
  <si>
    <t>Vulliamy Philippe</t>
  </si>
  <si>
    <t>703.75.113.0</t>
  </si>
  <si>
    <t>Pasquali Fabio</t>
  </si>
  <si>
    <t>679.61.130.0</t>
  </si>
  <si>
    <t>Neuenschwander Jean</t>
  </si>
  <si>
    <t>508.75.775.0</t>
  </si>
  <si>
    <t>Janzer Simone</t>
  </si>
  <si>
    <t>161.64.213.0</t>
  </si>
  <si>
    <t>Berzin Remy</t>
  </si>
  <si>
    <t>214.79.305.0</t>
  </si>
  <si>
    <t>Brouze Sébastien</t>
  </si>
  <si>
    <t>338.79.429.0</t>
  </si>
  <si>
    <t>Ferry Thomas</t>
  </si>
  <si>
    <t>633.56.387.0</t>
  </si>
  <si>
    <t>Martin Thierry</t>
  </si>
  <si>
    <t>629.02.603.0</t>
  </si>
  <si>
    <t>Mandanis Aglaé</t>
  </si>
  <si>
    <t>264.02.544.0</t>
  </si>
  <si>
    <t>Christe Nikita</t>
  </si>
  <si>
    <t>504.04.188.0</t>
  </si>
  <si>
    <t>Iynédjian Joachim</t>
  </si>
  <si>
    <t>786.76.351.0</t>
  </si>
  <si>
    <t>Sidaoui Karim</t>
  </si>
  <si>
    <t>509.86.386.0</t>
  </si>
  <si>
    <t>Jayet Nicolas</t>
  </si>
  <si>
    <t>721.73.873.0</t>
  </si>
  <si>
    <t>Pouly Laurence</t>
  </si>
  <si>
    <t>166.66.805.0</t>
  </si>
  <si>
    <t>Bienz Louise</t>
  </si>
  <si>
    <t>912.69.406.0</t>
  </si>
  <si>
    <t>Vigne Thierry</t>
  </si>
  <si>
    <t>875.62.124.0</t>
  </si>
  <si>
    <t>Tabet Karim</t>
  </si>
  <si>
    <t>789.52.440.0</t>
  </si>
  <si>
    <t>Simeone Silvio</t>
  </si>
  <si>
    <t>505.70.170.0</t>
  </si>
  <si>
    <t>Jaccard Johann</t>
  </si>
  <si>
    <t>287.99.321.0</t>
  </si>
  <si>
    <t>Djuric Filip</t>
  </si>
  <si>
    <t>375.75.625.0</t>
  </si>
  <si>
    <t>Gacic Kusum Natalia</t>
  </si>
  <si>
    <t>977.60.831.0</t>
  </si>
  <si>
    <t>Zanello Nicole</t>
  </si>
  <si>
    <t>738.50.212.0</t>
  </si>
  <si>
    <t>Rey Jacques</t>
  </si>
  <si>
    <t>228.71.150.0</t>
  </si>
  <si>
    <t>Buchs Arnaud</t>
  </si>
  <si>
    <t>287.97.353.0</t>
  </si>
  <si>
    <t>Djuric Nikola</t>
  </si>
  <si>
    <t>745.73.305.0</t>
  </si>
  <si>
    <t>Rimella Cédric</t>
  </si>
  <si>
    <t>505.57.211.0</t>
  </si>
  <si>
    <t>Jaccoud Alain</t>
  </si>
  <si>
    <t>104.72.416.0</t>
  </si>
  <si>
    <t>Affolter Simon</t>
  </si>
  <si>
    <t>633.89.443.0</t>
  </si>
  <si>
    <t>Martin Gilles</t>
  </si>
  <si>
    <t>505.00.323.0</t>
  </si>
  <si>
    <t>Jacot Bruno</t>
  </si>
  <si>
    <t>633.55.262.0</t>
  </si>
  <si>
    <t>Martin Giles</t>
  </si>
  <si>
    <t>105.41.193.0</t>
  </si>
  <si>
    <t>Agopian Paul</t>
  </si>
  <si>
    <t>246.55.314.0</t>
  </si>
  <si>
    <t>Bussy Jacques</t>
  </si>
  <si>
    <t>156.68.138.0</t>
  </si>
  <si>
    <t>Berguerand Thierry</t>
  </si>
  <si>
    <t>779.47.331.0</t>
  </si>
  <si>
    <t>Savary Gerard</t>
  </si>
  <si>
    <t>977.58.383.0</t>
  </si>
  <si>
    <t>Zanello Adriano</t>
  </si>
  <si>
    <t>912.00.276.0</t>
  </si>
  <si>
    <t>Vigne Grégoire</t>
  </si>
  <si>
    <t>333.68.241.0</t>
  </si>
  <si>
    <t>Favre Pierre</t>
  </si>
  <si>
    <t>326.60.227.0</t>
  </si>
  <si>
    <t>Faeh Marc</t>
  </si>
  <si>
    <t>454.73.272.0</t>
  </si>
  <si>
    <t>Heinzer Thibault</t>
  </si>
  <si>
    <t>714.73.243.0</t>
  </si>
  <si>
    <t>Pfister Jérôme</t>
  </si>
  <si>
    <t>260.89.441.0</t>
  </si>
  <si>
    <t>Chami William</t>
  </si>
  <si>
    <t>576.63.453.0</t>
  </si>
  <si>
    <t>Laffely Olivier</t>
  </si>
  <si>
    <t>633.95.443.0</t>
  </si>
  <si>
    <t>Martin Gregory</t>
  </si>
  <si>
    <t>633.86.413.0</t>
  </si>
  <si>
    <t>Martin Alexandre</t>
  </si>
  <si>
    <t>351.04.174.0</t>
  </si>
  <si>
    <t>Fontannaz Charles</t>
  </si>
  <si>
    <t>282.05.138.0</t>
  </si>
  <si>
    <t>Depallens Adrien</t>
  </si>
  <si>
    <t>914.77.473.0</t>
  </si>
  <si>
    <t>Vittoz Serge</t>
  </si>
  <si>
    <t>717.76.148.0</t>
  </si>
  <si>
    <t>Piguet Karim</t>
  </si>
  <si>
    <t>630.06.247.0</t>
  </si>
  <si>
    <t>Mares Julien</t>
  </si>
  <si>
    <t>714.06.475.0</t>
  </si>
  <si>
    <t>Pfister Casper</t>
  </si>
  <si>
    <t>199.87.129.0</t>
  </si>
  <si>
    <t>Boyer Renaud</t>
  </si>
  <si>
    <t>906.81.416.0</t>
  </si>
  <si>
    <t>Vallélian Emmanuel</t>
  </si>
  <si>
    <t>882.90.341.0</t>
  </si>
  <si>
    <t>Thomas Nathan</t>
  </si>
  <si>
    <t>403.62.278.0</t>
  </si>
  <si>
    <t>Goguet Remi</t>
  </si>
  <si>
    <t>150.69.722.0</t>
  </si>
  <si>
    <t>389.51.444.0</t>
  </si>
  <si>
    <t>Geoffroy Olivier</t>
  </si>
  <si>
    <t>Golay Michel</t>
  </si>
  <si>
    <t>Club</t>
  </si>
  <si>
    <t>TEST</t>
  </si>
  <si>
    <t>Helbling Luca</t>
  </si>
  <si>
    <t>913.03.481.0</t>
  </si>
  <si>
    <t>Vineis Sven</t>
  </si>
  <si>
    <t>748.73.236.0</t>
  </si>
  <si>
    <t>Ritter Alexandre</t>
  </si>
  <si>
    <t>671.01.262.0</t>
  </si>
  <si>
    <t>Muller Victor</t>
  </si>
  <si>
    <t>114.00.303.0</t>
  </si>
  <si>
    <t>Amy David</t>
  </si>
  <si>
    <t>293.92.181.0</t>
  </si>
  <si>
    <t>Duc Kevin</t>
  </si>
  <si>
    <t>169.90.434.0</t>
  </si>
  <si>
    <t>Billarant Julien</t>
  </si>
  <si>
    <t>274.03.163.0</t>
  </si>
  <si>
    <t>Cuche Lucien</t>
  </si>
  <si>
    <t>968.81.480.0</t>
  </si>
  <si>
    <t>Wurlod Olivier</t>
  </si>
  <si>
    <t>776.04.385.0</t>
  </si>
  <si>
    <t>Salerno Quorchi Anouar</t>
  </si>
  <si>
    <t>749.04.448.0</t>
  </si>
  <si>
    <t>Rivier Maximilien</t>
  </si>
  <si>
    <t>627.71.327.0</t>
  </si>
  <si>
    <t>Magurano Stefano</t>
  </si>
  <si>
    <t>255.06.430.0</t>
  </si>
  <si>
    <t>Casémi Armand</t>
  </si>
  <si>
    <t>563.78.576.0</t>
  </si>
  <si>
    <t>210.92.749.0</t>
  </si>
  <si>
    <t>Broccard Mariola</t>
  </si>
  <si>
    <t>376.02.754.0</t>
  </si>
  <si>
    <t>Gaillard Jessamie</t>
  </si>
  <si>
    <t>Martuscelli François</t>
  </si>
  <si>
    <t>350.86.252.0</t>
  </si>
  <si>
    <t>Follonier Patrick</t>
  </si>
  <si>
    <t>658.72.152.0</t>
  </si>
  <si>
    <t>Monnet Thierry</t>
  </si>
  <si>
    <t>Sexe</t>
  </si>
  <si>
    <t>340.03.412.0</t>
  </si>
  <si>
    <t>Filliez Mathieu</t>
  </si>
  <si>
    <t>354.69.327.0</t>
  </si>
  <si>
    <t>Fournier Yannick</t>
  </si>
  <si>
    <t>Gillioz Alexandre</t>
  </si>
  <si>
    <t>908.02.889.0</t>
  </si>
  <si>
    <t>Varela Thilane</t>
  </si>
  <si>
    <t>764.64.132.0</t>
  </si>
  <si>
    <t>Roy Denis</t>
  </si>
  <si>
    <t>126.02.188.0</t>
  </si>
  <si>
    <t>Bachkaikine Pierre</t>
  </si>
  <si>
    <t>135.03.308.0</t>
  </si>
  <si>
    <t>Bande Roméo</t>
  </si>
  <si>
    <t>177.92.246.0</t>
  </si>
  <si>
    <t>Blaettler Alain</t>
  </si>
  <si>
    <t>177.59.277.0</t>
  </si>
  <si>
    <t>Blaettler Michael</t>
  </si>
  <si>
    <t>199.00.488.0</t>
  </si>
  <si>
    <t>Bowman Shaun</t>
  </si>
  <si>
    <t>229.65.105.0</t>
  </si>
  <si>
    <t>Buclin Laurent</t>
  </si>
  <si>
    <t>229.63.221.0</t>
  </si>
  <si>
    <t>Buclin Claude</t>
  </si>
  <si>
    <t>284.04.330.0</t>
  </si>
  <si>
    <t>De Vilmorin Arnould</t>
  </si>
  <si>
    <t>293.62.492.0</t>
  </si>
  <si>
    <t>Ducrest Jean - Noel</t>
  </si>
  <si>
    <t>318.04.274.0</t>
  </si>
  <si>
    <t>Eniline Yvan</t>
  </si>
  <si>
    <t>342.87.450.0</t>
  </si>
  <si>
    <t>Fischer Gregory</t>
  </si>
  <si>
    <t>429.66.511.0</t>
  </si>
  <si>
    <t>Hadenfeldt Legendre Meike</t>
  </si>
  <si>
    <t>508.87.651.0</t>
  </si>
  <si>
    <t>Janus Aurore</t>
  </si>
  <si>
    <t>537.84.456.0</t>
  </si>
  <si>
    <t>Kerguen Nicolas</t>
  </si>
  <si>
    <t>606.58.275.0</t>
  </si>
  <si>
    <t>Linder Andreas</t>
  </si>
  <si>
    <t>606.95.372.0</t>
  </si>
  <si>
    <t>Linder Théo</t>
  </si>
  <si>
    <t>638.53.463.0</t>
  </si>
  <si>
    <t>Maure Christian</t>
  </si>
  <si>
    <t>701.56.220.0</t>
  </si>
  <si>
    <t>Painelli Sandro</t>
  </si>
  <si>
    <t>705.06.432.0</t>
  </si>
  <si>
    <t>Peccoud Aurélien</t>
  </si>
  <si>
    <t>727.87.436.0</t>
  </si>
  <si>
    <t>Ranza Guillaume</t>
  </si>
  <si>
    <t>741.64.521.0</t>
  </si>
  <si>
    <t>Ricks Jacqueline</t>
  </si>
  <si>
    <t>789.90.334.0</t>
  </si>
  <si>
    <t>Sirolli Geoffray</t>
  </si>
  <si>
    <t>792.02.376.0</t>
  </si>
  <si>
    <t>Soulie Antoine</t>
  </si>
  <si>
    <t>883.67.353.0</t>
  </si>
  <si>
    <t>Thorens Claude</t>
  </si>
  <si>
    <t>910.64.849.0</t>
  </si>
  <si>
    <t>Venetz Savioz Silvia</t>
  </si>
  <si>
    <t>913.98.346.0</t>
  </si>
  <si>
    <t>Vinzio Alexandre</t>
  </si>
  <si>
    <t>441.62.841.0</t>
  </si>
  <si>
    <t>Haering-Van de Stadt Sonja</t>
  </si>
  <si>
    <t>584.67.624.0</t>
  </si>
  <si>
    <t>Lavanchy Sybille</t>
  </si>
  <si>
    <t>661.51.542.0</t>
  </si>
  <si>
    <t>Morand Marianne</t>
  </si>
  <si>
    <t>103.68.124.0</t>
  </si>
  <si>
    <t>324.69.465.0</t>
  </si>
  <si>
    <t>Exartier Stéphane</t>
  </si>
  <si>
    <t>421.02.331.0</t>
  </si>
  <si>
    <t>Guillen Ivan Jr</t>
  </si>
  <si>
    <t>421.06.181.0</t>
  </si>
  <si>
    <t>Guillen Sebastian</t>
  </si>
  <si>
    <t>529.08.212.0</t>
  </si>
  <si>
    <t>Kansu Nicolas</t>
  </si>
  <si>
    <t>707.07.650.0</t>
  </si>
  <si>
    <t>Perez Aitana</t>
  </si>
  <si>
    <t>275.66.279.0</t>
  </si>
  <si>
    <t>Dabetic Darko</t>
  </si>
  <si>
    <t>284.86.701.0</t>
  </si>
  <si>
    <t>de Weck Olivia</t>
  </si>
  <si>
    <t>420.64.370.0</t>
  </si>
  <si>
    <t>Gugger François</t>
  </si>
  <si>
    <t>523.04.509.0</t>
  </si>
  <si>
    <t>Junod Alice</t>
  </si>
  <si>
    <t>583.74.447.0</t>
  </si>
  <si>
    <t>Laurent Emmanuel</t>
  </si>
  <si>
    <t>583.06.305.0</t>
  </si>
  <si>
    <t>Laurent Célestin</t>
  </si>
  <si>
    <t>629.58.493.0</t>
  </si>
  <si>
    <t>Mandanis André</t>
  </si>
  <si>
    <t>633.80.156.0</t>
  </si>
  <si>
    <t>Martin Alexis</t>
  </si>
  <si>
    <t>659.62.282.0</t>
  </si>
  <si>
    <t>Montreuil Normand</t>
  </si>
  <si>
    <t>889.02.624.0</t>
  </si>
  <si>
    <t>290.67.132.0</t>
  </si>
  <si>
    <t>Droz Pascal</t>
  </si>
  <si>
    <t>455.71.592.0</t>
  </si>
  <si>
    <t>Helbling Sandra</t>
  </si>
  <si>
    <t>576.65.705.0</t>
  </si>
  <si>
    <t>Lambert Florence</t>
  </si>
  <si>
    <t>722.73.840.0</t>
  </si>
  <si>
    <t>Pratolini Laurence</t>
  </si>
  <si>
    <t>TC Corsier</t>
  </si>
  <si>
    <t>Date à saisir</t>
  </si>
  <si>
    <t>713.58.572.0</t>
  </si>
  <si>
    <t>Pfeiffer Ryter Véronique</t>
  </si>
  <si>
    <t>Green Club Romanel</t>
  </si>
  <si>
    <t>715.80.872.0</t>
  </si>
  <si>
    <t>Philippoz-Bétrisey Caroline</t>
  </si>
  <si>
    <t>478.78.846.0</t>
  </si>
  <si>
    <t>Hofmann Sarah</t>
  </si>
  <si>
    <t>859.08.478.0</t>
  </si>
  <si>
    <t>Stephanov Alexandre</t>
  </si>
  <si>
    <t>199.88.291.0</t>
  </si>
  <si>
    <t>Boven Michaël</t>
  </si>
  <si>
    <t>778.65.430.0</t>
  </si>
  <si>
    <t>Sauthier Yves</t>
  </si>
  <si>
    <t>396.72.542.0</t>
  </si>
  <si>
    <t>Gillard Valérie</t>
  </si>
  <si>
    <t>919.74.485.0</t>
  </si>
  <si>
    <t>Volluz Fabrice</t>
  </si>
  <si>
    <t>519.90.277.0</t>
  </si>
  <si>
    <t>503.03.675.0</t>
  </si>
  <si>
    <t>Isenegger Lou</t>
  </si>
  <si>
    <t>587.02.686.0</t>
  </si>
  <si>
    <t>Legendre Charlotte</t>
  </si>
  <si>
    <t>396.73.250.0</t>
  </si>
  <si>
    <t>Gillieron Hubert Orso</t>
  </si>
  <si>
    <t>931.05.274.0</t>
  </si>
  <si>
    <t>Wallin Thomas</t>
  </si>
  <si>
    <t>284.02.874.0</t>
  </si>
  <si>
    <t>De Vilmorin Lara</t>
  </si>
  <si>
    <t>913.77.218.0</t>
  </si>
  <si>
    <t>Villa Albert</t>
  </si>
  <si>
    <t>257.01.685.0</t>
  </si>
  <si>
    <t>Caulier Lucie</t>
  </si>
  <si>
    <t>703.03.183.0</t>
  </si>
  <si>
    <t>Parker Jamie</t>
  </si>
  <si>
    <t>924.68.235.0</t>
  </si>
  <si>
    <t>Vuillemin Manuel</t>
  </si>
  <si>
    <t>216.62.667.0</t>
  </si>
  <si>
    <t>Bruder Henriette</t>
  </si>
  <si>
    <t>235.07.267.0</t>
  </si>
  <si>
    <t>Burchi Lucas</t>
  </si>
  <si>
    <t>631.91.186.0</t>
  </si>
  <si>
    <t>Markwalder Guillaume</t>
  </si>
  <si>
    <t>707.62.177.0</t>
  </si>
  <si>
    <t>Perbos Marc</t>
  </si>
  <si>
    <t>899.03.636.0</t>
  </si>
  <si>
    <t>Tyldesley Adèle</t>
  </si>
  <si>
    <t>437.64.449.0</t>
  </si>
  <si>
    <t>Hameri Ari-Pekka</t>
  </si>
  <si>
    <t>859.61.869.0</t>
  </si>
  <si>
    <t>Stepanek-Allen Christiane</t>
  </si>
  <si>
    <t>826.98.457.0</t>
  </si>
  <si>
    <t>Schneider Sébastien</t>
  </si>
  <si>
    <t>913.68.558.0</t>
  </si>
  <si>
    <t>Vine Julie</t>
  </si>
  <si>
    <t>706.73.306.0</t>
  </si>
  <si>
    <t>Pensis Olivier</t>
  </si>
  <si>
    <t>214.54.426.0</t>
  </si>
  <si>
    <t>Brown Leroy</t>
  </si>
  <si>
    <t>629.99.678.0</t>
  </si>
  <si>
    <t>Malkowski Olivia</t>
  </si>
  <si>
    <t>404.97.650.0</t>
  </si>
  <si>
    <t>Gomez Rachel</t>
  </si>
  <si>
    <t>109.08.502.0</t>
  </si>
  <si>
    <t>Alonso Jordan</t>
  </si>
  <si>
    <t>109.02.364.0</t>
  </si>
  <si>
    <t>Altherr Théo</t>
  </si>
  <si>
    <t>293.03.408.0</t>
  </si>
  <si>
    <t>Ducarroz Nolan</t>
  </si>
  <si>
    <t>280.58.847.0</t>
  </si>
  <si>
    <t>Della Casa Reymond Ginevra</t>
  </si>
  <si>
    <t>266.58.614.0</t>
  </si>
  <si>
    <t>Clement Anita</t>
  </si>
  <si>
    <t>139.72.601.0</t>
  </si>
  <si>
    <t>Barthe Isabelle</t>
  </si>
  <si>
    <t>452.06.353.0</t>
  </si>
  <si>
    <t>Hegedus Kyster Benjamin</t>
  </si>
  <si>
    <t>161.56.608.0</t>
  </si>
  <si>
    <t>Bertholet Anne-Marie</t>
  </si>
  <si>
    <t>268.06.450.0</t>
  </si>
  <si>
    <t>Comte Juliann</t>
  </si>
  <si>
    <t>718.62.548.0</t>
  </si>
  <si>
    <t>Pittet Laurence</t>
  </si>
  <si>
    <t>260.51.810.0</t>
  </si>
  <si>
    <t>Chabanel Cécile</t>
  </si>
  <si>
    <t>452.06.353.1</t>
  </si>
  <si>
    <t>Hegedus Kyster Oliver</t>
  </si>
  <si>
    <t>407.02.366.0</t>
  </si>
  <si>
    <t>Grandchamp Mathieu</t>
  </si>
  <si>
    <t>745.03.288.0</t>
  </si>
  <si>
    <t>Rigamonti Matteo</t>
  </si>
  <si>
    <t>764.07.378.0</t>
  </si>
  <si>
    <t>Rouaud Colin</t>
  </si>
  <si>
    <t>893.74.461.0</t>
  </si>
  <si>
    <t>Trolliet Guy</t>
  </si>
  <si>
    <t>585.62.158.0</t>
  </si>
  <si>
    <t>Leboucq Eric</t>
  </si>
  <si>
    <t>230.59.655.0</t>
  </si>
  <si>
    <t>648.50.864.0</t>
  </si>
  <si>
    <t>Meyer Marie-José</t>
  </si>
  <si>
    <t>109.63.271.0</t>
  </si>
  <si>
    <t>Alves Antonio</t>
  </si>
  <si>
    <t>233.06.436.0</t>
  </si>
  <si>
    <t>Buehner Tima</t>
  </si>
  <si>
    <t>749.63.156.0</t>
  </si>
  <si>
    <t>Rivière Pascal</t>
  </si>
  <si>
    <t>265.73.152.0</t>
  </si>
  <si>
    <t>Ciervo Maurizio</t>
  </si>
  <si>
    <t>505.65.269.0</t>
  </si>
  <si>
    <t>Jaccard Christian</t>
  </si>
  <si>
    <t>505.87.777.0</t>
  </si>
  <si>
    <t>Jaccoud Mélissa</t>
  </si>
  <si>
    <t>628.07.320.0</t>
  </si>
  <si>
    <t>Maiburg Till</t>
  </si>
  <si>
    <t>283.69.169.0</t>
  </si>
  <si>
    <t>Dessarzin François</t>
  </si>
  <si>
    <t>621.61.287.0</t>
  </si>
  <si>
    <t>Luthi Jean-François</t>
  </si>
  <si>
    <t>550.77.237.0</t>
  </si>
  <si>
    <t>Kobzos Philippe</t>
  </si>
  <si>
    <t>293.06.651.0</t>
  </si>
  <si>
    <t>Ducarroz Orane</t>
  </si>
  <si>
    <t>293.76.351.0</t>
  </si>
  <si>
    <t>Duc Pascal</t>
  </si>
  <si>
    <t>910.89.250.0</t>
  </si>
  <si>
    <t>Ventura giuseppe</t>
  </si>
  <si>
    <t>293.07.706.0</t>
  </si>
  <si>
    <t>Duc Océane</t>
  </si>
  <si>
    <t>293.05.484.0</t>
  </si>
  <si>
    <t>Duc Nolan</t>
  </si>
  <si>
    <t>322.59.153.0</t>
  </si>
  <si>
    <t>Espejo Ricardo</t>
  </si>
  <si>
    <t>120.45.368.0</t>
  </si>
  <si>
    <t>Arduini Giovanni</t>
  </si>
  <si>
    <t>875.91.136.0</t>
  </si>
  <si>
    <t>Tamarri Jonathan</t>
  </si>
  <si>
    <t>703.64.489.0</t>
  </si>
  <si>
    <t>Pasaric Drazen</t>
  </si>
  <si>
    <t>294.79.201.0</t>
  </si>
  <si>
    <t>Dufour Michael</t>
  </si>
  <si>
    <t>193.65.461.0</t>
  </si>
  <si>
    <t>Borloz Marc-Olivier</t>
  </si>
  <si>
    <t>288.57.179.0</t>
  </si>
  <si>
    <t>Domine Fernand</t>
  </si>
  <si>
    <t>380.69.181.0</t>
  </si>
  <si>
    <t>Garizzio Agustin</t>
  </si>
  <si>
    <t>261.89.265.0</t>
  </si>
  <si>
    <t>Chauffat Sebastien</t>
  </si>
  <si>
    <t>663.71.351.0</t>
  </si>
  <si>
    <t>Morlet Nicolas</t>
  </si>
  <si>
    <t>518.59.139.0</t>
  </si>
  <si>
    <t>Joset Patrick</t>
  </si>
  <si>
    <t>279.89.225.0</t>
  </si>
  <si>
    <t>De Giovannini Xavier</t>
  </si>
  <si>
    <t>175.07.348.0</t>
  </si>
  <si>
    <t>551.73.665.0</t>
  </si>
  <si>
    <t>Koch Nathalie</t>
  </si>
  <si>
    <t>335.82.369.0</t>
  </si>
  <si>
    <t>Feinberg Thierry</t>
  </si>
  <si>
    <t>388.06.110.0</t>
  </si>
  <si>
    <t>Geneletti-Junod Paul</t>
  </si>
  <si>
    <t>706.02.711.0</t>
  </si>
  <si>
    <t>Pellet Mathilde</t>
  </si>
  <si>
    <t>Torello Jover Ines</t>
  </si>
  <si>
    <t>139.08.281.0</t>
  </si>
  <si>
    <t>Barthelet Thibaut</t>
  </si>
  <si>
    <t>758.09.371.0</t>
  </si>
  <si>
    <t>Rosen Tim</t>
  </si>
  <si>
    <t>527.84.113.0</t>
  </si>
  <si>
    <t>Kalogiannidis Alexandre</t>
  </si>
  <si>
    <t>207.07.343.0</t>
  </si>
  <si>
    <t>Brémont Thibault</t>
  </si>
  <si>
    <t>584.66.685.0</t>
  </si>
  <si>
    <t>Lazzuri Vania</t>
  </si>
  <si>
    <t>445.02.272.0</t>
  </si>
  <si>
    <t>Hauri Ian</t>
  </si>
  <si>
    <t>901.71.360.0</t>
  </si>
  <si>
    <t>Uehlinger Pascal</t>
  </si>
  <si>
    <t>179.68.460.0</t>
  </si>
  <si>
    <t>Blumke Alexander</t>
  </si>
  <si>
    <t>261.97.348.0</t>
  </si>
  <si>
    <t>Chatton Raphaël</t>
  </si>
  <si>
    <t>282.69.267.0</t>
  </si>
  <si>
    <t>Der Hagopian Stéphane</t>
  </si>
  <si>
    <t>276.64.492.0</t>
  </si>
  <si>
    <t>Da Riva Valter</t>
  </si>
  <si>
    <t>376.52.451.0</t>
  </si>
  <si>
    <t>Gafner Jean Daniel</t>
  </si>
  <si>
    <t>355.00.405.0</t>
  </si>
  <si>
    <t>Fragnière Raphaël</t>
  </si>
  <si>
    <t>502.70.227.0</t>
  </si>
  <si>
    <t>Innaurato Fabio</t>
  </si>
  <si>
    <t>412.66.144.0</t>
  </si>
  <si>
    <t>Grometto François</t>
  </si>
  <si>
    <t>634.69.263.0</t>
  </si>
  <si>
    <t>Marzo Richard</t>
  </si>
  <si>
    <t>697.85.410.0</t>
  </si>
  <si>
    <t>Ostermann Raphaël</t>
  </si>
  <si>
    <t>889.92.425.0</t>
  </si>
  <si>
    <t>Tosi Patrick</t>
  </si>
  <si>
    <t>441.63.252.0</t>
  </si>
  <si>
    <t>Haering Christophe</t>
  </si>
  <si>
    <t>638.05.711.0</t>
  </si>
  <si>
    <t>Maulaz Mahé</t>
  </si>
  <si>
    <t>407.78.409.0</t>
  </si>
  <si>
    <t>Grandjean Olivier</t>
  </si>
  <si>
    <t>266.69.808.0</t>
  </si>
  <si>
    <t>Claudel Marina</t>
  </si>
  <si>
    <t>697.91.425.0</t>
  </si>
  <si>
    <t>Ostermann Michael</t>
  </si>
  <si>
    <t>278.93.135.0</t>
  </si>
  <si>
    <t>354.03.372.0</t>
  </si>
  <si>
    <t>Fossati Arthur</t>
  </si>
  <si>
    <t>441.89.685.0</t>
  </si>
  <si>
    <t>Haering Natasha</t>
  </si>
  <si>
    <t>651.68.431.0</t>
  </si>
  <si>
    <t>Michaud Stéphane</t>
  </si>
  <si>
    <t>161.75.218.0</t>
  </si>
  <si>
    <t>Bertolino Fabio</t>
  </si>
  <si>
    <t>777.53.110.0</t>
  </si>
  <si>
    <t>338.59.414.0</t>
  </si>
  <si>
    <t>Fessler Yves</t>
  </si>
  <si>
    <t>268.75.659.0</t>
  </si>
  <si>
    <t>Constantin Florence</t>
  </si>
  <si>
    <t>784.56.235.0</t>
  </si>
  <si>
    <t>Serena Franco</t>
  </si>
  <si>
    <t>352.59.418.0</t>
  </si>
  <si>
    <t>Forgnone Christian</t>
  </si>
  <si>
    <t>978.82.363.0</t>
  </si>
  <si>
    <t>Zaugg Anthony</t>
  </si>
  <si>
    <t>352.82.352.0</t>
  </si>
  <si>
    <t>Fornerone Samuel</t>
  </si>
  <si>
    <t>697.97.482.0</t>
  </si>
  <si>
    <t>Ostrowitch Bastien</t>
  </si>
  <si>
    <t>892.05.254.0</t>
  </si>
  <si>
    <t>Tripod Joshua</t>
  </si>
  <si>
    <t>376.86.328.0</t>
  </si>
  <si>
    <t>Gafner Jérémie</t>
  </si>
  <si>
    <t>138.02.846.0</t>
  </si>
  <si>
    <t>Barreno Natasha</t>
  </si>
  <si>
    <t>202.04.730.0</t>
  </si>
  <si>
    <t>Brander Juliette</t>
  </si>
  <si>
    <t>261.04.249.0</t>
  </si>
  <si>
    <t>Charbonnet Louis</t>
  </si>
  <si>
    <t>445.72.353.0</t>
  </si>
  <si>
    <t>Hauri Patrick</t>
  </si>
  <si>
    <t>266.94.518.0</t>
  </si>
  <si>
    <t>Claudel Fiona</t>
  </si>
  <si>
    <t>267.05.227.0</t>
  </si>
  <si>
    <t>Coll Ludovic</t>
  </si>
  <si>
    <t>707.64.572.0</t>
  </si>
  <si>
    <t>Perizzolo Viviane</t>
  </si>
  <si>
    <t>274.47.357.0</t>
  </si>
  <si>
    <t>Cuennet Christian</t>
  </si>
  <si>
    <t>380.04.135.0</t>
  </si>
  <si>
    <t>GARNIER Valentin</t>
  </si>
  <si>
    <t>789.66.833.0</t>
  </si>
  <si>
    <t>Singarella Caroll</t>
  </si>
  <si>
    <t>267.03.819.0</t>
  </si>
  <si>
    <t>COLOGNE JEANNE</t>
  </si>
  <si>
    <t>924.07.484.0</t>
  </si>
  <si>
    <t>Vuilleumier Edouard</t>
  </si>
  <si>
    <t>190.01.446.0</t>
  </si>
  <si>
    <t>Bondolfi Leonardo</t>
  </si>
  <si>
    <t>708.69.273.0</t>
  </si>
  <si>
    <t>Perron Alain</t>
  </si>
  <si>
    <t>280.49.226.0</t>
  </si>
  <si>
    <t>De La Rosa Jaime</t>
  </si>
  <si>
    <t>611.48.192.0</t>
  </si>
  <si>
    <t>Loichot Jean</t>
  </si>
  <si>
    <t>975.74.527.0</t>
  </si>
  <si>
    <t>Lavizzari Yasmine</t>
  </si>
  <si>
    <t>354.08.274.0</t>
  </si>
  <si>
    <t>Fossati Archibald</t>
  </si>
  <si>
    <t>977.05.258.0</t>
  </si>
  <si>
    <t>Zaninetti Pierre</t>
  </si>
  <si>
    <t>978.52.136.0</t>
  </si>
  <si>
    <t>Zaugg Henri</t>
  </si>
  <si>
    <t>297.52.244.0</t>
  </si>
  <si>
    <t>338.49.170.0</t>
  </si>
  <si>
    <t>Fernandez José - Manuel</t>
  </si>
  <si>
    <t>629.78.332.0</t>
  </si>
  <si>
    <t>Manuel Alexandre</t>
  </si>
  <si>
    <t>263.81.448.0</t>
  </si>
  <si>
    <t>Chopard Ludovic</t>
  </si>
  <si>
    <t>777.09.325.0</t>
  </si>
  <si>
    <t>Sand Fabian</t>
  </si>
  <si>
    <t>258.62.380.0</t>
  </si>
  <si>
    <t>Cavo Riccardo</t>
  </si>
  <si>
    <t>100.07.320.0</t>
  </si>
  <si>
    <t>Abboud Sandy</t>
  </si>
  <si>
    <t>199.78.644.0</t>
  </si>
  <si>
    <t>352.63.833.0</t>
  </si>
  <si>
    <t>Forgnone Marie-Luce</t>
  </si>
  <si>
    <t>261.07.151.0</t>
  </si>
  <si>
    <t>Charbonnet Arthur</t>
  </si>
  <si>
    <t>270.06.741.0</t>
  </si>
  <si>
    <t>Corpataux Luna</t>
  </si>
  <si>
    <t>599.73.569.0</t>
  </si>
  <si>
    <t>Lewis Caroline</t>
  </si>
  <si>
    <t>889.61.307.0</t>
  </si>
  <si>
    <t>Tosi Luca</t>
  </si>
  <si>
    <t>817.75.530.0</t>
  </si>
  <si>
    <t>Schlaudraff Salsgard Anette</t>
  </si>
  <si>
    <t>352.90.756.0</t>
  </si>
  <si>
    <t>Forgnone Jennifer</t>
  </si>
  <si>
    <t>979.08.662.0</t>
  </si>
  <si>
    <t>Zbinden Thaïs</t>
  </si>
  <si>
    <t>268.07.782.0</t>
  </si>
  <si>
    <t>Constantin Gaelle</t>
  </si>
  <si>
    <t>293.06.818.0</t>
  </si>
  <si>
    <t>DUC Chloé</t>
  </si>
  <si>
    <t>983.02.539.0</t>
  </si>
  <si>
    <t>Zerbib Eva</t>
  </si>
  <si>
    <t>908.07.466.0</t>
  </si>
  <si>
    <t>Vassen-Auvillain Jules</t>
  </si>
  <si>
    <t>910.67.129.0</t>
  </si>
  <si>
    <t>Ventura François</t>
  </si>
  <si>
    <t>259.01.261.0</t>
  </si>
  <si>
    <t>Cerato Guillaume</t>
  </si>
  <si>
    <t>488.51.357.0</t>
  </si>
  <si>
    <t>Hug Jacques</t>
  </si>
  <si>
    <t>162.02.589.0</t>
  </si>
  <si>
    <t>Besson Anouck</t>
  </si>
  <si>
    <t>109.95.304.0</t>
  </si>
  <si>
    <t>Altieri Allan</t>
  </si>
  <si>
    <t>273.65.484.0</t>
  </si>
  <si>
    <t>Croci Jean - Pascal</t>
  </si>
  <si>
    <t>Test 1</t>
  </si>
  <si>
    <t>Test 2</t>
  </si>
  <si>
    <t>976.65.193.0</t>
  </si>
  <si>
    <t>Zahnd Didier</t>
  </si>
  <si>
    <t>790.67.330.0</t>
  </si>
  <si>
    <t>Skerlak Martin</t>
  </si>
  <si>
    <t>Simple - Nom Messieurs</t>
  </si>
  <si>
    <t>Simple - Nom Dames</t>
  </si>
  <si>
    <t>Doubles - Nom Messieurs</t>
  </si>
  <si>
    <t>Doubles - Nom Dames</t>
  </si>
  <si>
    <t>S</t>
  </si>
  <si>
    <t>131.91.156.0</t>
  </si>
  <si>
    <t>Ballestraz Jérémy</t>
  </si>
  <si>
    <t>324.82.348.0</t>
  </si>
  <si>
    <t>Evequoz Raphaël</t>
  </si>
  <si>
    <t>576.92.239.0</t>
  </si>
  <si>
    <t>Lambiel Kenny</t>
  </si>
  <si>
    <t>657.83.525.0</t>
  </si>
  <si>
    <t>Monera Angela</t>
  </si>
  <si>
    <t>679.98.377.0</t>
  </si>
  <si>
    <t>Neuenschwander Noah</t>
  </si>
  <si>
    <t>717.89.153.0</t>
  </si>
  <si>
    <t>Pillet Bertrand</t>
  </si>
  <si>
    <t>722.86.186.0</t>
  </si>
  <si>
    <t>Praz Yannick</t>
  </si>
  <si>
    <t>923.85.424.0</t>
  </si>
  <si>
    <t>Voumard Michaël</t>
  </si>
  <si>
    <t>983.90.103.0</t>
  </si>
  <si>
    <t>Zermatten Grégory</t>
  </si>
  <si>
    <t>105.79.391.0</t>
  </si>
  <si>
    <t>Ahmeti Daniel</t>
  </si>
  <si>
    <t>132.75.624.0</t>
  </si>
  <si>
    <t>Balmer-Mayor Emmanuelle</t>
  </si>
  <si>
    <t>155.52.790.0</t>
  </si>
  <si>
    <t>Berard Huguette</t>
  </si>
  <si>
    <t>155.01.852.0</t>
  </si>
  <si>
    <t>Berchier Mégane</t>
  </si>
  <si>
    <t>198.01.521.0</t>
  </si>
  <si>
    <t>Boulnoix Loïse</t>
  </si>
  <si>
    <t>198.99.407.0</t>
  </si>
  <si>
    <t>Boulnoix Romain</t>
  </si>
  <si>
    <t>206.96.336.0</t>
  </si>
  <si>
    <t>Bregy Yann</t>
  </si>
  <si>
    <t>272.87.366.0</t>
  </si>
  <si>
    <t>Crettenand Emile</t>
  </si>
  <si>
    <t>280.04.709.0</t>
  </si>
  <si>
    <t>Delaloye Carmen</t>
  </si>
  <si>
    <t>280.72.445.0</t>
  </si>
  <si>
    <t>Delaloye Gregoire</t>
  </si>
  <si>
    <t>280.72.729.0</t>
  </si>
  <si>
    <t>Delaloye Lise</t>
  </si>
  <si>
    <t>280.06.311.0</t>
  </si>
  <si>
    <t>Delaloye Louis</t>
  </si>
  <si>
    <t>280.76.642.0</t>
  </si>
  <si>
    <t>Delaloye Sabine</t>
  </si>
  <si>
    <t>280.75.555.0</t>
  </si>
  <si>
    <t>Delaloye Valerie</t>
  </si>
  <si>
    <t>280.82.606.0</t>
  </si>
  <si>
    <t>Délèze Vanessa</t>
  </si>
  <si>
    <t>284.93.504.0</t>
  </si>
  <si>
    <t>D'Haenens Elise</t>
  </si>
  <si>
    <t>324.53.209.0</t>
  </si>
  <si>
    <t>Evequoz Claude</t>
  </si>
  <si>
    <t>324.92.104.0</t>
  </si>
  <si>
    <t>Exquis Quentin</t>
  </si>
  <si>
    <t>330.51.866.0</t>
  </si>
  <si>
    <t>Fasel Sonja</t>
  </si>
  <si>
    <t>354.46.586.0</t>
  </si>
  <si>
    <t>Fournier Mariange</t>
  </si>
  <si>
    <t>372.05.131.0</t>
  </si>
  <si>
    <t>Fumeaux Cyril</t>
  </si>
  <si>
    <t>376.01.713.0</t>
  </si>
  <si>
    <t>Gafner Vanessa</t>
  </si>
  <si>
    <t>376.99.205.0</t>
  </si>
  <si>
    <t>Gaillard Bastien</t>
  </si>
  <si>
    <t>376.00.367.0</t>
  </si>
  <si>
    <t>Gaillard Cédric</t>
  </si>
  <si>
    <t>376.96.464.0</t>
  </si>
  <si>
    <t>Gaillard Jeremy</t>
  </si>
  <si>
    <t>396.55.554.0</t>
  </si>
  <si>
    <t>Gillioz Marie-Madeleine</t>
  </si>
  <si>
    <t>398.59.157.0</t>
  </si>
  <si>
    <t>Girod Philippe</t>
  </si>
  <si>
    <t>398.93.447.0</t>
  </si>
  <si>
    <t>Giroud Cédric</t>
  </si>
  <si>
    <t>403.88.788.0</t>
  </si>
  <si>
    <t>Gollut Virginie</t>
  </si>
  <si>
    <t>423.52.349.0</t>
  </si>
  <si>
    <t>Guyaz Albert</t>
  </si>
  <si>
    <t>423.90.104.0</t>
  </si>
  <si>
    <t>Guyaz Xavier</t>
  </si>
  <si>
    <t>444.89.418.0</t>
  </si>
  <si>
    <t>Hatt Donovan</t>
  </si>
  <si>
    <t>457.47.428.0</t>
  </si>
  <si>
    <t>Helsig Jean-Michel</t>
  </si>
  <si>
    <t>458.92.272.0</t>
  </si>
  <si>
    <t>Hemett Sidi</t>
  </si>
  <si>
    <t>478.74.382.0</t>
  </si>
  <si>
    <t>Hofmann Philippe</t>
  </si>
  <si>
    <t>528.63.774.0</t>
  </si>
  <si>
    <t>Kamerzin Valli Marianne</t>
  </si>
  <si>
    <t>575.56.851.0</t>
  </si>
  <si>
    <t>Lacroix Sophie</t>
  </si>
  <si>
    <t>617.04.669.0</t>
  </si>
  <si>
    <t>Luginbuehl Elisa</t>
  </si>
  <si>
    <t>628.93.378.0</t>
  </si>
  <si>
    <t>Maillard Pierre</t>
  </si>
  <si>
    <t>646.83.381.0</t>
  </si>
  <si>
    <t>Metrailler Gilles</t>
  </si>
  <si>
    <t>654.98.126.0</t>
  </si>
  <si>
    <t>Mittaz Corentin</t>
  </si>
  <si>
    <t>674.98.359.0</t>
  </si>
  <si>
    <t>Mutter Jérôme</t>
  </si>
  <si>
    <t>676.97.241.0</t>
  </si>
  <si>
    <t>Nanchen Arnaud</t>
  </si>
  <si>
    <t>676.95.424.0</t>
  </si>
  <si>
    <t>Nanchen Baptiste</t>
  </si>
  <si>
    <t>676.93.430.0</t>
  </si>
  <si>
    <t>Nanchen Johan</t>
  </si>
  <si>
    <t>679.89.306.0</t>
  </si>
  <si>
    <t>Neuwerth Loïc</t>
  </si>
  <si>
    <t>680.82.266.0</t>
  </si>
  <si>
    <t>Nicolo Pierre</t>
  </si>
  <si>
    <t>693.87.833.0</t>
  </si>
  <si>
    <t>Odermatt Fanny</t>
  </si>
  <si>
    <t>702.54.313.0</t>
  </si>
  <si>
    <t>Papilloud Pierre-André</t>
  </si>
  <si>
    <t>708.99.174.0</t>
  </si>
  <si>
    <t>Perroud Dan</t>
  </si>
  <si>
    <t>723.88.312.0</t>
  </si>
  <si>
    <t>Putallaz Adrien</t>
  </si>
  <si>
    <t>724.95.402.0</t>
  </si>
  <si>
    <t>Quentin Thibault</t>
  </si>
  <si>
    <t>729.59.175.0</t>
  </si>
  <si>
    <t>Rausis Christian</t>
  </si>
  <si>
    <t>750.60.258.0</t>
  </si>
  <si>
    <t>Robert Yves</t>
  </si>
  <si>
    <t>751.93.245.0</t>
  </si>
  <si>
    <t>Roch Maxime</t>
  </si>
  <si>
    <t>803.76.455.0</t>
  </si>
  <si>
    <t>Schaller Tristan</t>
  </si>
  <si>
    <t>839.85.454.0</t>
  </si>
  <si>
    <t>Schüttel Antoine</t>
  </si>
  <si>
    <t>839.90.436.0</t>
  </si>
  <si>
    <t>Schüttel Olivier</t>
  </si>
  <si>
    <t>787.44.158.0</t>
  </si>
  <si>
    <t>Sierro André</t>
  </si>
  <si>
    <t>879.81.173.0</t>
  </si>
  <si>
    <t>Texeira Paulo</t>
  </si>
  <si>
    <t>906.89.651.0</t>
  </si>
  <si>
    <t>Valli Eloïse</t>
  </si>
  <si>
    <t>906.60.265.0</t>
  </si>
  <si>
    <t>Valli Max</t>
  </si>
  <si>
    <t>527.88.808.0</t>
  </si>
  <si>
    <t>Kalbermatter Emilie</t>
  </si>
  <si>
    <t>820.82.269.0</t>
  </si>
  <si>
    <t>Schmalzried François</t>
  </si>
  <si>
    <t>251.64.188.0</t>
  </si>
  <si>
    <t>Callewaert Christophe</t>
  </si>
  <si>
    <t>398.73.542.0</t>
  </si>
  <si>
    <t>Giroud Chantal</t>
  </si>
  <si>
    <t>278.70.174.0</t>
  </si>
  <si>
    <t>Debons Michel</t>
  </si>
  <si>
    <t>192.88.157.0</t>
  </si>
  <si>
    <t>Boraley Julien</t>
  </si>
  <si>
    <t>Jouvet Benoit</t>
  </si>
  <si>
    <t>177.95.445.0</t>
  </si>
  <si>
    <t>Blaettler Philippe</t>
  </si>
  <si>
    <t>178.04.507.0</t>
  </si>
  <si>
    <t>Blommé Amandine</t>
  </si>
  <si>
    <t>199.03.233.0</t>
  </si>
  <si>
    <t>Bowman Matt</t>
  </si>
  <si>
    <t>260.66.414.0</t>
  </si>
  <si>
    <t>Chappuis David</t>
  </si>
  <si>
    <t>265.61.331.0</t>
  </si>
  <si>
    <t>Cini Philippe</t>
  </si>
  <si>
    <t>273.96.623.0</t>
  </si>
  <si>
    <t>Crivelli Ioana</t>
  </si>
  <si>
    <t>284.08.368.0</t>
  </si>
  <si>
    <t>De Wit Olivier</t>
  </si>
  <si>
    <t>293.97.669.0</t>
  </si>
  <si>
    <t>Ducrest Léa</t>
  </si>
  <si>
    <t>293.61.504.0</t>
  </si>
  <si>
    <t>Ducrest Véronique</t>
  </si>
  <si>
    <t>307.01.716.0</t>
  </si>
  <si>
    <t>Eglit Eliza</t>
  </si>
  <si>
    <t>442.97.358.0</t>
  </si>
  <si>
    <t>Hartmann Nicolas</t>
  </si>
  <si>
    <t>443.97.802.0</t>
  </si>
  <si>
    <t>Hassan Lise</t>
  </si>
  <si>
    <t>506.95.343.0</t>
  </si>
  <si>
    <t>Jaeggi Benjamin</t>
  </si>
  <si>
    <t>587.62.437.0</t>
  </si>
  <si>
    <t>Legendre Alain</t>
  </si>
  <si>
    <t>587.98.492.0</t>
  </si>
  <si>
    <t>Legendre Thibault</t>
  </si>
  <si>
    <t>604.99.343.0</t>
  </si>
  <si>
    <t>Ligony Alex</t>
  </si>
  <si>
    <t>606.97.372.0</t>
  </si>
  <si>
    <t>Linder Sam</t>
  </si>
  <si>
    <t>608.97.837.0</t>
  </si>
  <si>
    <t>Lirzin Mathilde</t>
  </si>
  <si>
    <t>727.81.223.0</t>
  </si>
  <si>
    <t>Raphoz Michael</t>
  </si>
  <si>
    <t>738.71.316.0</t>
  </si>
  <si>
    <t>Reynolds Barnabas</t>
  </si>
  <si>
    <t>780.95.518.0</t>
  </si>
  <si>
    <t>Scalea Géraldine</t>
  </si>
  <si>
    <t>792.98.339.0</t>
  </si>
  <si>
    <t>Soulier Benjamin</t>
  </si>
  <si>
    <t>794.98.237.0</t>
  </si>
  <si>
    <t>Spillmann Gustav</t>
  </si>
  <si>
    <t>855.08.275.0</t>
  </si>
  <si>
    <t>Steels John</t>
  </si>
  <si>
    <t>797.58.314.0</t>
  </si>
  <si>
    <t>Sudan Christian</t>
  </si>
  <si>
    <t>886.99.233.0</t>
  </si>
  <si>
    <t>Tireford Nicolas</t>
  </si>
  <si>
    <t>924.82.483.0</t>
  </si>
  <si>
    <t>925.97.619.0</t>
  </si>
  <si>
    <t>Waechter Léa</t>
  </si>
  <si>
    <t>931.08.126.0</t>
  </si>
  <si>
    <t>Wallin Rafael</t>
  </si>
  <si>
    <t>388.72.814.0</t>
  </si>
  <si>
    <t>Genton Laurence</t>
  </si>
  <si>
    <t>396.65.722.0</t>
  </si>
  <si>
    <t>Gillet Fabienne</t>
  </si>
  <si>
    <t>103.74.269.0</t>
  </si>
  <si>
    <t>Achek Anis</t>
  </si>
  <si>
    <t>109.82.706.0</t>
  </si>
  <si>
    <t>Alonso Emeline</t>
  </si>
  <si>
    <t>116.03.452.0</t>
  </si>
  <si>
    <t>Andrianjafy Hary</t>
  </si>
  <si>
    <t>120.93.446.0</t>
  </si>
  <si>
    <t>Arnaud Jérôme</t>
  </si>
  <si>
    <t>125.96.228.0</t>
  </si>
  <si>
    <t>Babutsidze Alexander</t>
  </si>
  <si>
    <t>125.99.404.0</t>
  </si>
  <si>
    <t>Babutsidze Téodor</t>
  </si>
  <si>
    <t>129.74.268.0</t>
  </si>
  <si>
    <t>Bagnard Pierre-Henri</t>
  </si>
  <si>
    <t>136.00.147.0</t>
  </si>
  <si>
    <t>Bär Julian</t>
  </si>
  <si>
    <t>137.01.266.0</t>
  </si>
  <si>
    <t>Baretzki Thibault</t>
  </si>
  <si>
    <t>154.00.226.0</t>
  </si>
  <si>
    <t>Bequoye David</t>
  </si>
  <si>
    <t>158.99.114.0</t>
  </si>
  <si>
    <t>Bernabei Andréa</t>
  </si>
  <si>
    <t>160.90.661.0</t>
  </si>
  <si>
    <t>Beroud Charlotte</t>
  </si>
  <si>
    <t>190.71.524.0</t>
  </si>
  <si>
    <t>BONARDI Carole</t>
  </si>
  <si>
    <t>190.70.251.0</t>
  </si>
  <si>
    <t>Bonardi Jean-Philippe</t>
  </si>
  <si>
    <t>194.97.436.0</t>
  </si>
  <si>
    <t>Bornand Nathan</t>
  </si>
  <si>
    <t>198.95.457.0</t>
  </si>
  <si>
    <t>Bourrecoud Léonard</t>
  </si>
  <si>
    <t>198.00.221.0</t>
  </si>
  <si>
    <t>Boutry Malo</t>
  </si>
  <si>
    <t>198.01.427.0</t>
  </si>
  <si>
    <t>Boutry Raphaël</t>
  </si>
  <si>
    <t>198.97.164.0</t>
  </si>
  <si>
    <t>Bouzourène Samy</t>
  </si>
  <si>
    <t>199.90.154.0</t>
  </si>
  <si>
    <t>Bovey Jonathan</t>
  </si>
  <si>
    <t>199.92.480.0</t>
  </si>
  <si>
    <t>Boxler Timothée</t>
  </si>
  <si>
    <t>200.69.128.0</t>
  </si>
  <si>
    <t>Brackley Graham</t>
  </si>
  <si>
    <t>204.00.160.0</t>
  </si>
  <si>
    <t>Bravo Prado Giancarlo</t>
  </si>
  <si>
    <t>224.00.549.0</t>
  </si>
  <si>
    <t>Brust Emma</t>
  </si>
  <si>
    <t>228.77.187.0</t>
  </si>
  <si>
    <t>Buchs Julien</t>
  </si>
  <si>
    <t>236.94.213.0</t>
  </si>
  <si>
    <t>Burg-Binder David</t>
  </si>
  <si>
    <t>Burnand Anne</t>
  </si>
  <si>
    <t>252.68.860.0</t>
  </si>
  <si>
    <t>Caminiti Paola</t>
  </si>
  <si>
    <t>257.93.370.0</t>
  </si>
  <si>
    <t>Catzeflis Bastien</t>
  </si>
  <si>
    <t>258.98.367.0</t>
  </si>
  <si>
    <t>Cavin Patrick</t>
  </si>
  <si>
    <t>260.03.273.0</t>
  </si>
  <si>
    <t>Chabloz Johan</t>
  </si>
  <si>
    <t>260.81.418.0</t>
  </si>
  <si>
    <t>Chaignet Nicolas</t>
  </si>
  <si>
    <t>267.78.154.0</t>
  </si>
  <si>
    <t>Cocetta Ivan</t>
  </si>
  <si>
    <t>268.71.134.0</t>
  </si>
  <si>
    <t>Combes Olivier</t>
  </si>
  <si>
    <t>268.04.276.0</t>
  </si>
  <si>
    <t>Comte Alexandre</t>
  </si>
  <si>
    <t>268.06.311.0</t>
  </si>
  <si>
    <t>Comte Julien</t>
  </si>
  <si>
    <t>269.02.336.0</t>
  </si>
  <si>
    <t>Corbaz Ludovic</t>
  </si>
  <si>
    <t>271.00.205.0</t>
  </si>
  <si>
    <t>Cotting Marc</t>
  </si>
  <si>
    <t>273.97.436.0</t>
  </si>
  <si>
    <t>Crosa Mathias</t>
  </si>
  <si>
    <t>278.67.580.0</t>
  </si>
  <si>
    <t>De Boer Mirella</t>
  </si>
  <si>
    <t>281.95.718.0</t>
  </si>
  <si>
    <t>De Montfalcon Iris</t>
  </si>
  <si>
    <t>283.01.302.0</t>
  </si>
  <si>
    <t>De Stefano Damien</t>
  </si>
  <si>
    <t>278.79.345.0</t>
  </si>
  <si>
    <t>Defrancisco Ludovic</t>
  </si>
  <si>
    <t>280.95.240.0</t>
  </si>
  <si>
    <t>Delapraz Loic</t>
  </si>
  <si>
    <t>283.96.886.0</t>
  </si>
  <si>
    <t>Descloux Audrey</t>
  </si>
  <si>
    <t>284.96.241.0</t>
  </si>
  <si>
    <t>Détraz Rick</t>
  </si>
  <si>
    <t>287.93.459.0</t>
  </si>
  <si>
    <t>Di Massa David</t>
  </si>
  <si>
    <t>288.66.135.0</t>
  </si>
  <si>
    <t>Donne Daniel</t>
  </si>
  <si>
    <t>291.58.328.0</t>
  </si>
  <si>
    <t>Duangvilay Houmpheng</t>
  </si>
  <si>
    <t>328.92.454.0</t>
  </si>
  <si>
    <t>Fankhauser Adrien</t>
  </si>
  <si>
    <t>332.92.877.0</t>
  </si>
  <si>
    <t>Fatton Morgane</t>
  </si>
  <si>
    <t>332.60.201.0</t>
  </si>
  <si>
    <t>Fatton Philippe</t>
  </si>
  <si>
    <t>332.90.625.0</t>
  </si>
  <si>
    <t>Fatton Salomé</t>
  </si>
  <si>
    <t>333.53.547.0</t>
  </si>
  <si>
    <t>Favre Thérèse</t>
  </si>
  <si>
    <t>338.77.370.0</t>
  </si>
  <si>
    <t>Fernandez David</t>
  </si>
  <si>
    <t>338.99.125.0</t>
  </si>
  <si>
    <t>Ferrero Yann</t>
  </si>
  <si>
    <t>340.92.656.0</t>
  </si>
  <si>
    <t>Fiechter Alyssa</t>
  </si>
  <si>
    <t>341.57.458.0</t>
  </si>
  <si>
    <t>Finidori Jean-Louis</t>
  </si>
  <si>
    <t>346.99.372.0</t>
  </si>
  <si>
    <t>Fleury Théo</t>
  </si>
  <si>
    <t>353.52.704.0</t>
  </si>
  <si>
    <t>Forster Italma</t>
  </si>
  <si>
    <t>356.48.531.0</t>
  </si>
  <si>
    <t>Francese Arianne</t>
  </si>
  <si>
    <t>358.91.473.0</t>
  </si>
  <si>
    <t>Freda Alessio</t>
  </si>
  <si>
    <t>358.66.241.0</t>
  </si>
  <si>
    <t>Freda Giacomo</t>
  </si>
  <si>
    <t>375.81.242.0</t>
  </si>
  <si>
    <t>Gachet Alexandre</t>
  </si>
  <si>
    <t>383.94.707.0</t>
  </si>
  <si>
    <t>Gauthier Charlotte</t>
  </si>
  <si>
    <t>388.53.857.0</t>
  </si>
  <si>
    <t>Genoud Carole</t>
  </si>
  <si>
    <t>395.60.556.0</t>
  </si>
  <si>
    <t>Gigon Chantal</t>
  </si>
  <si>
    <t>395.58.238.0</t>
  </si>
  <si>
    <t>Gigon Daniel</t>
  </si>
  <si>
    <t>397.95.310.0</t>
  </si>
  <si>
    <t>Giorgis Leonard</t>
  </si>
  <si>
    <t>403.73.342.0</t>
  </si>
  <si>
    <t>404.76.433.0</t>
  </si>
  <si>
    <t>Gonin Christian</t>
  </si>
  <si>
    <t>455.95.312.0</t>
  </si>
  <si>
    <t>Helbling Joel</t>
  </si>
  <si>
    <t>455.92.481.0</t>
  </si>
  <si>
    <t>461.98.359.0</t>
  </si>
  <si>
    <t>Henry Jonathan</t>
  </si>
  <si>
    <t>461.01.107.0</t>
  </si>
  <si>
    <t>Henry Lionel</t>
  </si>
  <si>
    <t>461.68.145.0</t>
  </si>
  <si>
    <t>Henry Thierry</t>
  </si>
  <si>
    <t>479.98.155.0</t>
  </si>
  <si>
    <t>Hofstetter Quentin</t>
  </si>
  <si>
    <t>482.89.376.0</t>
  </si>
  <si>
    <t>Honsberger Fabien</t>
  </si>
  <si>
    <t>485.93.507.0</t>
  </si>
  <si>
    <t>Huber Stéphanie</t>
  </si>
  <si>
    <t>505.87.229.0</t>
  </si>
  <si>
    <t>Jaccard Julien</t>
  </si>
  <si>
    <t>519.49.339.0</t>
  </si>
  <si>
    <t>Journé Patrice</t>
  </si>
  <si>
    <t>524.69.359.0</t>
  </si>
  <si>
    <t>Jutzet Eric</t>
  </si>
  <si>
    <t>536.94.127.0</t>
  </si>
  <si>
    <t>Keller Anaël</t>
  </si>
  <si>
    <t>539.97.505.0</t>
  </si>
  <si>
    <t>Ketterer Ludivine</t>
  </si>
  <si>
    <t>543.89.153.0</t>
  </si>
  <si>
    <t>Kirov Johan</t>
  </si>
  <si>
    <t>554.96.373.0</t>
  </si>
  <si>
    <t>Kolb Vincent</t>
  </si>
  <si>
    <t>577.49.538.0</t>
  </si>
  <si>
    <t>Lanet Françoise</t>
  </si>
  <si>
    <t>580.82.287.0</t>
  </si>
  <si>
    <t>Lasan Adrian</t>
  </si>
  <si>
    <t>583.02.169.0</t>
  </si>
  <si>
    <t>Laurans Léopold</t>
  </si>
  <si>
    <t>584.93.180.0</t>
  </si>
  <si>
    <t>Lavanchy Guillaume</t>
  </si>
  <si>
    <t>593.99.266.0</t>
  </si>
  <si>
    <t>L'Eplattenier Marc</t>
  </si>
  <si>
    <t>599.77.301.0</t>
  </si>
  <si>
    <t>Levet Alexandre</t>
  </si>
  <si>
    <t>612.79.108.0</t>
  </si>
  <si>
    <t>Lopez Aitor</t>
  </si>
  <si>
    <t>614.95.707.0</t>
  </si>
  <si>
    <t>Loverius Olivia</t>
  </si>
  <si>
    <t>628.68.764.0</t>
  </si>
  <si>
    <t>Maisuradze Diana</t>
  </si>
  <si>
    <t>629.70.105.0</t>
  </si>
  <si>
    <t>Mancini Brad</t>
  </si>
  <si>
    <t>632.65.124.0</t>
  </si>
  <si>
    <t>Marteddu Franco</t>
  </si>
  <si>
    <t>633.81.543.0</t>
  </si>
  <si>
    <t>Martin Christel</t>
  </si>
  <si>
    <t>633.50.504.0</t>
  </si>
  <si>
    <t>Martin Gondoula</t>
  </si>
  <si>
    <t>633.94.369.0</t>
  </si>
  <si>
    <t>Martin Vincent</t>
  </si>
  <si>
    <t>640.02.313.0</t>
  </si>
  <si>
    <t>Medeiros Sandro</t>
  </si>
  <si>
    <t>644.72.382.0</t>
  </si>
  <si>
    <t>Merlo David</t>
  </si>
  <si>
    <t>644.65.266.0</t>
  </si>
  <si>
    <t>Merlo Francisco</t>
  </si>
  <si>
    <t>645.65.482.0</t>
  </si>
  <si>
    <t>646.80.101.0</t>
  </si>
  <si>
    <t>Metrailler Guy</t>
  </si>
  <si>
    <t>651.83.392.0</t>
  </si>
  <si>
    <t>Michaud David</t>
  </si>
  <si>
    <t>651.98.489.0</t>
  </si>
  <si>
    <t>Michel Robin</t>
  </si>
  <si>
    <t>654.93.459.0</t>
  </si>
  <si>
    <t>Miro Puig Jordi</t>
  </si>
  <si>
    <t>662.89.401.0</t>
  </si>
  <si>
    <t>Morel Romain</t>
  </si>
  <si>
    <t>667.91.537.0</t>
  </si>
  <si>
    <t>Mottaz Géraldine</t>
  </si>
  <si>
    <t>679.47.235.0</t>
  </si>
  <si>
    <t>Nguyen François</t>
  </si>
  <si>
    <t>684.06.778.0</t>
  </si>
  <si>
    <t>Nivelle Victoria</t>
  </si>
  <si>
    <t>684.71.212.0</t>
  </si>
  <si>
    <t>N'Lep Stéphane</t>
  </si>
  <si>
    <t>685.67.657.0</t>
  </si>
  <si>
    <t>Norberg Wiveca</t>
  </si>
  <si>
    <t>703.80.772.0</t>
  </si>
  <si>
    <t>Pasche Isabelle</t>
  </si>
  <si>
    <t>705.44.671.0</t>
  </si>
  <si>
    <t>Peguiron Arlette</t>
  </si>
  <si>
    <t>708.98.315.0</t>
  </si>
  <si>
    <t>Perruchoud Lionel</t>
  </si>
  <si>
    <t>708.93.323.0</t>
  </si>
  <si>
    <t>Perruchoud Valentin</t>
  </si>
  <si>
    <t>717.03.180.0</t>
  </si>
  <si>
    <t>Pinto Matteo</t>
  </si>
  <si>
    <t>718.95.655.0</t>
  </si>
  <si>
    <t>Pittet Charlotte</t>
  </si>
  <si>
    <t>718.90.493.0</t>
  </si>
  <si>
    <t>Pittet Nathanaël</t>
  </si>
  <si>
    <t>718.06.232.0</t>
  </si>
  <si>
    <t>Pittet Roman</t>
  </si>
  <si>
    <t>722.91.780.0</t>
  </si>
  <si>
    <t>Praz Juliette</t>
  </si>
  <si>
    <t>722.05.248.0</t>
  </si>
  <si>
    <t>Prince François</t>
  </si>
  <si>
    <t>722.00.384.0</t>
  </si>
  <si>
    <t>Provaznik Adam</t>
  </si>
  <si>
    <t>724.81.320.0</t>
  </si>
  <si>
    <t>Quartacci Michaël</t>
  </si>
  <si>
    <t>725.02.550.0</t>
  </si>
  <si>
    <t>Raguin Elenna</t>
  </si>
  <si>
    <t>730.93.243.0</t>
  </si>
  <si>
    <t>Reboh Lionel</t>
  </si>
  <si>
    <t>752.01.119.0</t>
  </si>
  <si>
    <t>Rodriguez Santiago</t>
  </si>
  <si>
    <t>758.90.445.0</t>
  </si>
  <si>
    <t>Roesch Vincent</t>
  </si>
  <si>
    <t>754.92.172.0</t>
  </si>
  <si>
    <t>Rohrer Michaël</t>
  </si>
  <si>
    <t>755.93.335.0</t>
  </si>
  <si>
    <t>Roland Alexandre</t>
  </si>
  <si>
    <t>764.84.240.0</t>
  </si>
  <si>
    <t>Roy Patrick</t>
  </si>
  <si>
    <t>765.70.315.0</t>
  </si>
  <si>
    <t>Rubcic Sebastien</t>
  </si>
  <si>
    <t>765.81.450.0</t>
  </si>
  <si>
    <t>Rubio Miguel-Angel</t>
  </si>
  <si>
    <t>773.97.267.0</t>
  </si>
  <si>
    <t>Ruey Thomas</t>
  </si>
  <si>
    <t>776.00.505.0</t>
  </si>
  <si>
    <t>Salgado Gabriella</t>
  </si>
  <si>
    <t>776.96.330.0</t>
  </si>
  <si>
    <t>Salgado Samuel</t>
  </si>
  <si>
    <t>777.03.602.0</t>
  </si>
  <si>
    <t>SANTOS Eva</t>
  </si>
  <si>
    <t>778.90.782.0</t>
  </si>
  <si>
    <t>Sauty Morgane</t>
  </si>
  <si>
    <t>834.75.392.0</t>
  </si>
  <si>
    <t>Schrepfer Sven</t>
  </si>
  <si>
    <t>784.44.347.0</t>
  </si>
  <si>
    <t>Sermier François</t>
  </si>
  <si>
    <t>786.01.155.0</t>
  </si>
  <si>
    <t>Sidorov Vassili</t>
  </si>
  <si>
    <t>792.57.423.0</t>
  </si>
  <si>
    <t>Soos Laszlo</t>
  </si>
  <si>
    <t>853.99.401.0</t>
  </si>
  <si>
    <t>Stanton Nikita</t>
  </si>
  <si>
    <t>858.81.265.0</t>
  </si>
  <si>
    <t>Steinmann Arnaud</t>
  </si>
  <si>
    <t>877.95.139.0</t>
  </si>
  <si>
    <t>Tappy Benoit</t>
  </si>
  <si>
    <t>877.79.463.0</t>
  </si>
  <si>
    <t>Tati Fabrice</t>
  </si>
  <si>
    <t>880.73.116.0</t>
  </si>
  <si>
    <t>Tharin Christian</t>
  </si>
  <si>
    <t>881.70.284.0</t>
  </si>
  <si>
    <t>Thiongane Baïdy</t>
  </si>
  <si>
    <t>885.76.262.0</t>
  </si>
  <si>
    <t>Tièche Grégory</t>
  </si>
  <si>
    <t>888.74.653.0</t>
  </si>
  <si>
    <t>Toppet Valérie</t>
  </si>
  <si>
    <t>892.87.690.0</t>
  </si>
  <si>
    <t>Tribolet Hélène</t>
  </si>
  <si>
    <t>899.03.131.0</t>
  </si>
  <si>
    <t>Tudori Nikita</t>
  </si>
  <si>
    <t>907.72.332.0</t>
  </si>
  <si>
    <t>Van De Vyvere Philippe</t>
  </si>
  <si>
    <t>913.88.173.0</t>
  </si>
  <si>
    <t>Villavicencio Omar</t>
  </si>
  <si>
    <t>913.77.336.0</t>
  </si>
  <si>
    <t>Villiger Damien</t>
  </si>
  <si>
    <t>946.98.517.0</t>
  </si>
  <si>
    <t>Werly Salomé</t>
  </si>
  <si>
    <t>951.88.171.0</t>
  </si>
  <si>
    <t>Widmer Johan</t>
  </si>
  <si>
    <t>975.46.313.0</t>
  </si>
  <si>
    <t>Yersin Claude</t>
  </si>
  <si>
    <t>982.78.335.0</t>
  </si>
  <si>
    <t>Zeltner Fabrice</t>
  </si>
  <si>
    <t>983.59.486.0</t>
  </si>
  <si>
    <t>Zeni Chritian</t>
  </si>
  <si>
    <t>990.00.457.0</t>
  </si>
  <si>
    <t>Zuber Axel</t>
  </si>
  <si>
    <t>464.67.177.0</t>
  </si>
  <si>
    <t>Hermie Vincent</t>
  </si>
  <si>
    <t>196.64.388.0</t>
  </si>
  <si>
    <t>Bossert Vincent</t>
  </si>
  <si>
    <t>271.64.406.0</t>
  </si>
  <si>
    <t>Cotton Philippe</t>
  </si>
  <si>
    <t>277.97.253.0</t>
  </si>
  <si>
    <t>Davison Oliver</t>
  </si>
  <si>
    <t>280.97.254.0</t>
  </si>
  <si>
    <t>Delarive Julien</t>
  </si>
  <si>
    <t>281.93.103.0</t>
  </si>
  <si>
    <t>Deneriaz Maxime</t>
  </si>
  <si>
    <t>281.00.285.0</t>
  </si>
  <si>
    <t>Denti Guillaume</t>
  </si>
  <si>
    <t>288.91.239.0</t>
  </si>
  <si>
    <t>Dobler Samuel</t>
  </si>
  <si>
    <t>327.83.425.0</t>
  </si>
  <si>
    <t>Fallot Alain</t>
  </si>
  <si>
    <t>398.00.221.0</t>
  </si>
  <si>
    <t>Girardin Marlon</t>
  </si>
  <si>
    <t>408.95.141.0</t>
  </si>
  <si>
    <t>Greiner Derek</t>
  </si>
  <si>
    <t>424.97.366.0</t>
  </si>
  <si>
    <t>Gygi Steven</t>
  </si>
  <si>
    <t>450.99.171.0</t>
  </si>
  <si>
    <t>Headon Sébastien</t>
  </si>
  <si>
    <t>470.04.321.0</t>
  </si>
  <si>
    <t>Hilkersberger Vlad</t>
  </si>
  <si>
    <t>614.01.179.0</t>
  </si>
  <si>
    <t>Lovink Mark</t>
  </si>
  <si>
    <t>616.65.167.0</t>
  </si>
  <si>
    <t>Ludi Jean-Marc</t>
  </si>
  <si>
    <t>637.88.374.0</t>
  </si>
  <si>
    <t>Matthey Anthony</t>
  </si>
  <si>
    <t>642.00.241.0</t>
  </si>
  <si>
    <t>Meister Aurélien</t>
  </si>
  <si>
    <t>644.65.189.0</t>
  </si>
  <si>
    <t>Merkel Sven</t>
  </si>
  <si>
    <t>667.96.273.0</t>
  </si>
  <si>
    <t>Mourey Pierre</t>
  </si>
  <si>
    <t>668.98.230.0</t>
  </si>
  <si>
    <t>Mugnier Jérémie</t>
  </si>
  <si>
    <t>668.99.444.0</t>
  </si>
  <si>
    <t>Mugnier Maxime</t>
  </si>
  <si>
    <t>668.02.368.0</t>
  </si>
  <si>
    <t>Mugnier Tom</t>
  </si>
  <si>
    <t>699.70.476.0</t>
  </si>
  <si>
    <t>Oez Tuna</t>
  </si>
  <si>
    <t>707.75.275.0</t>
  </si>
  <si>
    <t>Pereira José</t>
  </si>
  <si>
    <t>707.10.261.0</t>
  </si>
  <si>
    <t>Perez Ivan</t>
  </si>
  <si>
    <t>707.79.450.0</t>
  </si>
  <si>
    <t>Perret Mathias</t>
  </si>
  <si>
    <t>721.80.192.0</t>
  </si>
  <si>
    <t>Porchet Jonathan</t>
  </si>
  <si>
    <t>764.42.329.0</t>
  </si>
  <si>
    <t>Roux Gilbert Marcel</t>
  </si>
  <si>
    <t>775.79.303.0</t>
  </si>
  <si>
    <t>Sajadi Reza</t>
  </si>
  <si>
    <t>784.98.320.0</t>
  </si>
  <si>
    <t>Servais Pierrick</t>
  </si>
  <si>
    <t>Tarin Arthur</t>
  </si>
  <si>
    <t>Blanc Anthony</t>
  </si>
  <si>
    <t>200.07.101.0</t>
  </si>
  <si>
    <t>Bradley Max</t>
  </si>
  <si>
    <t>268.99.334.0</t>
  </si>
  <si>
    <t>Constantin Julien</t>
  </si>
  <si>
    <t>271.97.466.0</t>
  </si>
  <si>
    <t>Costa Jacques</t>
  </si>
  <si>
    <t>299.01.555.0</t>
  </si>
  <si>
    <t>Dzipkovic Anja</t>
  </si>
  <si>
    <t>299.97.423.0</t>
  </si>
  <si>
    <t>Dzipkovic Luka</t>
  </si>
  <si>
    <t>327.91.266.0</t>
  </si>
  <si>
    <t>Faivre Jérémy</t>
  </si>
  <si>
    <t>333.74.130.0</t>
  </si>
  <si>
    <t>Favre Jacques</t>
  </si>
  <si>
    <t>380.74.490.0</t>
  </si>
  <si>
    <t>Garcia Patrick</t>
  </si>
  <si>
    <t>397.01.220.0</t>
  </si>
  <si>
    <t>Giorgis Lucien</t>
  </si>
  <si>
    <t>433.51.263.0</t>
  </si>
  <si>
    <t>Hagenlocher Gérarld</t>
  </si>
  <si>
    <t>453.48.667.0</t>
  </si>
  <si>
    <t>Heim Suzy</t>
  </si>
  <si>
    <t>482.74.221.0</t>
  </si>
  <si>
    <t>Homberger Mathias</t>
  </si>
  <si>
    <t>505.95.386.0</t>
  </si>
  <si>
    <t>Jacot Tobias</t>
  </si>
  <si>
    <t>562.49.458.0</t>
  </si>
  <si>
    <t>Kreiner Johann</t>
  </si>
  <si>
    <t>584.74.772.0</t>
  </si>
  <si>
    <t>Laville Catherine</t>
  </si>
  <si>
    <t>596.55.251.0</t>
  </si>
  <si>
    <t>Leuenberger Pierre - André</t>
  </si>
  <si>
    <t>610.27.483.0</t>
  </si>
  <si>
    <t>Lob Jean</t>
  </si>
  <si>
    <t>610.97.543.0</t>
  </si>
  <si>
    <t>Lob Joana</t>
  </si>
  <si>
    <t>610.01.501.0</t>
  </si>
  <si>
    <t>Lob Sophie</t>
  </si>
  <si>
    <t>611.84.176.0</t>
  </si>
  <si>
    <t>Londono Jaïro</t>
  </si>
  <si>
    <t>613.01.508.1</t>
  </si>
  <si>
    <t>Lorenzo Mirian</t>
  </si>
  <si>
    <t>613.01.508.0</t>
  </si>
  <si>
    <t>Lorenzo Noelia</t>
  </si>
  <si>
    <t>877.68.816.0</t>
  </si>
  <si>
    <t>Luo-Tavel Wenqing</t>
  </si>
  <si>
    <t>625.95.262.0</t>
  </si>
  <si>
    <t>Mack-Rodriguez Antonin</t>
  </si>
  <si>
    <t>627.59.445.0</t>
  </si>
  <si>
    <t>Magnin Claude</t>
  </si>
  <si>
    <t>629.95.215.0</t>
  </si>
  <si>
    <t>Mandanis Basile</t>
  </si>
  <si>
    <t>629.98.753.0</t>
  </si>
  <si>
    <t>Mandanis Zoé</t>
  </si>
  <si>
    <t>629.87.855.0</t>
  </si>
  <si>
    <t>Manoli Rebecca</t>
  </si>
  <si>
    <t>630.00.140.0</t>
  </si>
  <si>
    <t>Mares Adrien</t>
  </si>
  <si>
    <t>630.60.277.0</t>
  </si>
  <si>
    <t>Mares Alexandru</t>
  </si>
  <si>
    <t>635.97.308.0</t>
  </si>
  <si>
    <t>Massonnet Guillaume</t>
  </si>
  <si>
    <t>648.97.880.0</t>
  </si>
  <si>
    <t>Meyer Mina</t>
  </si>
  <si>
    <t>658.67.410.0</t>
  </si>
  <si>
    <t>Monnier Frank</t>
  </si>
  <si>
    <t>662.64.880.0</t>
  </si>
  <si>
    <t>Morelli Brigitte</t>
  </si>
  <si>
    <t>693.90.254.0</t>
  </si>
  <si>
    <t>Odenwald Dylan</t>
  </si>
  <si>
    <t>696.71.307.0</t>
  </si>
  <si>
    <t>Oppizzi Davide</t>
  </si>
  <si>
    <t>703.96.458.0</t>
  </si>
  <si>
    <t>Passer Franklin</t>
  </si>
  <si>
    <t>707.93.187.0</t>
  </si>
  <si>
    <t>Perret Yannick</t>
  </si>
  <si>
    <t>712.00.328.0</t>
  </si>
  <si>
    <t>Peultier Victor</t>
  </si>
  <si>
    <t>732.93.248.0</t>
  </si>
  <si>
    <t>Reichen Baptiste</t>
  </si>
  <si>
    <t>738.86.157.0</t>
  </si>
  <si>
    <t>Rey François - Xavier</t>
  </si>
  <si>
    <t>738.05.477.0</t>
  </si>
  <si>
    <t>Rey Maxime</t>
  </si>
  <si>
    <t>738.79.802.0</t>
  </si>
  <si>
    <t>Reymondin Ulrike</t>
  </si>
  <si>
    <t>776.58.332.0</t>
  </si>
  <si>
    <t>Saltafuori Mauro</t>
  </si>
  <si>
    <t>777.97.389.0</t>
  </si>
  <si>
    <t>Samah Alan</t>
  </si>
  <si>
    <t>778.07.374.0</t>
  </si>
  <si>
    <t>Saulnier Arthur</t>
  </si>
  <si>
    <t>779.46.713.0</t>
  </si>
  <si>
    <t>Savary Marlene</t>
  </si>
  <si>
    <t>783.05.410.0</t>
  </si>
  <si>
    <t>Senggen Lou</t>
  </si>
  <si>
    <t>783.07.429.0</t>
  </si>
  <si>
    <t>Senggen Robin</t>
  </si>
  <si>
    <t>858.71.361.1</t>
  </si>
  <si>
    <t>Steiner Olivier</t>
  </si>
  <si>
    <t>797.91.132.0</t>
  </si>
  <si>
    <t>Sulliger Thibaud</t>
  </si>
  <si>
    <t>890.69.179.0</t>
  </si>
  <si>
    <t>Traimond Frédéric</t>
  </si>
  <si>
    <t>890.99.259.0</t>
  </si>
  <si>
    <t>Traimond Sébastien</t>
  </si>
  <si>
    <t>902.49.262.0</t>
  </si>
  <si>
    <t>Ullmo Raymond</t>
  </si>
  <si>
    <t>907.08.301.0</t>
  </si>
  <si>
    <t>Vanetti Bertil</t>
  </si>
  <si>
    <t>910.06.483.0</t>
  </si>
  <si>
    <t>Vessaz Etan</t>
  </si>
  <si>
    <t>912.71.846.0</t>
  </si>
  <si>
    <t>Vigne Tessa</t>
  </si>
  <si>
    <t>920.09.356.0</t>
  </si>
  <si>
    <t>Von Büren Sacha</t>
  </si>
  <si>
    <t>922.02.138.0</t>
  </si>
  <si>
    <t>Vonovier Julien</t>
  </si>
  <si>
    <t>924.46.582.0</t>
  </si>
  <si>
    <t>Vulliamy Brigitte</t>
  </si>
  <si>
    <t>929.97.860.0</t>
  </si>
  <si>
    <t>Walder Coralie</t>
  </si>
  <si>
    <t>976.04.592.0</t>
  </si>
  <si>
    <t>Zahnd Shirley</t>
  </si>
  <si>
    <t>983.01.326.0</t>
  </si>
  <si>
    <t>Zenker Oscar</t>
  </si>
  <si>
    <t>989.64.857.0</t>
  </si>
  <si>
    <t>Zoller Catherine</t>
  </si>
  <si>
    <t>109.69.117.0</t>
  </si>
  <si>
    <t>Alvarin José</t>
  </si>
  <si>
    <t>124.48.270.0</t>
  </si>
  <si>
    <t>Azkoul Jazz</t>
  </si>
  <si>
    <t>138.95.181.0</t>
  </si>
  <si>
    <t>Barnestein Daniel</t>
  </si>
  <si>
    <t>138.99.703.0</t>
  </si>
  <si>
    <t>Barreno Christelle</t>
  </si>
  <si>
    <t>153.07.255.0</t>
  </si>
  <si>
    <t>Bellucci Léo</t>
  </si>
  <si>
    <t>162.00.275.0</t>
  </si>
  <si>
    <t>Besson Raphaël</t>
  </si>
  <si>
    <t>192.01.446.0</t>
  </si>
  <si>
    <t>BORCARD BASTIEN</t>
  </si>
  <si>
    <t>192.04.228.0</t>
  </si>
  <si>
    <t>BORCARD Mathis</t>
  </si>
  <si>
    <t>204.03.101.0</t>
  </si>
  <si>
    <t>Bravo Diego Leon</t>
  </si>
  <si>
    <t>210.96.183.0</t>
  </si>
  <si>
    <t>Brocher Edouard</t>
  </si>
  <si>
    <t>225.00.135.0</t>
  </si>
  <si>
    <t>Bucella Fabio</t>
  </si>
  <si>
    <t>257.62.888.0</t>
  </si>
  <si>
    <t>Caetano Maite</t>
  </si>
  <si>
    <t>257.60.322.0</t>
  </si>
  <si>
    <t>Caetano Peter</t>
  </si>
  <si>
    <t>254.02.476.0</t>
  </si>
  <si>
    <t>Cartez Sacha</t>
  </si>
  <si>
    <t>258.92.405.0</t>
  </si>
  <si>
    <t>Cazorla Anthony</t>
  </si>
  <si>
    <t>260.49.609.0</t>
  </si>
  <si>
    <t>Chalut Maude</t>
  </si>
  <si>
    <t>260.02.428.0</t>
  </si>
  <si>
    <t>Chappuis Stephane</t>
  </si>
  <si>
    <t>263.05.232.0</t>
  </si>
  <si>
    <t>Chodorovsky Niv</t>
  </si>
  <si>
    <t>267.68.254.0</t>
  </si>
  <si>
    <t>Cochard Yves</t>
  </si>
  <si>
    <t>267.00.129.0</t>
  </si>
  <si>
    <t>Cologne Clément</t>
  </si>
  <si>
    <t>278.99.178.0</t>
  </si>
  <si>
    <t>De Benito Ortiz Carlos</t>
  </si>
  <si>
    <t>278.80.311.0</t>
  </si>
  <si>
    <t>Decroux Fabien</t>
  </si>
  <si>
    <t>283.91.283.0</t>
  </si>
  <si>
    <t>Deschenaux Florian</t>
  </si>
  <si>
    <t>286.01.265.0</t>
  </si>
  <si>
    <t>Diemand Aurélien</t>
  </si>
  <si>
    <t>323.02.263.0</t>
  </si>
  <si>
    <t>Etienne Corentin</t>
  </si>
  <si>
    <t>333.99.358.0</t>
  </si>
  <si>
    <t>Favet Olivier</t>
  </si>
  <si>
    <t>342.70.267.0</t>
  </si>
  <si>
    <t>Fischer Christophe</t>
  </si>
  <si>
    <t>352.88.592.0</t>
  </si>
  <si>
    <t>Forgnone Samantha</t>
  </si>
  <si>
    <t>384.70.283.0</t>
  </si>
  <si>
    <t>Gay Alban</t>
  </si>
  <si>
    <t>388.99.839.0</t>
  </si>
  <si>
    <t>Gennai Maina</t>
  </si>
  <si>
    <t>388.99.839.1</t>
  </si>
  <si>
    <t>Gennai Tiziana</t>
  </si>
  <si>
    <t>404.36.427.0</t>
  </si>
  <si>
    <t>Goetz Walter</t>
  </si>
  <si>
    <t>421.77.616.0</t>
  </si>
  <si>
    <t>Gueit-Charlet Marianne</t>
  </si>
  <si>
    <t>421.80.711.0</t>
  </si>
  <si>
    <t>Gummerus Nicole</t>
  </si>
  <si>
    <t>509.95.409.0</t>
  </si>
  <si>
    <t>Jasinski Arnaud</t>
  </si>
  <si>
    <t>509.98.336.0</t>
  </si>
  <si>
    <t>Jasinski Jérémy</t>
  </si>
  <si>
    <t>536.65.314.0</t>
  </si>
  <si>
    <t>Keller André</t>
  </si>
  <si>
    <t>536.67.142.0</t>
  </si>
  <si>
    <t>Keller Stéphane</t>
  </si>
  <si>
    <t>552.98.142.0</t>
  </si>
  <si>
    <t>Kodjo Franck</t>
  </si>
  <si>
    <t>557.99.478.0</t>
  </si>
  <si>
    <t>Kopp Valentin</t>
  </si>
  <si>
    <t>576.92.556.0</t>
  </si>
  <si>
    <t>Laghzoun Elsa</t>
  </si>
  <si>
    <t>584.97.358.0</t>
  </si>
  <si>
    <t>Laville Eliot</t>
  </si>
  <si>
    <t>592.94.430.0</t>
  </si>
  <si>
    <t>Lembo Antonio</t>
  </si>
  <si>
    <t>610.00.284.0</t>
  </si>
  <si>
    <t>Lo Conte Luca</t>
  </si>
  <si>
    <t>615.00.272.0</t>
  </si>
  <si>
    <t>Luca Tomas</t>
  </si>
  <si>
    <t>633.99.217.0</t>
  </si>
  <si>
    <t>633.96.459.0</t>
  </si>
  <si>
    <t>Martinez Miguel</t>
  </si>
  <si>
    <t>638.10.223.0</t>
  </si>
  <si>
    <t>Maulaz Evan</t>
  </si>
  <si>
    <t>638.94.373.0</t>
  </si>
  <si>
    <t>Mauron Nicolas</t>
  </si>
  <si>
    <t>640.96.481.0</t>
  </si>
  <si>
    <t>Mégevand Nicolas</t>
  </si>
  <si>
    <t>644.00.324.0</t>
  </si>
  <si>
    <t>651.92.448.1</t>
  </si>
  <si>
    <t>Micheli Baptiste</t>
  </si>
  <si>
    <t>662.52.336.0</t>
  </si>
  <si>
    <t>Moretti Raul</t>
  </si>
  <si>
    <t>667.76.165.0</t>
  </si>
  <si>
    <t>Mourier Florent</t>
  </si>
  <si>
    <t>679.06.213.0</t>
  </si>
  <si>
    <t>Ngoma Sean</t>
  </si>
  <si>
    <t>686.99.150.0</t>
  </si>
  <si>
    <t>Nsumpi William</t>
  </si>
  <si>
    <t>702.96.273.0</t>
  </si>
  <si>
    <t>Panschiri Haris</t>
  </si>
  <si>
    <t>708.00.240.0</t>
  </si>
  <si>
    <t>Perron Marc</t>
  </si>
  <si>
    <t>715.97.450.0</t>
  </si>
  <si>
    <t>Philippoz Max</t>
  </si>
  <si>
    <t>716.98.324.0</t>
  </si>
  <si>
    <t>Pieracci Yohan</t>
  </si>
  <si>
    <t>718.01.413.0</t>
  </si>
  <si>
    <t>Pitonzo Flavio</t>
  </si>
  <si>
    <t>722.90.480.0</t>
  </si>
  <si>
    <t>Priamo Julien</t>
  </si>
  <si>
    <t>738.09.167.0</t>
  </si>
  <si>
    <t>Reyes Maxime</t>
  </si>
  <si>
    <t>761.59.206.0</t>
  </si>
  <si>
    <t>Roth Damien</t>
  </si>
  <si>
    <t>761.81.411.0</t>
  </si>
  <si>
    <t>Roth Jolyon</t>
  </si>
  <si>
    <t>766.85.113.0</t>
  </si>
  <si>
    <t>Ruckebusch Jonathan</t>
  </si>
  <si>
    <t>776.03.750.0</t>
  </si>
  <si>
    <t>Salem Nora</t>
  </si>
  <si>
    <t>776.70.802.0</t>
  </si>
  <si>
    <t>777.42.327.0</t>
  </si>
  <si>
    <t>Sapey Michel</t>
  </si>
  <si>
    <t>813.62.384.0</t>
  </si>
  <si>
    <t>Scherer Stephane</t>
  </si>
  <si>
    <t>846.99.636.1</t>
  </si>
  <si>
    <t>Schweighöfer Lara</t>
  </si>
  <si>
    <t>780.68.552.0</t>
  </si>
  <si>
    <t>Sclavo Nathalie</t>
  </si>
  <si>
    <t>789.76.187.0</t>
  </si>
  <si>
    <t>Singarella Giovanni</t>
  </si>
  <si>
    <t>794.03.442.0</t>
  </si>
  <si>
    <t>Spinedi Arnaud</t>
  </si>
  <si>
    <t>877.97.883.0</t>
  </si>
  <si>
    <t>Tchokeu Nana Shola</t>
  </si>
  <si>
    <t>889.94.140.0</t>
  </si>
  <si>
    <t>Torrione Andrea</t>
  </si>
  <si>
    <t>892.60.581.0</t>
  </si>
  <si>
    <t>Triboullier Estrella</t>
  </si>
  <si>
    <t>901.74.274.0</t>
  </si>
  <si>
    <t>Uehlinger Jean - Marc</t>
  </si>
  <si>
    <t>903.08.101.0</t>
  </si>
  <si>
    <t>Uon Thinley</t>
  </si>
  <si>
    <t>907.08.767.0</t>
  </si>
  <si>
    <t>Vanyushin Sophie</t>
  </si>
  <si>
    <t>908.78.663.0</t>
  </si>
  <si>
    <t>Vassen Claire</t>
  </si>
  <si>
    <t>910.06.241.0</t>
  </si>
  <si>
    <t>Vernerey Antoine</t>
  </si>
  <si>
    <t>915.78.660.0</t>
  </si>
  <si>
    <t>Vodoz Sonia</t>
  </si>
  <si>
    <t>927.84.574.0</t>
  </si>
  <si>
    <t>Wahl Audrey</t>
  </si>
  <si>
    <t>949.98.851.0</t>
  </si>
  <si>
    <t>Whiting Margaux</t>
  </si>
  <si>
    <t>975.08.348.1</t>
  </si>
  <si>
    <t>Yang Charlie</t>
  </si>
  <si>
    <t>975.00.448.0</t>
  </si>
  <si>
    <t>Yunus Massoud</t>
  </si>
  <si>
    <t>976.51.125.0</t>
  </si>
  <si>
    <t>Zahnd Heinz</t>
  </si>
  <si>
    <t>978.56.811.0</t>
  </si>
  <si>
    <t>Zaugg Christine</t>
  </si>
  <si>
    <t>789.05.569.0</t>
  </si>
  <si>
    <t>Sjöström Cecilia</t>
  </si>
  <si>
    <t>977.11.278.0</t>
  </si>
  <si>
    <t>Zanetti Alessandro</t>
  </si>
  <si>
    <t>125.60.857.0</t>
  </si>
  <si>
    <t>Babel Carole</t>
  </si>
  <si>
    <t>261.70.812.0</t>
  </si>
  <si>
    <t>Charbon Tokiko</t>
  </si>
  <si>
    <t>615.67.133.0</t>
  </si>
  <si>
    <t>722.90.473.0</t>
  </si>
  <si>
    <t>Prost Adrien</t>
  </si>
  <si>
    <t>630.80.331.0</t>
  </si>
  <si>
    <t>Marcel Julien</t>
  </si>
  <si>
    <t>Adam John</t>
  </si>
  <si>
    <t>877.09.453.0</t>
  </si>
  <si>
    <t>807.08.132.0</t>
  </si>
  <si>
    <t>Schattner Louis</t>
  </si>
  <si>
    <t>175.11.383.0</t>
  </si>
  <si>
    <t>Blardone Diego</t>
  </si>
  <si>
    <t>377.89.505.0</t>
  </si>
  <si>
    <t>Galley Charlotte</t>
  </si>
  <si>
    <t>109.00.233.0</t>
  </si>
  <si>
    <t>Altherr Alexandre</t>
  </si>
  <si>
    <t>124.07.547.0</t>
  </si>
  <si>
    <t>Avouli Eliza</t>
  </si>
  <si>
    <t>312.06.255.0</t>
  </si>
  <si>
    <t>Eigenmann Maxime</t>
  </si>
  <si>
    <t>629.61.224.0</t>
  </si>
  <si>
    <t>664.87.237.0</t>
  </si>
  <si>
    <t>Mosca Nicolas</t>
  </si>
  <si>
    <t>752.81.316.0</t>
  </si>
  <si>
    <t>Rod Stephane</t>
  </si>
  <si>
    <t>907.08.310.0</t>
  </si>
  <si>
    <t>Van Appelghem Louis-Alexandre</t>
  </si>
  <si>
    <t>254.88.319.0</t>
  </si>
  <si>
    <t>Carrel Julien</t>
  </si>
  <si>
    <t>751.89.470.0</t>
  </si>
  <si>
    <t>Rochat Samuel</t>
  </si>
  <si>
    <t>340.64.191.0</t>
  </si>
  <si>
    <t>Fiechter Jean-Luc</t>
  </si>
  <si>
    <t>Ullmo-Besse Sandra</t>
  </si>
  <si>
    <t>581.09.192.0</t>
  </si>
  <si>
    <t>Lattuada Milo</t>
  </si>
  <si>
    <t>268.05.332.0</t>
  </si>
  <si>
    <t>Converset Basile</t>
  </si>
  <si>
    <t>207.09.273.0</t>
  </si>
  <si>
    <t>Brennan Brian</t>
  </si>
  <si>
    <t>894.07.227.0</t>
  </si>
  <si>
    <t>Truchard Adrien</t>
  </si>
  <si>
    <t>207.73.181.0</t>
  </si>
  <si>
    <t>Brennan Patrick</t>
  </si>
  <si>
    <t>912.08.604.0</t>
  </si>
  <si>
    <t>Vigne Clemence</t>
  </si>
  <si>
    <t>390.75.455.0</t>
  </si>
  <si>
    <t>Gerber Pascal</t>
  </si>
  <si>
    <t>TC Nyon</t>
  </si>
  <si>
    <t>267.99.453.0</t>
  </si>
  <si>
    <t>Cochet Adrien</t>
  </si>
  <si>
    <t>584.09.272.0</t>
  </si>
  <si>
    <t>Lavizzari Louis</t>
  </si>
  <si>
    <t>258.60.456.0</t>
  </si>
  <si>
    <t>Cavailler Philippe</t>
  </si>
  <si>
    <t>120.74.852.0</t>
  </si>
  <si>
    <t>Arkhangelskaya Tatiana</t>
  </si>
  <si>
    <t>124.93.473.0</t>
  </si>
  <si>
    <t>Azzam Iannis</t>
  </si>
  <si>
    <t>153.08.478.0</t>
  </si>
  <si>
    <t>Belkadi Nael</t>
  </si>
  <si>
    <t>157.06.481.0</t>
  </si>
  <si>
    <t>Berkers Victor</t>
  </si>
  <si>
    <t>de Benito Ortiz Jorge</t>
  </si>
  <si>
    <t>280.10.219.0</t>
  </si>
  <si>
    <t>Delmege Nathanaël</t>
  </si>
  <si>
    <t>329.68.522.0</t>
  </si>
  <si>
    <t>Farpour Nathalie</t>
  </si>
  <si>
    <t>354.89.366.0</t>
  </si>
  <si>
    <t>Fourquet Rémi</t>
  </si>
  <si>
    <t>421.10.250.0</t>
  </si>
  <si>
    <t>Guihéneux Romain</t>
  </si>
  <si>
    <t>485.09.629.0</t>
  </si>
  <si>
    <t>Hu Ying</t>
  </si>
  <si>
    <t>599.08.408.0</t>
  </si>
  <si>
    <t>Lewis Sean</t>
  </si>
  <si>
    <t>625.72.262.0</t>
  </si>
  <si>
    <t>Macrelle Christophe</t>
  </si>
  <si>
    <t>797.08.193.0</t>
  </si>
  <si>
    <t>Surikov george</t>
  </si>
  <si>
    <t>916.10.348.0</t>
  </si>
  <si>
    <t>Vogel Justin</t>
  </si>
  <si>
    <t>931.76.556.0</t>
  </si>
  <si>
    <t>Wälli Phaneuf Fabienne</t>
  </si>
  <si>
    <t>258.06.576.0</t>
  </si>
  <si>
    <t>Cavin Lisa</t>
  </si>
  <si>
    <t>674.04.664.0</t>
  </si>
  <si>
    <t>Mustafa Alma</t>
  </si>
  <si>
    <t>257.81.558.0</t>
  </si>
  <si>
    <t>Cattelani Adela</t>
  </si>
  <si>
    <t>554.06.646.0</t>
  </si>
  <si>
    <t>Kolaczek Romane</t>
  </si>
  <si>
    <t>759.02.270.0</t>
  </si>
  <si>
    <t>Rossat Thomas</t>
  </si>
  <si>
    <t>610.67.883.0</t>
  </si>
  <si>
    <t>Lockhart-Smith Maggie</t>
  </si>
  <si>
    <t>202.73.480.0</t>
  </si>
  <si>
    <t>Branchereau Frédéric</t>
  </si>
  <si>
    <t>778.73.165.0</t>
  </si>
  <si>
    <t>Sauer Sven</t>
  </si>
  <si>
    <t>180.03.438.0</t>
  </si>
  <si>
    <t>Bochatay Dario</t>
  </si>
  <si>
    <t>260.77.622.0</t>
  </si>
  <si>
    <t>Champendal Lidvina</t>
  </si>
  <si>
    <t>281.63.836.0</t>
  </si>
  <si>
    <t>Dennis Christine</t>
  </si>
  <si>
    <t>282.63.257.0</t>
  </si>
  <si>
    <t>De Rougemont Alexandre</t>
  </si>
  <si>
    <t>289.68.357.0</t>
  </si>
  <si>
    <t>385.65.771.0</t>
  </si>
  <si>
    <t>Geene-Ostendorf Laura</t>
  </si>
  <si>
    <t>634.54.892.0</t>
  </si>
  <si>
    <t>Mary Nathalie</t>
  </si>
  <si>
    <t>340.65.117.0</t>
  </si>
  <si>
    <t>Filanti Fabrice</t>
  </si>
  <si>
    <t>441.71.360.1</t>
  </si>
  <si>
    <t>Hardoin Pierre</t>
  </si>
  <si>
    <t>706.03.355.0</t>
  </si>
  <si>
    <t>Pellegrini James</t>
  </si>
  <si>
    <t>940.01.235.0</t>
  </si>
  <si>
    <t>Weichert Florian</t>
  </si>
  <si>
    <t>672.95.366.0</t>
  </si>
  <si>
    <t>Munch Henrik</t>
  </si>
  <si>
    <t>411.04.128.0</t>
  </si>
  <si>
    <t>Grimaitre Elias</t>
  </si>
  <si>
    <t>907.65.629.0</t>
  </si>
  <si>
    <t>Van Der Wal Dorine</t>
  </si>
  <si>
    <t>703.57.308.0</t>
  </si>
  <si>
    <t>Pascalin Claude</t>
  </si>
  <si>
    <t>759.08.666.0</t>
  </si>
  <si>
    <t>Rossat Stella</t>
  </si>
  <si>
    <t>421.61.129.0</t>
  </si>
  <si>
    <t>Gülmezoglu Metin</t>
  </si>
  <si>
    <t>360.50.360.0</t>
  </si>
  <si>
    <t>Freudiger Roland</t>
  </si>
  <si>
    <t>130.04.229.0</t>
  </si>
  <si>
    <t>Balestra Leo</t>
  </si>
  <si>
    <t>718.86.310.0</t>
  </si>
  <si>
    <t>Pirl Michael</t>
  </si>
  <si>
    <t>956.67.824.0</t>
  </si>
  <si>
    <t>Willi Nicole</t>
  </si>
  <si>
    <t>610.97.868.0</t>
  </si>
  <si>
    <t>Lockhart-Smith Sophie</t>
  </si>
  <si>
    <t>352.46.416.0</t>
  </si>
  <si>
    <t>Forgeot Jean-Pierre</t>
  </si>
  <si>
    <t>443.68.775.0</t>
  </si>
  <si>
    <t>Hasler-Nguyen Nathalie</t>
  </si>
  <si>
    <t>208.74.644.0</t>
  </si>
  <si>
    <t>Breton Claudine</t>
  </si>
  <si>
    <t>267.03.121.0</t>
  </si>
  <si>
    <t>Guigoz Colin</t>
  </si>
  <si>
    <t>599.67.821.0</t>
  </si>
  <si>
    <t>Lewis Catherine</t>
  </si>
  <si>
    <t>271.01.254.0</t>
  </si>
  <si>
    <t>Cosandier Anthony</t>
  </si>
  <si>
    <t>825.55.310.0</t>
  </si>
  <si>
    <t>Schneebeli François</t>
  </si>
  <si>
    <t>874.63.479.0</t>
  </si>
  <si>
    <t>Stutz André</t>
  </si>
  <si>
    <t>999.83.355.0</t>
  </si>
  <si>
    <t>Zysset Thierry</t>
  </si>
  <si>
    <t>376.44.227.0</t>
  </si>
  <si>
    <t>Gaillard Jacques</t>
  </si>
  <si>
    <t>385.00.801.0</t>
  </si>
  <si>
    <t>Geene Annabel</t>
  </si>
  <si>
    <t>126.88.170.0</t>
  </si>
  <si>
    <t>Bachelard Manuel</t>
  </si>
  <si>
    <t>858.57.563.0</t>
  </si>
  <si>
    <t>Steiner Rosenda</t>
  </si>
  <si>
    <t>644.71.217.0</t>
  </si>
  <si>
    <t>Mertenat Patrick</t>
  </si>
  <si>
    <t>672.53.242.0</t>
  </si>
  <si>
    <t>Mumenthaler Gerardo</t>
  </si>
  <si>
    <t>899.44.109.0</t>
  </si>
  <si>
    <t>Turrian Jean - Paul</t>
  </si>
  <si>
    <t>171.74.717.0</t>
  </si>
  <si>
    <t>Birchler Prisca</t>
  </si>
  <si>
    <t>604.56.650.0</t>
  </si>
  <si>
    <t>Limoner Maryse</t>
  </si>
  <si>
    <t>271.56.474.0</t>
  </si>
  <si>
    <t>Courvoisier Olivier</t>
  </si>
  <si>
    <t>156.64.704.0</t>
  </si>
  <si>
    <t>Bergeron Ann</t>
  </si>
  <si>
    <t>613.79.328.0</t>
  </si>
  <si>
    <t>Lorber Frédéric</t>
  </si>
  <si>
    <t>899.83.257.0</t>
  </si>
  <si>
    <t>Turrian Philippe</t>
  </si>
  <si>
    <t>266.95.758.0</t>
  </si>
  <si>
    <t>Claret Marion</t>
  </si>
  <si>
    <t>546.00.877.0</t>
  </si>
  <si>
    <t>Kleinfercher Audrey</t>
  </si>
  <si>
    <t>175.70.316.0</t>
  </si>
  <si>
    <t>Blaha Daniel</t>
  </si>
  <si>
    <t>682.77.359.0</t>
  </si>
  <si>
    <t>Niederhauser Julien</t>
  </si>
  <si>
    <t>956.03.839.0</t>
  </si>
  <si>
    <t>Wilmot Tabitha</t>
  </si>
  <si>
    <t>720.07.318.0</t>
  </si>
  <si>
    <t>Popov Roman</t>
  </si>
  <si>
    <t>546.06.504.0</t>
  </si>
  <si>
    <t>Kleinfercher Victoria</t>
  </si>
  <si>
    <t>271.99.662.0</t>
  </si>
  <si>
    <t>Cosandier Melissa</t>
  </si>
  <si>
    <t>281.60.190.0</t>
  </si>
  <si>
    <t>De Meyer Olivier</t>
  </si>
  <si>
    <t>198.64.666.0</t>
  </si>
  <si>
    <t>Bouju Marie-Christine</t>
  </si>
  <si>
    <t>675.10.132.0</t>
  </si>
  <si>
    <t>Nader Noam</t>
  </si>
  <si>
    <t>296.56.262.0</t>
  </si>
  <si>
    <t>Dupuis Pierre-Alain</t>
  </si>
  <si>
    <t>717.04.402.0</t>
  </si>
  <si>
    <t>Pilet von Arx Léo</t>
  </si>
  <si>
    <t>610.63.352.0</t>
  </si>
  <si>
    <t>Lockhart-Smith Richard</t>
  </si>
  <si>
    <t>163.44.365.0</t>
  </si>
  <si>
    <t>Beust Patrice</t>
  </si>
  <si>
    <t>407.69.776.0</t>
  </si>
  <si>
    <t>Grandchamp Wei Jing</t>
  </si>
  <si>
    <t>254.85.305.0</t>
  </si>
  <si>
    <t>Caruso Matias</t>
  </si>
  <si>
    <t>554.09.543.0</t>
  </si>
  <si>
    <t>Kolaczek Emma</t>
  </si>
  <si>
    <t>673.71.138.0</t>
  </si>
  <si>
    <t>Murer Michel</t>
  </si>
  <si>
    <t>174.84.825.0</t>
  </si>
  <si>
    <t>Bjorklund Camilla</t>
  </si>
  <si>
    <t>676.02.706.0</t>
  </si>
  <si>
    <t>Narbel Alice</t>
  </si>
  <si>
    <t>407.03.466.0</t>
  </si>
  <si>
    <t>Grandchamp Pierre</t>
  </si>
  <si>
    <t>139.77.671.0</t>
  </si>
  <si>
    <t>Bartova Barbora</t>
  </si>
  <si>
    <t>160.65.233.0</t>
  </si>
  <si>
    <t>Berrada Moncef</t>
  </si>
  <si>
    <t>711.73.478.0</t>
  </si>
  <si>
    <t>Pétroz Andréa</t>
  </si>
  <si>
    <t>629.06.618.0</t>
  </si>
  <si>
    <t>Manthos Tatiana</t>
  </si>
  <si>
    <t>376.63.647.0</t>
  </si>
  <si>
    <t>Gaillard Christine</t>
  </si>
  <si>
    <t>593.60.437.0</t>
  </si>
  <si>
    <t>Lepot Marc</t>
  </si>
  <si>
    <t>435.71.578.0</t>
  </si>
  <si>
    <t>Halestrap Alison</t>
  </si>
  <si>
    <t>527.63.322.0</t>
  </si>
  <si>
    <t>Kallen Martin</t>
  </si>
  <si>
    <t>228.73.419.0</t>
  </si>
  <si>
    <t>Buchs Mike</t>
  </si>
  <si>
    <t>469.69.427.0</t>
  </si>
  <si>
    <t>Heughebaert Yves</t>
  </si>
  <si>
    <t>271.08.411.0</t>
  </si>
  <si>
    <t>Courvoisier Milan</t>
  </si>
  <si>
    <t>651.49.748.0</t>
  </si>
  <si>
    <t>Michel Christine</t>
  </si>
  <si>
    <t>168.03.767.0</t>
  </si>
  <si>
    <t>Bignens Anna</t>
  </si>
  <si>
    <t>676.07.404.0</t>
  </si>
  <si>
    <t>Narbel Marc</t>
  </si>
  <si>
    <t>443.32.308.0</t>
  </si>
  <si>
    <t>Hastoy Arnaud</t>
  </si>
  <si>
    <t>320.07.166.0</t>
  </si>
  <si>
    <t>Erle Theo</t>
  </si>
  <si>
    <t>118.08.102.0</t>
  </si>
  <si>
    <t>Anzile Rafael</t>
  </si>
  <si>
    <t>563.64.508.0</t>
  </si>
  <si>
    <t>Kropp Felixa</t>
  </si>
  <si>
    <t>877.90.825.0</t>
  </si>
  <si>
    <t>Taylor-Hall Jessica</t>
  </si>
  <si>
    <t>411.06.414.0</t>
  </si>
  <si>
    <t>Grimaitre Julyan</t>
  </si>
  <si>
    <t>168.06.390.0</t>
  </si>
  <si>
    <t>Bignens Louis</t>
  </si>
  <si>
    <t>542.70.884.0</t>
  </si>
  <si>
    <t>King Minna</t>
  </si>
  <si>
    <t>515.60.629.0</t>
  </si>
  <si>
    <t>Johnson Margaret</t>
  </si>
  <si>
    <t>278.98.423.0</t>
  </si>
  <si>
    <t>De Castro Thomas</t>
  </si>
  <si>
    <t>278.00.745.0</t>
  </si>
  <si>
    <t>De Castro Ana</t>
  </si>
  <si>
    <t>229.65.120.0</t>
  </si>
  <si>
    <t>Buck Jonathan</t>
  </si>
  <si>
    <t>363.74.201.0</t>
  </si>
  <si>
    <t>Friedli Sacha</t>
  </si>
  <si>
    <t>109.68.257.0</t>
  </si>
  <si>
    <t>Altherr Patrick</t>
  </si>
  <si>
    <t>712.07.605.0</t>
  </si>
  <si>
    <t>Peytremann Manon</t>
  </si>
  <si>
    <t>629.68.812.0</t>
  </si>
  <si>
    <t>Manthos Catherine</t>
  </si>
  <si>
    <t>563.05.823.0</t>
  </si>
  <si>
    <t>Kropp Caroline</t>
  </si>
  <si>
    <t>676.04.501.0</t>
  </si>
  <si>
    <t>Nahon Antonella</t>
  </si>
  <si>
    <t>556.61.324.0</t>
  </si>
  <si>
    <t>Koeneman Harold</t>
  </si>
  <si>
    <t>276.08.476.0</t>
  </si>
  <si>
    <t>Dartevelle Jean-louis</t>
  </si>
  <si>
    <t>599.67.144.0</t>
  </si>
  <si>
    <t>Lewis Richard</t>
  </si>
  <si>
    <t>407.40.357.0</t>
  </si>
  <si>
    <t>Grandchamp François</t>
  </si>
  <si>
    <t>561.08.404.0</t>
  </si>
  <si>
    <t>Krasniqi Ervin</t>
  </si>
  <si>
    <t>599.62.485.0</t>
  </si>
  <si>
    <t>Lewis Chris</t>
  </si>
  <si>
    <t>656.68.382.0</t>
  </si>
  <si>
    <t>Mollier Yvan</t>
  </si>
  <si>
    <t>266.97.245.0</t>
  </si>
  <si>
    <t>Claret Arnaud</t>
  </si>
  <si>
    <t>643.97.352.0</t>
  </si>
  <si>
    <t>Mentha Sébastien</t>
  </si>
  <si>
    <t>945.62.331.0</t>
  </si>
  <si>
    <t>Wendland Wend</t>
  </si>
  <si>
    <t>416.75.178.0</t>
  </si>
  <si>
    <t>Grutman Alexandre</t>
  </si>
  <si>
    <t>621.69.185.0</t>
  </si>
  <si>
    <t>Luthi Marc</t>
  </si>
  <si>
    <t>572.66.586.0</t>
  </si>
  <si>
    <t>Kuepfer Chantal</t>
  </si>
  <si>
    <t>661.48.351.0</t>
  </si>
  <si>
    <t>Morand Gérald</t>
  </si>
  <si>
    <t>652.00.203.0</t>
  </si>
  <si>
    <t>Miech Arthur</t>
  </si>
  <si>
    <t>587.76.364.0</t>
  </si>
  <si>
    <t>Leggieri Nicola</t>
  </si>
  <si>
    <t>676.71.405.0</t>
  </si>
  <si>
    <t>Nahon Philippe</t>
  </si>
  <si>
    <t>109.03.368.0</t>
  </si>
  <si>
    <t>Alvarez Manuel</t>
  </si>
  <si>
    <t>991.49.408.0</t>
  </si>
  <si>
    <t>Zucchello Jean</t>
  </si>
  <si>
    <t>629.04.376.0</t>
  </si>
  <si>
    <t>Mandriota Federico</t>
  </si>
  <si>
    <t>629.03.220.0</t>
  </si>
  <si>
    <t>Mandriota Jacques</t>
  </si>
  <si>
    <t>282.66.543.0</t>
  </si>
  <si>
    <t>Depierre Mary Paule</t>
  </si>
  <si>
    <t>126.07.341.0</t>
  </si>
  <si>
    <t>Bachelard Axel</t>
  </si>
  <si>
    <t>260.53.267.1</t>
  </si>
  <si>
    <t>Chappuis Georges</t>
  </si>
  <si>
    <t>599.02.406.0</t>
  </si>
  <si>
    <t>Lewis Sam</t>
  </si>
  <si>
    <t>816.64.649.0</t>
  </si>
  <si>
    <t>Schiller Ojunzezeg</t>
  </si>
  <si>
    <t>625.65.745.0</t>
  </si>
  <si>
    <t>Macdiarmid Alice</t>
  </si>
  <si>
    <t>638.02.536.0</t>
  </si>
  <si>
    <t>Maurer Luna</t>
  </si>
  <si>
    <t>703.06.635.0</t>
  </si>
  <si>
    <t>Pasteau Raphaelle</t>
  </si>
  <si>
    <t>604.06.210.0</t>
  </si>
  <si>
    <t>Lim Isak</t>
  </si>
  <si>
    <t>752.07.679.0</t>
  </si>
  <si>
    <t>Rodogno Annahandrea</t>
  </si>
  <si>
    <t>986.09.278.0</t>
  </si>
  <si>
    <t>Zimmermann-Zobel Ted</t>
  </si>
  <si>
    <t>937.06.357.0</t>
  </si>
  <si>
    <t>Weber Stéphane</t>
  </si>
  <si>
    <t>168.67.111.0</t>
  </si>
  <si>
    <t>Bignens Cedric</t>
  </si>
  <si>
    <t>759.70.403.0</t>
  </si>
  <si>
    <t>Rossat Alexandre</t>
  </si>
  <si>
    <t>978.09.771.0</t>
  </si>
  <si>
    <t>Zaugg Jade</t>
  </si>
  <si>
    <t>296.10.118.0</t>
  </si>
  <si>
    <t>Du Pasquier Edgar</t>
  </si>
  <si>
    <t>266.10.135.0</t>
  </si>
  <si>
    <t>Clausen Giesbrecht Benjamin</t>
  </si>
  <si>
    <t>267.11.109.0</t>
  </si>
  <si>
    <t>Cohen Roy</t>
  </si>
  <si>
    <t>278.06.450.0</t>
  </si>
  <si>
    <t>De Almeida Oliveira Lucas</t>
  </si>
  <si>
    <t>707.10.304.0</t>
  </si>
  <si>
    <t>672.81.171.0</t>
  </si>
  <si>
    <t>Mumenthaler Christian</t>
  </si>
  <si>
    <t>Halestrap Luke</t>
  </si>
  <si>
    <t>435.70.324.0</t>
  </si>
  <si>
    <t>290.07.475.0</t>
  </si>
  <si>
    <t>Druart Adrian</t>
  </si>
  <si>
    <t>Capitaine</t>
  </si>
  <si>
    <t>Loichot Gregory</t>
  </si>
  <si>
    <t>TC Valère Sion</t>
  </si>
  <si>
    <t>Nom du capitaine de l'équipe local :</t>
  </si>
  <si>
    <t>722.05.755.0</t>
  </si>
  <si>
    <t>Pralong Camille</t>
  </si>
  <si>
    <t>646.82.701.0</t>
  </si>
  <si>
    <t>Metry Raphaëlle</t>
  </si>
  <si>
    <t>635.94.714.0</t>
  </si>
  <si>
    <t>Masa Caroline</t>
  </si>
  <si>
    <t>563.10.856.0</t>
  </si>
  <si>
    <t>Kropf Emilie</t>
  </si>
  <si>
    <t>Kropf Dimt Fabienne</t>
  </si>
  <si>
    <t>105.51.660.0</t>
  </si>
  <si>
    <t>Aguilar Liliane</t>
  </si>
  <si>
    <t>354.89.819.0</t>
  </si>
  <si>
    <t>Fournier Zermatten Elodie</t>
  </si>
  <si>
    <t>210.08.208.0</t>
  </si>
  <si>
    <t>Broccard Aurélien</t>
  </si>
  <si>
    <t>154.85.568.0</t>
  </si>
  <si>
    <t>Beniada Elise</t>
  </si>
  <si>
    <t>631.10.283.0</t>
  </si>
  <si>
    <t>Marguet Evan</t>
  </si>
  <si>
    <t>662.11.305.0</t>
  </si>
  <si>
    <t>Moren Zachary</t>
  </si>
  <si>
    <t>266.89.136.0</t>
  </si>
  <si>
    <t>Clavien Joël</t>
  </si>
  <si>
    <t>717.75.112.0</t>
  </si>
  <si>
    <t>Pignat Samuel</t>
  </si>
  <si>
    <t>337.60.588.0</t>
  </si>
  <si>
    <t>Fellay Viviane</t>
  </si>
  <si>
    <t>638.02.413.0</t>
  </si>
  <si>
    <t>Mauron Alexandre</t>
  </si>
  <si>
    <t>752.01.152.0</t>
  </si>
  <si>
    <t>Roduit Guérin</t>
  </si>
  <si>
    <t>658.07.202.0</t>
  </si>
  <si>
    <t>Monnet Aurélien</t>
  </si>
  <si>
    <t>398.10.711.0</t>
  </si>
  <si>
    <t>Giroud Camille</t>
  </si>
  <si>
    <t>659.08.129.0</t>
  </si>
  <si>
    <t>Mons-Gallet Léo</t>
  </si>
  <si>
    <t>627.09.258.0</t>
  </si>
  <si>
    <t>Magliocco Erza</t>
  </si>
  <si>
    <t>658.09.424.0</t>
  </si>
  <si>
    <t>Monnet Maël</t>
  </si>
  <si>
    <t>852.09.823.0</t>
  </si>
  <si>
    <t>Stalder Pauline</t>
  </si>
  <si>
    <t>767.09.342.0</t>
  </si>
  <si>
    <t>Rudaz Nolan</t>
  </si>
  <si>
    <t>254.68.429.0</t>
  </si>
  <si>
    <t>Carruzzo Paul</t>
  </si>
  <si>
    <t>721.09.682.0</t>
  </si>
  <si>
    <t>Potignon Mélissa</t>
  </si>
  <si>
    <t>695.09.385.0</t>
  </si>
  <si>
    <t>Olofsson Harold</t>
  </si>
  <si>
    <t>287.07.292.0</t>
  </si>
  <si>
    <t>Disière Tristan</t>
  </si>
  <si>
    <t>268.86.289.0</t>
  </si>
  <si>
    <t>Coquoz Frédéric</t>
  </si>
  <si>
    <t>129.67.174.0</t>
  </si>
  <si>
    <t>Bagnoud Pascal</t>
  </si>
  <si>
    <t>725.76.147.0</t>
  </si>
  <si>
    <t>Raboud Olivier</t>
  </si>
  <si>
    <t>209.72.343.0</t>
  </si>
  <si>
    <t>Briguet Frédéric</t>
  </si>
  <si>
    <t>289.03.365.0</t>
  </si>
  <si>
    <t>Dozinel Jonathan</t>
  </si>
  <si>
    <t>639.67.312.0</t>
  </si>
  <si>
    <t>Mc Krory Terry</t>
  </si>
  <si>
    <t>268.66.754.0</t>
  </si>
  <si>
    <t>Coppey Béatrice</t>
  </si>
  <si>
    <t>717.90.779.0</t>
  </si>
  <si>
    <t>Pilloud Coline</t>
  </si>
  <si>
    <t>300.57.210.1</t>
  </si>
  <si>
    <t>Ebener René</t>
  </si>
  <si>
    <t>300.80.546.0</t>
  </si>
  <si>
    <t>Ebener Emmanuelle</t>
  </si>
  <si>
    <t>991.80.168.0</t>
  </si>
  <si>
    <t>Zufferey Laurent</t>
  </si>
  <si>
    <t>463.91.610.0</t>
  </si>
  <si>
    <t>Héritier Marine</t>
  </si>
  <si>
    <t>Berthouzoz Pauline</t>
  </si>
  <si>
    <t>251.02.681.0</t>
  </si>
  <si>
    <t>Caloz Mérane</t>
  </si>
  <si>
    <t>383.55.404.0</t>
  </si>
  <si>
    <t>Gaudin Jean-Pierre</t>
  </si>
  <si>
    <t>275.91.552.0</t>
  </si>
  <si>
    <t>Dahlem Pauline</t>
  </si>
  <si>
    <t>726.86.577.0</t>
  </si>
  <si>
    <t>Ramalho Gomes Da Silva Alexandra</t>
  </si>
  <si>
    <t>769.10.125.0</t>
  </si>
  <si>
    <t>Ruggeri Robert</t>
  </si>
  <si>
    <t>886.68.760.0</t>
  </si>
  <si>
    <t>Tireford Valérie</t>
  </si>
  <si>
    <t>680.75.516.0</t>
  </si>
  <si>
    <t>Nicole Marina</t>
  </si>
  <si>
    <t>609.77.238.0</t>
  </si>
  <si>
    <t>Llavallol Agustin</t>
  </si>
  <si>
    <t>879.76.848.0</t>
  </si>
  <si>
    <t>Tetard Julie</t>
  </si>
  <si>
    <t>982.75.883.0</t>
  </si>
  <si>
    <t>Zellers Claire</t>
  </si>
  <si>
    <t>638.58.752.0</t>
  </si>
  <si>
    <t>Maure Simon Pierrette</t>
  </si>
  <si>
    <t>407.84.518.0</t>
  </si>
  <si>
    <t>Graven Stauffer Patricia</t>
  </si>
  <si>
    <t>686.84.529.0</t>
  </si>
  <si>
    <t>Notzli Gaëlle</t>
  </si>
  <si>
    <t>976.92.582.1</t>
  </si>
  <si>
    <t>Zaher Cindy</t>
  </si>
  <si>
    <t>281.78.578.0</t>
  </si>
  <si>
    <t>Deng Khieu Emma</t>
  </si>
  <si>
    <t>153.11.759.0</t>
  </si>
  <si>
    <t>Bell Jessica</t>
  </si>
  <si>
    <t>564.78.554.0</t>
  </si>
  <si>
    <t>Krueger Catherine</t>
  </si>
  <si>
    <t>209.42.779.0</t>
  </si>
  <si>
    <t>Briggs Louise</t>
  </si>
  <si>
    <t>470.40.586.0</t>
  </si>
  <si>
    <t>Hideg-Meinich Nathalia</t>
  </si>
  <si>
    <t>277.80.818.0</t>
  </si>
  <si>
    <t>Dawance Bakhet Huda</t>
  </si>
  <si>
    <t>685.09.380.0</t>
  </si>
  <si>
    <t>Noël Gabriel</t>
  </si>
  <si>
    <t>686.11.240.0</t>
  </si>
  <si>
    <t>Notaridis Nikolaos</t>
  </si>
  <si>
    <t>396.10.180.0</t>
  </si>
  <si>
    <t>Gilliéron André Lupo</t>
  </si>
  <si>
    <t>705.12.292.0</t>
  </si>
  <si>
    <t>Peccoud Jonathan</t>
  </si>
  <si>
    <t>680.12.141.0</t>
  </si>
  <si>
    <t>Nicole Gaspard</t>
  </si>
  <si>
    <t>539.12.620.0</t>
  </si>
  <si>
    <t>Khieu Elena</t>
  </si>
  <si>
    <t>584.11.484.0</t>
  </si>
  <si>
    <t>Lavizzari Arthur</t>
  </si>
  <si>
    <t>925.62.845.0</t>
  </si>
  <si>
    <t>Waechter Liliane</t>
  </si>
  <si>
    <t>394.13.243.0</t>
  </si>
  <si>
    <t>Giacobino Daigo</t>
  </si>
  <si>
    <t>284.11.331.0</t>
  </si>
  <si>
    <t>De Wit Julien</t>
  </si>
  <si>
    <t>278.06.233.0</t>
  </si>
  <si>
    <t>Deckers Julien</t>
  </si>
  <si>
    <t>957.07.379.0</t>
  </si>
  <si>
    <t>Winterhalter Ludovic</t>
  </si>
  <si>
    <t>284.10.526.0</t>
  </si>
  <si>
    <t>De Wit Emilie</t>
  </si>
  <si>
    <t>356.11.786.0</t>
  </si>
  <si>
    <t>Franchino Sophie</t>
  </si>
  <si>
    <t>404.83.159.0</t>
  </si>
  <si>
    <t>Gómez Bello Ramiro</t>
  </si>
  <si>
    <t>404.13.444.0</t>
  </si>
  <si>
    <t>Gonçalves Guilherme</t>
  </si>
  <si>
    <t>854.13.433.0</t>
  </si>
  <si>
    <t>Stauffer Vincent</t>
  </si>
  <si>
    <t>299.80.801.0</t>
  </si>
  <si>
    <t>Dykmans Corine</t>
  </si>
  <si>
    <t>613.03.282.0</t>
  </si>
  <si>
    <t>Loerincik Yohan</t>
  </si>
  <si>
    <t>Puyal Esteban</t>
  </si>
  <si>
    <t>273.13.167.0</t>
  </si>
  <si>
    <t>Croci Eliot</t>
  </si>
  <si>
    <t>422.09.551.0</t>
  </si>
  <si>
    <t>Guessous Nina</t>
  </si>
  <si>
    <t>879.89.740.0</t>
  </si>
  <si>
    <t>Tettoni Clio</t>
  </si>
  <si>
    <t>680.09.184.0</t>
  </si>
  <si>
    <t>Nic David</t>
  </si>
  <si>
    <t>323.01.817.0</t>
  </si>
  <si>
    <t>Etoundi Océane</t>
  </si>
  <si>
    <t>407.99.386.0</t>
  </si>
  <si>
    <t>Grandet Florian</t>
  </si>
  <si>
    <t>108.07.346.0</t>
  </si>
  <si>
    <t>Alloro Giuseppe Adriano</t>
  </si>
  <si>
    <t>862.00.853.0</t>
  </si>
  <si>
    <t>Stojanovic Andrea</t>
  </si>
  <si>
    <t>260.78.367.0</t>
  </si>
  <si>
    <t>Chabanel Pascal</t>
  </si>
  <si>
    <t>796.86.275.0</t>
  </si>
  <si>
    <t>Squalli Salim</t>
  </si>
  <si>
    <t>250.01.423.0</t>
  </si>
  <si>
    <t>Caceres Fred</t>
  </si>
  <si>
    <t>485.59.837.0</t>
  </si>
  <si>
    <t>Huber Denise</t>
  </si>
  <si>
    <t>750.08.151.0</t>
  </si>
  <si>
    <t>Robert-Tissot Corentin</t>
  </si>
  <si>
    <t>190.03.108.0</t>
  </si>
  <si>
    <t>Bonardi Alexandre</t>
  </si>
  <si>
    <t>876.77.805.0</t>
  </si>
  <si>
    <t>Tanari Elise</t>
  </si>
  <si>
    <t>297.09.489.0</t>
  </si>
  <si>
    <t>D'Urzo Gabriele</t>
  </si>
  <si>
    <t>694.05.833.0</t>
  </si>
  <si>
    <t>Oehler Gabriela</t>
  </si>
  <si>
    <t>295.82.457.0</t>
  </si>
  <si>
    <t>Dunand Christophe</t>
  </si>
  <si>
    <t>759.12.356.0</t>
  </si>
  <si>
    <t>Rossier Maxime</t>
  </si>
  <si>
    <t>391.10.292.0</t>
  </si>
  <si>
    <t>Gervaix Amaël</t>
  </si>
  <si>
    <t>323.10.351.0</t>
  </si>
  <si>
    <t>ETIENNE Noah</t>
  </si>
  <si>
    <t>Mann Didier</t>
  </si>
  <si>
    <t>745.10.449.0</t>
  </si>
  <si>
    <t>Rigardo Gabriele</t>
  </si>
  <si>
    <t>286.10.369.0</t>
  </si>
  <si>
    <t>Dietvorst Adriaan</t>
  </si>
  <si>
    <t>435.60.565.0</t>
  </si>
  <si>
    <t>Halabi Petter Rima</t>
  </si>
  <si>
    <t>919.71.615.0</t>
  </si>
  <si>
    <t>Volodina Evgeniya</t>
  </si>
  <si>
    <t>300.63.574.0</t>
  </si>
  <si>
    <t>Ebert Ulrike</t>
  </si>
  <si>
    <t>286.13.167.0</t>
  </si>
  <si>
    <t>Dietvorst Arthur</t>
  </si>
  <si>
    <t>528.14.288.0</t>
  </si>
  <si>
    <t>Kamouna Sacha</t>
  </si>
  <si>
    <t>109.08.141.0</t>
  </si>
  <si>
    <t>ALSTEENS Théodore</t>
  </si>
  <si>
    <t>923.08.373.0</t>
  </si>
  <si>
    <t>Vorobiev Kuzma</t>
  </si>
  <si>
    <t>155.09.111.0</t>
  </si>
  <si>
    <t>Berclaz Noam</t>
  </si>
  <si>
    <t>977.67.202.0</t>
  </si>
  <si>
    <t>Zaric Vladimir</t>
  </si>
  <si>
    <t>323.12.204.0</t>
  </si>
  <si>
    <t>Etienne Léo</t>
  </si>
  <si>
    <t>795.87.203.1</t>
  </si>
  <si>
    <t>Spring Thomas</t>
  </si>
  <si>
    <t>637.56.815.0</t>
  </si>
  <si>
    <t>Matter Christine</t>
  </si>
  <si>
    <t>409.67.337.0</t>
  </si>
  <si>
    <t>Greub Gilbert</t>
  </si>
  <si>
    <t>618.68.430.0</t>
  </si>
  <si>
    <t>Lundberg Johan</t>
  </si>
  <si>
    <t>280.79.450.0</t>
  </si>
  <si>
    <t>Delaunay Allyocha</t>
  </si>
  <si>
    <t>614.08.170.0</t>
  </si>
  <si>
    <t>Lounici Kenzo</t>
  </si>
  <si>
    <t>611.99.289.0</t>
  </si>
  <si>
    <t>Lombardot Kevin</t>
  </si>
  <si>
    <t>403.06.176.0</t>
  </si>
  <si>
    <t>Golay Hugo</t>
  </si>
  <si>
    <t>327.74.222.0</t>
  </si>
  <si>
    <t>Falconnet Jean-Romain</t>
  </si>
  <si>
    <t>881.93.225.0</t>
  </si>
  <si>
    <t>Thibaud Maxime</t>
  </si>
  <si>
    <t>259.70.341.0</t>
  </si>
  <si>
    <t>Cerqueira Gustavo</t>
  </si>
  <si>
    <t>383.57.619.0</t>
  </si>
  <si>
    <t>Gaugaz Daniela</t>
  </si>
  <si>
    <t>123.11.847.0</t>
  </si>
  <si>
    <t>Astolfi Valentina</t>
  </si>
  <si>
    <t>883.12.745.0</t>
  </si>
  <si>
    <t>Thorburn Sienna</t>
  </si>
  <si>
    <t>826.11.290.0</t>
  </si>
  <si>
    <t>Schneider Oliver</t>
  </si>
  <si>
    <t>721.76.409.0</t>
  </si>
  <si>
    <t>Porras Lima Francisco</t>
  </si>
  <si>
    <t>995.05.127.0</t>
  </si>
  <si>
    <t>Zurcher Quentin</t>
  </si>
  <si>
    <t>877.12.586.0</t>
  </si>
  <si>
    <t>Tarin Manon</t>
  </si>
  <si>
    <t>405.69.312.0</t>
  </si>
  <si>
    <t>Gracia Jesus</t>
  </si>
  <si>
    <t>752.81.620.0</t>
  </si>
  <si>
    <t>Rodrigo Boettcher Simone</t>
  </si>
  <si>
    <t>684.74.666.0</t>
  </si>
  <si>
    <t>Nix Catharina</t>
  </si>
  <si>
    <t>782.11.456.0</t>
  </si>
  <si>
    <t>Selyanin Alexander</t>
  </si>
  <si>
    <t>724.06.208.0</t>
  </si>
  <si>
    <t>Quatannens Sasha</t>
  </si>
  <si>
    <t>716.97.418.0</t>
  </si>
  <si>
    <t>Piancastelli Robin</t>
  </si>
  <si>
    <t>Breasson Sonia</t>
  </si>
  <si>
    <t>797.96.180.0</t>
  </si>
  <si>
    <t>Suchet Ludovic</t>
  </si>
  <si>
    <t>778.92.460.0</t>
  </si>
  <si>
    <t>Saurer Gabriel</t>
  </si>
  <si>
    <t>937.60.486.0</t>
  </si>
  <si>
    <t>Weber Jacques</t>
  </si>
  <si>
    <t>592.83.192.0</t>
  </si>
  <si>
    <t>Lemal Arian</t>
  </si>
  <si>
    <t>767.06.866.0</t>
  </si>
  <si>
    <t>Rüegg Leylah-Raphaela</t>
  </si>
  <si>
    <t>859.70.252.0</t>
  </si>
  <si>
    <t>Stenvall Jan</t>
  </si>
  <si>
    <t>484.76.320.0</t>
  </si>
  <si>
    <t>Houdart Stéphane</t>
  </si>
  <si>
    <t>388.92.245.0</t>
  </si>
  <si>
    <t>Genier Alan</t>
  </si>
  <si>
    <t>404.84.340.0</t>
  </si>
  <si>
    <t>Gomez Alberto</t>
  </si>
  <si>
    <t>610.61.559.0</t>
  </si>
  <si>
    <t>Lob Sylvie</t>
  </si>
  <si>
    <t>274.07.429.0</t>
  </si>
  <si>
    <t>Cuche Emil</t>
  </si>
  <si>
    <t>180.06.163.0</t>
  </si>
  <si>
    <t>Bock Uriel</t>
  </si>
  <si>
    <t>397.06.203.0</t>
  </si>
  <si>
    <t>Gingins Juan Sebastian</t>
  </si>
  <si>
    <t>210.09.244.0</t>
  </si>
  <si>
    <t>Brodard Charles</t>
  </si>
  <si>
    <t>658.07.246.0</t>
  </si>
  <si>
    <t>Monnier Louis</t>
  </si>
  <si>
    <t>405.12.474.0</t>
  </si>
  <si>
    <t>Gracia Bogner Luca</t>
  </si>
  <si>
    <t>260.11.329.0</t>
  </si>
  <si>
    <t>Chantry Gilles</t>
  </si>
  <si>
    <t>499.10.477.0</t>
  </si>
  <si>
    <t>Huwiler Raphaël</t>
  </si>
  <si>
    <t>358.08.176.0</t>
  </si>
  <si>
    <t>Frechelin Lloyd</t>
  </si>
  <si>
    <t>906.70.477.0</t>
  </si>
  <si>
    <t>Valluy Bernard</t>
  </si>
  <si>
    <t>879.09.677.0</t>
  </si>
  <si>
    <t>Terrier Clara</t>
  </si>
  <si>
    <t>278.10.223.0</t>
  </si>
  <si>
    <t>743.05.101.0</t>
  </si>
  <si>
    <t>Rieder Justin</t>
  </si>
  <si>
    <t>441.88.377.1</t>
  </si>
  <si>
    <t>Harbich Lennart</t>
  </si>
  <si>
    <t>390.86.815.0</t>
  </si>
  <si>
    <t>Gerber Carine</t>
  </si>
  <si>
    <t>208.92.776.0</t>
  </si>
  <si>
    <t>Brett Katarina</t>
  </si>
  <si>
    <t>279.68.661.0</t>
  </si>
  <si>
    <t>De Groot-Franke Ines</t>
  </si>
  <si>
    <t>289.78.276.0</t>
  </si>
  <si>
    <t>D'Oultremont Philippe</t>
  </si>
  <si>
    <t>654.78.381.0</t>
  </si>
  <si>
    <t>Misbach Sébastien</t>
  </si>
  <si>
    <t>638.79.110.0</t>
  </si>
  <si>
    <t>Maurer Raphael</t>
  </si>
  <si>
    <t>160.06.419.0</t>
  </si>
  <si>
    <t>Berrada Rayan</t>
  </si>
  <si>
    <t>697.65.573.0</t>
  </si>
  <si>
    <t>Osewe Caroline</t>
  </si>
  <si>
    <t>Doré Xavier Marie</t>
  </si>
  <si>
    <t>203.69.207.0</t>
  </si>
  <si>
    <t>Bratcov Gary</t>
  </si>
  <si>
    <t>831.93.334.0</t>
  </si>
  <si>
    <t>Schoenberger Marco</t>
  </si>
  <si>
    <t>816.89.413.0</t>
  </si>
  <si>
    <t>Schindler Julien</t>
  </si>
  <si>
    <t>711.10.441.0</t>
  </si>
  <si>
    <t>Pétroz Bryan</t>
  </si>
  <si>
    <t>481.64.577.0</t>
  </si>
  <si>
    <t>Holmes Alison</t>
  </si>
  <si>
    <t>789.11.130.0</t>
  </si>
  <si>
    <t>Simmer Jacob</t>
  </si>
  <si>
    <t>881.94.348.0</t>
  </si>
  <si>
    <t>Theilkaes Loic</t>
  </si>
  <si>
    <t>707.81.242.0</t>
  </si>
  <si>
    <t>933.12.136.0</t>
  </si>
  <si>
    <t>Wann Jackson</t>
  </si>
  <si>
    <t>101.99.246.0</t>
  </si>
  <si>
    <t>Abid Samir</t>
  </si>
  <si>
    <t>537.05.119.0</t>
  </si>
  <si>
    <t>Kermanshahchi Ziggy</t>
  </si>
  <si>
    <t>354.59.361.0</t>
  </si>
  <si>
    <t>Foures Frederic</t>
  </si>
  <si>
    <t>707.83.277.0</t>
  </si>
  <si>
    <t>Perraut Antoine</t>
  </si>
  <si>
    <t>933.10.229.0</t>
  </si>
  <si>
    <t>Wann James</t>
  </si>
  <si>
    <t>198.67.202.0</t>
  </si>
  <si>
    <t>Boudou Fabrice</t>
  </si>
  <si>
    <t>985.80.535.0</t>
  </si>
  <si>
    <t>Ziegler Aurelia</t>
  </si>
  <si>
    <t>631.67.163.0</t>
  </si>
  <si>
    <t>Marsy Emmanuel</t>
  </si>
  <si>
    <t>774.60.176.0</t>
  </si>
  <si>
    <t>Ryser Heinz</t>
  </si>
  <si>
    <t>266.12.567.0</t>
  </si>
  <si>
    <t>Clausen Giesbrecht Camilla</t>
  </si>
  <si>
    <t>564.05.458.0</t>
  </si>
  <si>
    <t>Kruger Philippe</t>
  </si>
  <si>
    <t>554.78.583.0</t>
  </si>
  <si>
    <t>Kolaczek Marion</t>
  </si>
  <si>
    <t>718.09.383.0</t>
  </si>
  <si>
    <t>Pivoz Adrian</t>
  </si>
  <si>
    <t>198.09.518.0</t>
  </si>
  <si>
    <t>Bouchex Jeanne</t>
  </si>
  <si>
    <t>707.80.556.0</t>
  </si>
  <si>
    <t>Perret Charlotte</t>
  </si>
  <si>
    <t>161.08.603.0</t>
  </si>
  <si>
    <t>Berthouzoz Elina</t>
  </si>
  <si>
    <t>924.81.256.0</t>
  </si>
  <si>
    <t>Vuilliomenet Diego</t>
  </si>
  <si>
    <t>542.09.222.0</t>
  </si>
  <si>
    <t>Kindel Tim</t>
  </si>
  <si>
    <t>610.08.284.0</t>
  </si>
  <si>
    <t>Loddo Alessandro</t>
  </si>
  <si>
    <t>282.96.455.0</t>
  </si>
  <si>
    <t>de Riedmatten Léo</t>
  </si>
  <si>
    <t>125.96.202.0</t>
  </si>
  <si>
    <t>Babey Paul</t>
  </si>
  <si>
    <t>537.04.732.0</t>
  </si>
  <si>
    <t>Kermode Callista</t>
  </si>
  <si>
    <t>635.09.777.0</t>
  </si>
  <si>
    <t>Masikova Marie</t>
  </si>
  <si>
    <t>674.10.801.0</t>
  </si>
  <si>
    <t>Mustafa Amsela</t>
  </si>
  <si>
    <t>161.08.244.0</t>
  </si>
  <si>
    <t>913.09.702.0</t>
  </si>
  <si>
    <t>Villena Melissa</t>
  </si>
  <si>
    <t>944.07.472.0</t>
  </si>
  <si>
    <t>Welsh Baltus</t>
  </si>
  <si>
    <t>778.66.767.0</t>
  </si>
  <si>
    <t>Satamian Karine</t>
  </si>
  <si>
    <t>890.63.744.0</t>
  </si>
  <si>
    <t>Traulsen Barbara</t>
  </si>
  <si>
    <t>750.59.555.0</t>
  </si>
  <si>
    <t>Robert-Charrue Martine</t>
  </si>
  <si>
    <t>145.73.242.0</t>
  </si>
  <si>
    <t>Baumeyer Stoyan</t>
  </si>
  <si>
    <t>198.06.306.0</t>
  </si>
  <si>
    <t>Bourquin Théo</t>
  </si>
  <si>
    <t>691.06.570.0</t>
  </si>
  <si>
    <t>O'Brien Aoife</t>
  </si>
  <si>
    <t>161.10.645.0</t>
  </si>
  <si>
    <t>Berthouzoz Kayla</t>
  </si>
  <si>
    <t>720.07.642.0</t>
  </si>
  <si>
    <t>Poncet Heidi</t>
  </si>
  <si>
    <t>778.10.227.0</t>
  </si>
  <si>
    <t>SATAMIAN ALIK</t>
  </si>
  <si>
    <t>161.06.126.0</t>
  </si>
  <si>
    <t>Bertarelli Alceo</t>
  </si>
  <si>
    <t>130.07.364.0</t>
  </si>
  <si>
    <t>Balestra Noah</t>
  </si>
  <si>
    <t>985.11.782.0</t>
  </si>
  <si>
    <t>Ziegler Alessia</t>
  </si>
  <si>
    <t>703.11.469.0</t>
  </si>
  <si>
    <t>Pasteau Balthazar</t>
  </si>
  <si>
    <t>267.08.511.0</t>
  </si>
  <si>
    <t>Cohen Lihi</t>
  </si>
  <si>
    <t>676.08.565.0</t>
  </si>
  <si>
    <t>Nahon Cathie</t>
  </si>
  <si>
    <t>135.54.427.0</t>
  </si>
  <si>
    <t>Banis Armin</t>
  </si>
  <si>
    <t>135.66.707.0</t>
  </si>
  <si>
    <t>Banis Jenny</t>
  </si>
  <si>
    <t>375.12.136.0</t>
  </si>
  <si>
    <t>Gabrache Khoren</t>
  </si>
  <si>
    <t>639.66.704.0</t>
  </si>
  <si>
    <t>Mazin Lamia</t>
  </si>
  <si>
    <t>940.62.457.0</t>
  </si>
  <si>
    <t>Weichert Markus</t>
  </si>
  <si>
    <t>537.08.360.0</t>
  </si>
  <si>
    <t>Kermode Auxence</t>
  </si>
  <si>
    <t>676.12.646.0</t>
  </si>
  <si>
    <t>Nahon Victoria</t>
  </si>
  <si>
    <t>198.12.482.0</t>
  </si>
  <si>
    <t>Boulard Arthur</t>
  </si>
  <si>
    <t>376.97.617.0</t>
  </si>
  <si>
    <t>Gaillard Charlotte</t>
  </si>
  <si>
    <t>700.95.374.0</t>
  </si>
  <si>
    <t>Padula Alessandro</t>
  </si>
  <si>
    <t>933.74.444.0</t>
  </si>
  <si>
    <t>Wann Stephen</t>
  </si>
  <si>
    <t>129.09.142.0</t>
  </si>
  <si>
    <t>Bahl Veer</t>
  </si>
  <si>
    <t>287.69.417.0</t>
  </si>
  <si>
    <t>Dignac Jean-Baptiste</t>
  </si>
  <si>
    <t>154.07.237.0</t>
  </si>
  <si>
    <t>Bennasr Ayoub</t>
  </si>
  <si>
    <t>338.68.139.0</t>
  </si>
  <si>
    <t>Fernandez Jorge</t>
  </si>
  <si>
    <t>333.71.185.0</t>
  </si>
  <si>
    <t>Favet Grégoire</t>
  </si>
  <si>
    <t>622.78.179.0</t>
  </si>
  <si>
    <t>LUTTER Nicolas</t>
  </si>
  <si>
    <t>198.10.484.0</t>
  </si>
  <si>
    <t>Bourqui Johann</t>
  </si>
  <si>
    <t>892.74.458.0</t>
  </si>
  <si>
    <t>Tripod Thierry</t>
  </si>
  <si>
    <t>136.70.818.0</t>
  </si>
  <si>
    <t>Baran Nathalie</t>
  </si>
  <si>
    <t>Ahola Susanna</t>
  </si>
  <si>
    <t>322.08.684.0</t>
  </si>
  <si>
    <t>Eshmawey Yasmine</t>
  </si>
  <si>
    <t>726.09.660.0</t>
  </si>
  <si>
    <t>Ramuz Charline</t>
  </si>
  <si>
    <t>888.63.247.0</t>
  </si>
  <si>
    <t>Tolgyesi François</t>
  </si>
  <si>
    <t>120.89.165.0</t>
  </si>
  <si>
    <t>Aragno Marco</t>
  </si>
  <si>
    <t>250.93.414.0</t>
  </si>
  <si>
    <t>Cabon Alexandre</t>
  </si>
  <si>
    <t>652.42.463.0</t>
  </si>
  <si>
    <t>Millet Anthony</t>
  </si>
  <si>
    <t>633.11.747.0</t>
  </si>
  <si>
    <t>Marty Zoé</t>
  </si>
  <si>
    <t>903.09.610.0</t>
  </si>
  <si>
    <t>Uon-Spannagel Thevyvattey</t>
  </si>
  <si>
    <t>705.72.424.0</t>
  </si>
  <si>
    <t>Peillonnex Stéphane</t>
  </si>
  <si>
    <t>335.65.376.0</t>
  </si>
  <si>
    <t>Febo Fabio</t>
  </si>
  <si>
    <t>412.89.387.0</t>
  </si>
  <si>
    <t>Groppi Germain</t>
  </si>
  <si>
    <t>105.64.239.0</t>
  </si>
  <si>
    <t>AKKAYA YUKSEL</t>
  </si>
  <si>
    <t>248.07.555.0</t>
  </si>
  <si>
    <t>Butturini Emma</t>
  </si>
  <si>
    <t>909.05.431.0</t>
  </si>
  <si>
    <t>Vaucher Samuel</t>
  </si>
  <si>
    <t>441.13.132.0</t>
  </si>
  <si>
    <t>Hars Jean</t>
  </si>
  <si>
    <t>797.07.469.0</t>
  </si>
  <si>
    <t>Sulji Florent</t>
  </si>
  <si>
    <t>956.09.202.0</t>
  </si>
  <si>
    <t>Wilhelm Alec</t>
  </si>
  <si>
    <t>797.12.219.0</t>
  </si>
  <si>
    <t>Sugita Yakovlev Yuri</t>
  </si>
  <si>
    <t>882.10.645.0</t>
  </si>
  <si>
    <t>Thomas Vivienne</t>
  </si>
  <si>
    <t>241.00.375.0</t>
  </si>
  <si>
    <t>Burki Edouard</t>
  </si>
  <si>
    <t>576.02.830.0</t>
  </si>
  <si>
    <t>Lamon Mélanie</t>
  </si>
  <si>
    <t>797.05.890.0</t>
  </si>
  <si>
    <t>Subev Yvonne</t>
  </si>
  <si>
    <t>270.08.104.0</t>
  </si>
  <si>
    <t>Cortesi Dylan</t>
  </si>
  <si>
    <t>209.05.303.0</t>
  </si>
  <si>
    <t>Briguet Matthew</t>
  </si>
  <si>
    <t>617.75.437.0</t>
  </si>
  <si>
    <t>Luginbühl Raphaël</t>
  </si>
  <si>
    <t>100.02.423.0</t>
  </si>
  <si>
    <t>Abdou Ahmad</t>
  </si>
  <si>
    <t>725.79.788.0</t>
  </si>
  <si>
    <t>Raboud Sophie</t>
  </si>
  <si>
    <t>908.07.786.0</t>
  </si>
  <si>
    <t>Varone Manon</t>
  </si>
  <si>
    <t>368.04.478.0</t>
  </si>
  <si>
    <t>Frowein Louis</t>
  </si>
  <si>
    <t>632.84.104.0</t>
  </si>
  <si>
    <t>Martenet Sébastien</t>
  </si>
  <si>
    <t>983.97.424.0</t>
  </si>
  <si>
    <t>Zenhäusern David</t>
  </si>
  <si>
    <t>103.56.201.0</t>
  </si>
  <si>
    <t>Adams Michael</t>
  </si>
  <si>
    <t>401.74.136.0</t>
  </si>
  <si>
    <t>Glettig Yann</t>
  </si>
  <si>
    <t>922.82.345.0</t>
  </si>
  <si>
    <t>Von Roten Marc Antoine</t>
  </si>
  <si>
    <t>744.62.169.0</t>
  </si>
  <si>
    <t>Rieme Denis</t>
  </si>
  <si>
    <t>759.68.217.0</t>
  </si>
  <si>
    <t>Rossier Thierry</t>
  </si>
  <si>
    <t>667.72.741.0</t>
  </si>
  <si>
    <t>Moulin Claudine</t>
  </si>
  <si>
    <t>354.86.551.0</t>
  </si>
  <si>
    <t>Fournier Laura</t>
  </si>
  <si>
    <t>719.87.716.0</t>
  </si>
  <si>
    <t>Plantet Constance</t>
  </si>
  <si>
    <t>390.77.244.0</t>
  </si>
  <si>
    <t>Gerber Fabien</t>
  </si>
  <si>
    <t>713.64.315.0</t>
  </si>
  <si>
    <t>Pfefferlé Jean-François</t>
  </si>
  <si>
    <t>276.02.332.0</t>
  </si>
  <si>
    <t>D'Angelis Tyrone Koroma</t>
  </si>
  <si>
    <t>423.02.174.0</t>
  </si>
  <si>
    <t>Guyer Henri-Michel</t>
  </si>
  <si>
    <t>272.07.379.0</t>
  </si>
  <si>
    <t>Crelier Nathan</t>
  </si>
  <si>
    <t>293.73.104.0</t>
  </si>
  <si>
    <t>Ducrey Nicolas</t>
  </si>
  <si>
    <t>354.89.728.0</t>
  </si>
  <si>
    <t>Fournier Aline</t>
  </si>
  <si>
    <t>368.06.676.0</t>
  </si>
  <si>
    <t>Frowein Maxi</t>
  </si>
  <si>
    <t>922.79.381.0</t>
  </si>
  <si>
    <t>Von Roten Christian</t>
  </si>
  <si>
    <t>305.87.131.0</t>
  </si>
  <si>
    <t>Egger Pascal</t>
  </si>
  <si>
    <t>298.79.788.0</t>
  </si>
  <si>
    <t>Dussex Virginie</t>
  </si>
  <si>
    <t>368.07.876.0</t>
  </si>
  <si>
    <t>Frowein Lenni</t>
  </si>
  <si>
    <t>273.71.361.0</t>
  </si>
  <si>
    <t>Crittin Daniel</t>
  </si>
  <si>
    <t>273.72.413.0</t>
  </si>
  <si>
    <t>Crittin Frank</t>
  </si>
  <si>
    <t>913.05.614.0</t>
  </si>
  <si>
    <t>Villettaz Yukie</t>
  </si>
  <si>
    <t>260.66.576.0</t>
  </si>
  <si>
    <t>Chambovey Formaz Monique</t>
  </si>
  <si>
    <t>351.77.275.0</t>
  </si>
  <si>
    <t>Fontana Patrick</t>
  </si>
  <si>
    <t>354.56.777.0</t>
  </si>
  <si>
    <t>Fournier Marije</t>
  </si>
  <si>
    <t>991.04.730.0</t>
  </si>
  <si>
    <t>Zuchuat Pauline</t>
  </si>
  <si>
    <t>279.10.170.0</t>
  </si>
  <si>
    <t>De Kalbermatten Jean</t>
  </si>
  <si>
    <t>648.81.457.0</t>
  </si>
  <si>
    <t>Meyer Xavier</t>
  </si>
  <si>
    <t>968.81.805.0</t>
  </si>
  <si>
    <t>Wuest Alyssa</t>
  </si>
  <si>
    <t>708.80.205.0</t>
  </si>
  <si>
    <t>Perruchoud Roland</t>
  </si>
  <si>
    <t>975.70.144.0</t>
  </si>
  <si>
    <t>Yvonneau Fabrice</t>
  </si>
  <si>
    <t>376.80.648.0</t>
  </si>
  <si>
    <t>Gaidon Sophie</t>
  </si>
  <si>
    <t>617.74.782.0</t>
  </si>
  <si>
    <t>Luginbühl Joëlle</t>
  </si>
  <si>
    <t>631.08.403.0</t>
  </si>
  <si>
    <t>Mariéthoz Marc</t>
  </si>
  <si>
    <t>707.62.858.0</t>
  </si>
  <si>
    <t>Pernet Astrid</t>
  </si>
  <si>
    <t>868.74.779.0</t>
  </si>
  <si>
    <t>Strohmeier Sandra</t>
  </si>
  <si>
    <t>423.76.554.0</t>
  </si>
  <si>
    <t>Guex Stéphanie</t>
  </si>
  <si>
    <t>536.51.829.0</t>
  </si>
  <si>
    <t>Keller Elisabeth</t>
  </si>
  <si>
    <t>643.03.467.0</t>
  </si>
  <si>
    <t>Mella Julian</t>
  </si>
  <si>
    <t>991.99.628.0</t>
  </si>
  <si>
    <t>Zuchuat Justine</t>
  </si>
  <si>
    <t>713.81.479.0</t>
  </si>
  <si>
    <t>Pfammatter Vincent</t>
  </si>
  <si>
    <t>269.79.602.0</t>
  </si>
  <si>
    <t>Cordonier Elisa</t>
  </si>
  <si>
    <t>194.77.635.0</t>
  </si>
  <si>
    <t>Bornet Véronique</t>
  </si>
  <si>
    <t>364.09.791.0</t>
  </si>
  <si>
    <t>Friolet Mathilde</t>
  </si>
  <si>
    <t>103.61.823.0</t>
  </si>
  <si>
    <t>Adams Anyes</t>
  </si>
  <si>
    <t>706.82.779.0</t>
  </si>
  <si>
    <t>Penta Léa</t>
  </si>
  <si>
    <t>835.98.290.0</t>
  </si>
  <si>
    <t>Schucan Lucas</t>
  </si>
  <si>
    <t>283.96.214.0</t>
  </si>
  <si>
    <t>Dessimoz Thierry</t>
  </si>
  <si>
    <t>654.04.683.0</t>
  </si>
  <si>
    <t>Misson Aurore</t>
  </si>
  <si>
    <t>236.84.163.0</t>
  </si>
  <si>
    <t>Burgener Olivier</t>
  </si>
  <si>
    <t>786.10.304.0</t>
  </si>
  <si>
    <t>Sidler Aymeric</t>
  </si>
  <si>
    <t>908.03.239.0</t>
  </si>
  <si>
    <t>Varone Baptiste</t>
  </si>
  <si>
    <t>878.66.593.0</t>
  </si>
  <si>
    <t>Teheux-Custers Danielle</t>
  </si>
  <si>
    <t>407.60.267.0</t>
  </si>
  <si>
    <t>Grandjean Pierre-Olivier</t>
  </si>
  <si>
    <t>610.68.355.0</t>
  </si>
  <si>
    <t>Locatelli Jean-Claude</t>
  </si>
  <si>
    <t>193.54.454.0</t>
  </si>
  <si>
    <t>Boerlin Daniel</t>
  </si>
  <si>
    <t>130.99.213.0</t>
  </si>
  <si>
    <t>Balet Mattéo</t>
  </si>
  <si>
    <t>281.62.625.0</t>
  </si>
  <si>
    <t>Demura Emi</t>
  </si>
  <si>
    <t>907.05.566.0</t>
  </si>
  <si>
    <t>Vaney Léa</t>
  </si>
  <si>
    <t>625.07.270.0</t>
  </si>
  <si>
    <t>Maatouk Ali</t>
  </si>
  <si>
    <t>267.86.551.0</t>
  </si>
  <si>
    <t>Collard-Fournier Emilie</t>
  </si>
  <si>
    <t>919.83.846.0</t>
  </si>
  <si>
    <t>Volken Nadia</t>
  </si>
  <si>
    <t>283.53.835.0</t>
  </si>
  <si>
    <t>Dessimoz Magda</t>
  </si>
  <si>
    <t>391.67.412.0</t>
  </si>
  <si>
    <t>Germanier Jean-Michel</t>
  </si>
  <si>
    <t>718.56.575.0</t>
  </si>
  <si>
    <t>Pizzino Danielle</t>
  </si>
  <si>
    <t>656.58.372.0</t>
  </si>
  <si>
    <t>Moix Bernard</t>
  </si>
  <si>
    <t>241.83.708.0</t>
  </si>
  <si>
    <t>Bürki Céline</t>
  </si>
  <si>
    <t>633.60.412.0</t>
  </si>
  <si>
    <t>Marty Olivier</t>
  </si>
  <si>
    <t>280.78.557.0</t>
  </si>
  <si>
    <t>Delaloye Sarah</t>
  </si>
  <si>
    <t>656.10.489.0</t>
  </si>
  <si>
    <t>Moix Arnaud</t>
  </si>
  <si>
    <t>177.73.863.0</t>
  </si>
  <si>
    <t>Blatter Corinne</t>
  </si>
  <si>
    <t>121.78.342.0</t>
  </si>
  <si>
    <t>Arnold Fabian</t>
  </si>
  <si>
    <t>924.04.685.0</t>
  </si>
  <si>
    <t>Vuigner Elisa</t>
  </si>
  <si>
    <t>292.81.210.0</t>
  </si>
  <si>
    <t>Dubuis Baptiste</t>
  </si>
  <si>
    <t>332.07.402.0</t>
  </si>
  <si>
    <t>Fauchère Hadrien</t>
  </si>
  <si>
    <t>886.07.284.0</t>
  </si>
  <si>
    <t>Titzé Adam</t>
  </si>
  <si>
    <t>907.02.373.0</t>
  </si>
  <si>
    <t>Vaney Léo</t>
  </si>
  <si>
    <t>872.06.260.0</t>
  </si>
  <si>
    <t>Studer Antoine</t>
  </si>
  <si>
    <t>190.60.603.0</t>
  </si>
  <si>
    <t>Bonvin Suzanne</t>
  </si>
  <si>
    <t>100.01.361.0</t>
  </si>
  <si>
    <t>Abeidi Anas</t>
  </si>
  <si>
    <t>885.49.402.0</t>
  </si>
  <si>
    <t>Tichelli Roméo</t>
  </si>
  <si>
    <t>730.75.340.0</t>
  </si>
  <si>
    <t>Rebord Jean-Yves</t>
  </si>
  <si>
    <t>900.06.439.0</t>
  </si>
  <si>
    <t>Udry Marin</t>
  </si>
  <si>
    <t>132.75.362.0</t>
  </si>
  <si>
    <t>Balmer Christian</t>
  </si>
  <si>
    <t>132.09.274.0</t>
  </si>
  <si>
    <t>Balmer Elvar</t>
  </si>
  <si>
    <t>791.08.813.0</t>
  </si>
  <si>
    <t>Soldatelli Margaux</t>
  </si>
  <si>
    <t>684.01.227.0</t>
  </si>
  <si>
    <t>Nikolic Filip</t>
  </si>
  <si>
    <t>924.79.279.0</t>
  </si>
  <si>
    <t>Vuignier Pierre-Yves</t>
  </si>
  <si>
    <t>274.06.178.0</t>
  </si>
  <si>
    <t>Cubillos Juan</t>
  </si>
  <si>
    <t>447.77.421.0</t>
  </si>
  <si>
    <t>Hauswirth Félix</t>
  </si>
  <si>
    <t>519.91.401.0</t>
  </si>
  <si>
    <t>Jovanovic Kosta</t>
  </si>
  <si>
    <t>266.06.626.0</t>
  </si>
  <si>
    <t>Claivoz Line</t>
  </si>
  <si>
    <t>907.03.185.0</t>
  </si>
  <si>
    <t>Van Boxem Clément</t>
  </si>
  <si>
    <t>337.07.224.0</t>
  </si>
  <si>
    <t>Felley Hugo</t>
  </si>
  <si>
    <t>633.08.529.0</t>
  </si>
  <si>
    <t>Martin Pauline</t>
  </si>
  <si>
    <t>100.71.340.0</t>
  </si>
  <si>
    <t>Abdou Mohamed</t>
  </si>
  <si>
    <t>900.87.477.0</t>
  </si>
  <si>
    <t>Udrisard Robin</t>
  </si>
  <si>
    <t>676.60.473.0</t>
  </si>
  <si>
    <t>Nanzer Daniel</t>
  </si>
  <si>
    <t>224.03.880.0</t>
  </si>
  <si>
    <t>Bruttin Emma</t>
  </si>
  <si>
    <t>764.07.390.0</t>
  </si>
  <si>
    <t>Roux Timothée</t>
  </si>
  <si>
    <t>109.91.729.0</t>
  </si>
  <si>
    <t>Altun Meral</t>
  </si>
  <si>
    <t>519.97.257.1</t>
  </si>
  <si>
    <t>Jovanovic Damian</t>
  </si>
  <si>
    <t>274.81.308.0</t>
  </si>
  <si>
    <t>Cuénoud Nicolas</t>
  </si>
  <si>
    <t>170.62.637.0</t>
  </si>
  <si>
    <t>Biner Maud</t>
  </si>
  <si>
    <t>923.04.175.0</t>
  </si>
  <si>
    <t>Vouillamoz Théo</t>
  </si>
  <si>
    <t>277.65.803.0</t>
  </si>
  <si>
    <t>Dayen Christiane</t>
  </si>
  <si>
    <t>652.87.285.0</t>
  </si>
  <si>
    <t>Millius Joël</t>
  </si>
  <si>
    <t>786.06.214.0</t>
  </si>
  <si>
    <t>Sidler Gabriel</t>
  </si>
  <si>
    <t>276.50.107.0</t>
  </si>
  <si>
    <t>Darbellay Denis</t>
  </si>
  <si>
    <t>566.06.427.0</t>
  </si>
  <si>
    <t>Kuchler Rémy</t>
  </si>
  <si>
    <t>791.08.115.0</t>
  </si>
  <si>
    <t>Sola Nathan</t>
  </si>
  <si>
    <t>279.06.173.0</t>
  </si>
  <si>
    <t>De Kalbermatten Paul</t>
  </si>
  <si>
    <t>834.50.493.0</t>
  </si>
  <si>
    <t>Schroeter Jean - Paul</t>
  </si>
  <si>
    <t>633.79.319.0</t>
  </si>
  <si>
    <t>Martin Sébastien</t>
  </si>
  <si>
    <t>708.41.286.0</t>
  </si>
  <si>
    <t>Perruchoud Guy</t>
  </si>
  <si>
    <t>618.06.780.0</t>
  </si>
  <si>
    <t>Lundstrom Juliette</t>
  </si>
  <si>
    <t>924.09.132.0</t>
  </si>
  <si>
    <t>Vultagio Romain</t>
  </si>
  <si>
    <t>277.02.546.0</t>
  </si>
  <si>
    <t>Da Silva Barbara</t>
  </si>
  <si>
    <t>257.02.603.0</t>
  </si>
  <si>
    <t>Catarina Santos Ana</t>
  </si>
  <si>
    <t>488.69.319.0</t>
  </si>
  <si>
    <t>Hugentobler Daniel</t>
  </si>
  <si>
    <t>279.66.435.0</t>
  </si>
  <si>
    <t>De Kalbermatten Christophe</t>
  </si>
  <si>
    <t>289.74.747.0</t>
  </si>
  <si>
    <t>Dorsaz Alexandra</t>
  </si>
  <si>
    <t>907.67.273.0</t>
  </si>
  <si>
    <t>Van Boxem Stéphane</t>
  </si>
  <si>
    <t>613.63.702.0</t>
  </si>
  <si>
    <t>Lorenzini Manuella</t>
  </si>
  <si>
    <t>236.54.201.0</t>
  </si>
  <si>
    <t>Burgener Bernard</t>
  </si>
  <si>
    <t>767.75.609.0</t>
  </si>
  <si>
    <t>Rudaz Ebener Caroline</t>
  </si>
  <si>
    <t>333.49.813.0</t>
  </si>
  <si>
    <t>Favre Claudine</t>
  </si>
  <si>
    <t>848.50.424.0</t>
  </si>
  <si>
    <t>Schwestermann Marcel</t>
  </si>
  <si>
    <t>296.51.814.0</t>
  </si>
  <si>
    <t>Dupuis Liliane</t>
  </si>
  <si>
    <t>376.44.342.0</t>
  </si>
  <si>
    <t>Gaillard Paul-Henri</t>
  </si>
  <si>
    <t>194.67.874.0</t>
  </si>
  <si>
    <t>Bornet Catherine</t>
  </si>
  <si>
    <t>651.52.534.0</t>
  </si>
  <si>
    <t>Micheloud Marylène</t>
  </si>
  <si>
    <t>791.00.312.0</t>
  </si>
  <si>
    <t>Solliard Thomas</t>
  </si>
  <si>
    <t>989.99.238.0</t>
  </si>
  <si>
    <t>Zoric Nikola</t>
  </si>
  <si>
    <t>713.01.324.0</t>
  </si>
  <si>
    <t>Pfefferlé Louis</t>
  </si>
  <si>
    <t>407.01.475.0</t>
  </si>
  <si>
    <t>Granges Samuel</t>
  </si>
  <si>
    <t>397.03.188.0</t>
  </si>
  <si>
    <t>Gindre Sébastien</t>
  </si>
  <si>
    <t>130.04.216.0</t>
  </si>
  <si>
    <t>Balet Tom</t>
  </si>
  <si>
    <t>750.02.449.0</t>
  </si>
  <si>
    <t>Robillard Hugo</t>
  </si>
  <si>
    <t>913.06.236.0</t>
  </si>
  <si>
    <t>Villanueva Lucas</t>
  </si>
  <si>
    <t>722.01.342.0</t>
  </si>
  <si>
    <t>Pralong Bryan</t>
  </si>
  <si>
    <t>923.06.320.0</t>
  </si>
  <si>
    <t>Vouillamoz Noé</t>
  </si>
  <si>
    <t>293.02.262.0</t>
  </si>
  <si>
    <t>Ducrey Théo</t>
  </si>
  <si>
    <t>198.71.381.0</t>
  </si>
  <si>
    <t>Boulnoix Eric</t>
  </si>
  <si>
    <t>153.06.385.0</t>
  </si>
  <si>
    <t>Belmokhtar Walid</t>
  </si>
  <si>
    <t>132.06.424.0</t>
  </si>
  <si>
    <t>Balmer Neven</t>
  </si>
  <si>
    <t>284.03.291.0</t>
  </si>
  <si>
    <t>Devantéry Jonas</t>
  </si>
  <si>
    <t>911.04.244.0</t>
  </si>
  <si>
    <t>Vézina Aurélien</t>
  </si>
  <si>
    <t>388.61.592.0</t>
  </si>
  <si>
    <t>Genetti Marianne</t>
  </si>
  <si>
    <t>779.05.106.0</t>
  </si>
  <si>
    <t>Savio Charles</t>
  </si>
  <si>
    <t>407.04.191.0</t>
  </si>
  <si>
    <t>Granges Guillaume</t>
  </si>
  <si>
    <t>777.02.603.0</t>
  </si>
  <si>
    <t>Santos Ana Catarina</t>
  </si>
  <si>
    <t>347.05.424.0</t>
  </si>
  <si>
    <t>Flores del Valle Isaac Giovanni</t>
  </si>
  <si>
    <t>652.06.364.0</t>
  </si>
  <si>
    <t>Milo Alessio</t>
  </si>
  <si>
    <t>461.05.189.0</t>
  </si>
  <si>
    <t>Henz Gianluca</t>
  </si>
  <si>
    <t>690.05.522.0</t>
  </si>
  <si>
    <t>Oberhauser Larika</t>
  </si>
  <si>
    <t>868.04.708.0</t>
  </si>
  <si>
    <t>Stroessler Alissia</t>
  </si>
  <si>
    <t>612.00.320.0</t>
  </si>
  <si>
    <t>Loo Baptiste</t>
  </si>
  <si>
    <t>756.10.347.0</t>
  </si>
  <si>
    <t>Romeira Noah</t>
  </si>
  <si>
    <t>868.09.686.0</t>
  </si>
  <si>
    <t>Strohmeier Liana</t>
  </si>
  <si>
    <t>580.10.255.0</t>
  </si>
  <si>
    <t>Laswad yarob</t>
  </si>
  <si>
    <t>355.10.342.0</t>
  </si>
  <si>
    <t>Frachebourg ilan</t>
  </si>
  <si>
    <t>110.12.154.0</t>
  </si>
  <si>
    <t>Amacker Ruben</t>
  </si>
  <si>
    <t>924.11.383.0</t>
  </si>
  <si>
    <t>Vultagio Maxime</t>
  </si>
  <si>
    <t>700.10.229.0</t>
  </si>
  <si>
    <t>Paccaud Jérémy</t>
  </si>
  <si>
    <t>764.09.290.0</t>
  </si>
  <si>
    <t>Rozeboom Samuel</t>
  </si>
  <si>
    <t>270.10.291.0</t>
  </si>
  <si>
    <t>Cortez de Oliveira Pedro</t>
  </si>
  <si>
    <t>194.07.355.0</t>
  </si>
  <si>
    <t>Bornet Théo</t>
  </si>
  <si>
    <t>Veuillez transmettre la feuille de résultat enregistrée à l'adresse e-mail : locatjc@gmail.com dans les meilleurs délais.</t>
  </si>
  <si>
    <t>Ortiz Fabian</t>
  </si>
  <si>
    <t>French Tanja</t>
  </si>
  <si>
    <t>Nom&amp;Prénom</t>
  </si>
  <si>
    <t>Classement</t>
  </si>
  <si>
    <t>Rang</t>
  </si>
  <si>
    <t>Valeur</t>
  </si>
  <si>
    <t>Catégorie</t>
  </si>
  <si>
    <t>Statut</t>
  </si>
  <si>
    <t>R4 </t>
  </si>
  <si>
    <t>R6 </t>
  </si>
  <si>
    <t>R7 </t>
  </si>
  <si>
    <t>Bovier-Michelet Audrey</t>
  </si>
  <si>
    <t>284.63.773.0</t>
  </si>
  <si>
    <t>De Wolff Chantal</t>
  </si>
  <si>
    <t>R8 </t>
  </si>
  <si>
    <t>392.62.634.0</t>
  </si>
  <si>
    <t>Gessler Nicole</t>
  </si>
  <si>
    <t>R9 </t>
  </si>
  <si>
    <t>444.86.855.0</t>
  </si>
  <si>
    <t>Hatt Samantha</t>
  </si>
  <si>
    <t>390.09.691.0</t>
  </si>
  <si>
    <t>Geraldes Cynthia</t>
  </si>
  <si>
    <t>946.09.539.0</t>
  </si>
  <si>
    <t>Werlen Alyssa</t>
  </si>
  <si>
    <t>190.90.317.0</t>
  </si>
  <si>
    <t>Bonvin Vincent</t>
  </si>
  <si>
    <t>284.61.193.0</t>
  </si>
  <si>
    <t>D'Haennens Philippe</t>
  </si>
  <si>
    <t>R5 </t>
  </si>
  <si>
    <t>170.86.189.0</t>
  </si>
  <si>
    <t>Binggeli Grégory</t>
  </si>
  <si>
    <t>162.12.381.0</t>
  </si>
  <si>
    <t>Besse Matteo</t>
  </si>
  <si>
    <t>526.08.429.0</t>
  </si>
  <si>
    <t>Kahlert Victor</t>
  </si>
  <si>
    <t>280.10.188.0</t>
  </si>
  <si>
    <t>Delaloye Matteo</t>
  </si>
  <si>
    <t>877.10.250.0</t>
  </si>
  <si>
    <t>Tavares Daniel</t>
  </si>
  <si>
    <t>957.73.381.0</t>
  </si>
  <si>
    <t>Winterhalter Frederic</t>
  </si>
  <si>
    <t>Vuarnier Stephane</t>
  </si>
  <si>
    <t>720.12.249.0</t>
  </si>
  <si>
    <t>Polyakov Matvey</t>
  </si>
  <si>
    <t>726.10.219.0</t>
  </si>
  <si>
    <t>Rampoldi Valerio</t>
  </si>
  <si>
    <t>356.13.438.0</t>
  </si>
  <si>
    <t>Franchino Nicolas</t>
  </si>
  <si>
    <t>261.11.140.0</t>
  </si>
  <si>
    <t>Chatila Nicolas</t>
  </si>
  <si>
    <t>516.13.225.0</t>
  </si>
  <si>
    <t>Joos Nicolas</t>
  </si>
  <si>
    <t>581.12.323.0</t>
  </si>
  <si>
    <t>Latour Antoine</t>
  </si>
  <si>
    <t>879.14.324.0</t>
  </si>
  <si>
    <t>Tetard Mathis</t>
  </si>
  <si>
    <t>256.09.638.0</t>
  </si>
  <si>
    <t>Castelfranco Giulia</t>
  </si>
  <si>
    <t>599.09.644.0</t>
  </si>
  <si>
    <t>Lewis Saskia</t>
  </si>
  <si>
    <t>957.13.652.0</t>
  </si>
  <si>
    <t>Winterhalter Marie</t>
  </si>
  <si>
    <t>256.11.648.0</t>
  </si>
  <si>
    <t>Castelfranco Stella</t>
  </si>
  <si>
    <t>750.09.750.0</t>
  </si>
  <si>
    <t>Robinson Sophia</t>
  </si>
  <si>
    <t>Bugnon Tokie</t>
  </si>
  <si>
    <t>951.08.882.0</t>
  </si>
  <si>
    <t>Widmer Chloé</t>
  </si>
  <si>
    <t>242.61.521.0</t>
  </si>
  <si>
    <t>710.09.779.0</t>
  </si>
  <si>
    <t>PESCI Jade</t>
  </si>
  <si>
    <t>120.79.673.0</t>
  </si>
  <si>
    <t>ARCHANIOTI Paraskevi</t>
  </si>
  <si>
    <t>287.81.434.0</t>
  </si>
  <si>
    <t>Diserens Oliver</t>
  </si>
  <si>
    <t>699.08.271.0</t>
  </si>
  <si>
    <t>Oulaidi Rayan</t>
  </si>
  <si>
    <t>193.98.186.0</t>
  </si>
  <si>
    <t>Borin Tim</t>
  </si>
  <si>
    <t>882.87.268.0</t>
  </si>
  <si>
    <t>THOMAS Alexandre</t>
  </si>
  <si>
    <t>637.12.277.0</t>
  </si>
  <si>
    <t>Matthey Elio</t>
  </si>
  <si>
    <t>800.11.131.0</t>
  </si>
  <si>
    <t>Schaad Quentin</t>
  </si>
  <si>
    <t>559.87.211.0</t>
  </si>
  <si>
    <t>Kovar Alexandre</t>
  </si>
  <si>
    <t>Meschi Salvatore</t>
  </si>
  <si>
    <t>422.07.148.0</t>
  </si>
  <si>
    <t>Guessous Aaron</t>
  </si>
  <si>
    <t>130.10.124.0</t>
  </si>
  <si>
    <t>Bala Agu</t>
  </si>
  <si>
    <t>159.06.436.0</t>
  </si>
  <si>
    <t>Berney Léonard</t>
  </si>
  <si>
    <t>799.78.112.0</t>
  </si>
  <si>
    <t>SZYMCZAK Jaroslaw</t>
  </si>
  <si>
    <t>123.12.150.0</t>
  </si>
  <si>
    <t>Assal Paul-Alexandre</t>
  </si>
  <si>
    <t>337.91.733.0</t>
  </si>
  <si>
    <t>Fellay Mahé</t>
  </si>
  <si>
    <t>701.69.672.0</t>
  </si>
  <si>
    <t>Palm Lone</t>
  </si>
  <si>
    <t>985.12.568.0</t>
  </si>
  <si>
    <t>Ziarmal Léma</t>
  </si>
  <si>
    <t>734.60.185.0</t>
  </si>
  <si>
    <t>Remy Pierre-Yves</t>
  </si>
  <si>
    <t>353.95.412.0</t>
  </si>
  <si>
    <t>Forster Dan</t>
  </si>
  <si>
    <t>804.79.356.0</t>
  </si>
  <si>
    <t>Schaer Olivier</t>
  </si>
  <si>
    <t>789.76.360.0</t>
  </si>
  <si>
    <t>Simonnet Guillaume</t>
  </si>
  <si>
    <t>484.92.310.0</t>
  </si>
  <si>
    <t>Houssin Alexandre</t>
  </si>
  <si>
    <t>254.84.264.0</t>
  </si>
  <si>
    <t>Carpent Quentin</t>
  </si>
  <si>
    <t>122.13.189.0</t>
  </si>
  <si>
    <t>Arpat Alp</t>
  </si>
  <si>
    <t>721.13.331.0</t>
  </si>
  <si>
    <t>Porras Camacho Mateo</t>
  </si>
  <si>
    <t>765.14.269.0</t>
  </si>
  <si>
    <t>Rubli Maxime</t>
  </si>
  <si>
    <t>292.12.287.0</t>
  </si>
  <si>
    <t>Duboux Victor</t>
  </si>
  <si>
    <t>437.12.249.0</t>
  </si>
  <si>
    <t>Hamel Alistair</t>
  </si>
  <si>
    <t>120.09.131.0</t>
  </si>
  <si>
    <t>Arnaud Eliott</t>
  </si>
  <si>
    <t>722.12.339.0</t>
  </si>
  <si>
    <t>Pradel Gaspard</t>
  </si>
  <si>
    <t>735.66.825.0</t>
  </si>
  <si>
    <t>Renfer Nathalie</t>
  </si>
  <si>
    <t>178.08.610.0</t>
  </si>
  <si>
    <t>Blouvac Manon</t>
  </si>
  <si>
    <t>776.62.858.0</t>
  </si>
  <si>
    <t>Salgado Pilar</t>
  </si>
  <si>
    <t>977.96.240.0</t>
  </si>
  <si>
    <t>Zanello Marco</t>
  </si>
  <si>
    <t>246.93.158.0</t>
  </si>
  <si>
    <t>Busslinger François</t>
  </si>
  <si>
    <t>196.11.180.0</t>
  </si>
  <si>
    <t>Bosser Baptiste</t>
  </si>
  <si>
    <t>841.11.154.0</t>
  </si>
  <si>
    <t>Schwab Arthur</t>
  </si>
  <si>
    <t>735.11.307.0</t>
  </si>
  <si>
    <t>Renaut Zouros Hermes</t>
  </si>
  <si>
    <t>781.12.156.0</t>
  </si>
  <si>
    <t>Secretan Louis</t>
  </si>
  <si>
    <t>536.11.478.0</t>
  </si>
  <si>
    <t>Keller Gaétan</t>
  </si>
  <si>
    <t>129.10.152.0</t>
  </si>
  <si>
    <t>Baker William</t>
  </si>
  <si>
    <t>254.12.235.0</t>
  </si>
  <si>
    <t>Caris Louis</t>
  </si>
  <si>
    <t>322.13.292.0</t>
  </si>
  <si>
    <t>Esposito Daniel</t>
  </si>
  <si>
    <t>207.10.287.0</t>
  </si>
  <si>
    <t>Brennan Felix</t>
  </si>
  <si>
    <t>277.92.254.0</t>
  </si>
  <si>
    <t>David Leo</t>
  </si>
  <si>
    <t>613.12.359.0</t>
  </si>
  <si>
    <t>Loretan Bastian</t>
  </si>
  <si>
    <t>609.09.488.0</t>
  </si>
  <si>
    <t>Litzen Zackarias</t>
  </si>
  <si>
    <t>161.11.366.0</t>
  </si>
  <si>
    <t>Berzin Gabriel</t>
  </si>
  <si>
    <t>904.87.459.0</t>
  </si>
  <si>
    <t>Urban Marco</t>
  </si>
  <si>
    <t>325.76.316.0</t>
  </si>
  <si>
    <t>Fachard Sylvian</t>
  </si>
  <si>
    <t>287.84.346.0</t>
  </si>
  <si>
    <t>Djavaheri Saam</t>
  </si>
  <si>
    <t>de Allegri Timofey</t>
  </si>
  <si>
    <t>276.02.625.0</t>
  </si>
  <si>
    <t>Da Re Alicia</t>
  </si>
  <si>
    <t>686.99.709.0</t>
  </si>
  <si>
    <t>Novovic Ema</t>
  </si>
  <si>
    <t>281.10.701.0</t>
  </si>
  <si>
    <t>Demierre Léane</t>
  </si>
  <si>
    <t>783.12.539.0</t>
  </si>
  <si>
    <t>Senina Anna</t>
  </si>
  <si>
    <t>759.56.721.0</t>
  </si>
  <si>
    <t>Rossen Maria</t>
  </si>
  <si>
    <t>198.11.534.0</t>
  </si>
  <si>
    <t>Boutahar Israe</t>
  </si>
  <si>
    <t>379.83.772.1</t>
  </si>
  <si>
    <t>Gao Lan</t>
  </si>
  <si>
    <t>280.64.553.0</t>
  </si>
  <si>
    <t>Del Bubba Cecilia</t>
  </si>
  <si>
    <t>611.66.808.0</t>
  </si>
  <si>
    <t>Logan Brown Claire-Anne</t>
  </si>
  <si>
    <t>561.80.865.0</t>
  </si>
  <si>
    <t>Krauze Agnieszka</t>
  </si>
  <si>
    <t>674.68.749.0</t>
  </si>
  <si>
    <t>Musy Isabelle</t>
  </si>
  <si>
    <t>790.77.518.0</t>
  </si>
  <si>
    <t>Snider Dacia</t>
  </si>
  <si>
    <t>341.87.658.0</t>
  </si>
  <si>
    <t>Firmenich Jennifer</t>
  </si>
  <si>
    <t>297.73.674.0</t>
  </si>
  <si>
    <t>Durand Kazue</t>
  </si>
  <si>
    <t>757.81.513.0</t>
  </si>
  <si>
    <t>Roquette Caroline</t>
  </si>
  <si>
    <t>540.12.821.0</t>
  </si>
  <si>
    <t>Kicova Ciompa Julia</t>
  </si>
  <si>
    <t>416.11.855.0</t>
  </si>
  <si>
    <t>Grutman Marie</t>
  </si>
  <si>
    <t>755.66.681.0</t>
  </si>
  <si>
    <t>Rollot Petreymann Laurence</t>
  </si>
  <si>
    <t>850.68.538.0</t>
  </si>
  <si>
    <t>Stachnio Marzena</t>
  </si>
  <si>
    <t>937.74.555.0</t>
  </si>
  <si>
    <t>Weaver Meredith</t>
  </si>
  <si>
    <t>205.73.569.0</t>
  </si>
  <si>
    <t>Breckenridge Jennifer</t>
  </si>
  <si>
    <t>229.96.425.0</t>
  </si>
  <si>
    <t>Buck Thomas</t>
  </si>
  <si>
    <t>858.77.174.0</t>
  </si>
  <si>
    <t>Steinhilber Daniel</t>
  </si>
  <si>
    <t>332.58.424.0</t>
  </si>
  <si>
    <t>Faure Manuel</t>
  </si>
  <si>
    <t>525.84.313.0</t>
  </si>
  <si>
    <t>Kacimi Moulay Driss</t>
  </si>
  <si>
    <t>658.91.212.0</t>
  </si>
  <si>
    <t>Monney Romain</t>
  </si>
  <si>
    <t>100.62.491.0</t>
  </si>
  <si>
    <t>Abbis Jonathan</t>
  </si>
  <si>
    <t>867.09.478.0</t>
  </si>
  <si>
    <t>Streuli Loris</t>
  </si>
  <si>
    <t>707.11.361.0</t>
  </si>
  <si>
    <t>Perret Edgar</t>
  </si>
  <si>
    <t>914.12.193.0</t>
  </si>
  <si>
    <t>Vispe Victor</t>
  </si>
  <si>
    <t>322.68.223.0</t>
  </si>
  <si>
    <t>Escribano Marco</t>
  </si>
  <si>
    <t>103.13.403.0</t>
  </si>
  <si>
    <t>Achikian Antoine</t>
  </si>
  <si>
    <t>103.74.110.0</t>
  </si>
  <si>
    <t>Adam Fabrice</t>
  </si>
  <si>
    <t>129.06.483.1</t>
  </si>
  <si>
    <t>Bakhtiar Sasha</t>
  </si>
  <si>
    <t>539.12.403.0</t>
  </si>
  <si>
    <t>Khyuppenen Dan</t>
  </si>
  <si>
    <t>173.11.279.0</t>
  </si>
  <si>
    <t>Bisseret Archibald</t>
  </si>
  <si>
    <t>116.09.465.0</t>
  </si>
  <si>
    <t>André Jules</t>
  </si>
  <si>
    <t>198.14.345.0</t>
  </si>
  <si>
    <t>Boulard Louis</t>
  </si>
  <si>
    <t>251.91.410.0</t>
  </si>
  <si>
    <t>Caill Nicolas</t>
  </si>
  <si>
    <t>Disner Guillaume</t>
  </si>
  <si>
    <t>673.70.152.0</t>
  </si>
  <si>
    <t>Murith David</t>
  </si>
  <si>
    <t>673.10.229.0</t>
  </si>
  <si>
    <t>Murith Jérémie</t>
  </si>
  <si>
    <t>229.04.544.0</t>
  </si>
  <si>
    <t>Buclin Elodie</t>
  </si>
  <si>
    <t>615.12.765.0</t>
  </si>
  <si>
    <t>Luccioni Daria</t>
  </si>
  <si>
    <t>859.63.886.0</t>
  </si>
  <si>
    <t>Stewart-Pappas Jane</t>
  </si>
  <si>
    <t>154.66.851.0</t>
  </si>
  <si>
    <t>Bennett-Akkaya Caroline</t>
  </si>
  <si>
    <t>667.63.859.0</t>
  </si>
  <si>
    <t>Motz-Felder corinne</t>
  </si>
  <si>
    <t>694.67.165.0</t>
  </si>
  <si>
    <t>O'Hana Bruce</t>
  </si>
  <si>
    <t>262.09.114.0</t>
  </si>
  <si>
    <t>Chevalme Joade</t>
  </si>
  <si>
    <t>257.07.360.0</t>
  </si>
  <si>
    <t>Cataldo Andrea</t>
  </si>
  <si>
    <t>709.06.248.0</t>
  </si>
  <si>
    <t>Pery Arthur</t>
  </si>
  <si>
    <t>644.79.487.0</t>
  </si>
  <si>
    <t>Merle Nicolas</t>
  </si>
  <si>
    <t>611.81.136.0</t>
  </si>
  <si>
    <t>721.06.147.0</t>
  </si>
  <si>
    <t>Potier Eliot</t>
  </si>
  <si>
    <t>Mermillod Alexandre</t>
  </si>
  <si>
    <t>260.91.306.0</t>
  </si>
  <si>
    <t>Chantre Alexandre</t>
  </si>
  <si>
    <t>153.11.492.0</t>
  </si>
  <si>
    <t>Bellucci Noa</t>
  </si>
  <si>
    <t>658.64.330.0</t>
  </si>
  <si>
    <t>Monnier Francois</t>
  </si>
  <si>
    <t>407.76.149.0</t>
  </si>
  <si>
    <t>Grassioulet Gilles</t>
  </si>
  <si>
    <t>246.12.353.0</t>
  </si>
  <si>
    <t>Bussi Charles</t>
  </si>
  <si>
    <t>354.70.467.0</t>
  </si>
  <si>
    <t>Foulon Philippe</t>
  </si>
  <si>
    <t>633.12.480.0</t>
  </si>
  <si>
    <t>Martins Vicente Alex</t>
  </si>
  <si>
    <t>738.09.208.0</t>
  </si>
  <si>
    <t>Reymond Antoine</t>
  </si>
  <si>
    <t>441.78.308.0</t>
  </si>
  <si>
    <t>Hars Nicolas</t>
  </si>
  <si>
    <t>975.77.180.0</t>
  </si>
  <si>
    <t>Yakovlev Pavel</t>
  </si>
  <si>
    <t>764.82.821.0</t>
  </si>
  <si>
    <t>Roumajon Carine</t>
  </si>
  <si>
    <t>TC Trois-Chêne</t>
  </si>
  <si>
    <t>470.87.867.0</t>
  </si>
  <si>
    <t>Hildbrand Noémie</t>
  </si>
  <si>
    <t>609.09.531.0</t>
  </si>
  <si>
    <t>Litostanska Sofia</t>
  </si>
  <si>
    <t>100.06.592.0</t>
  </si>
  <si>
    <t>Abdou Nada</t>
  </si>
  <si>
    <t>338.91.602.0</t>
  </si>
  <si>
    <t>Férouge Aimee</t>
  </si>
  <si>
    <t>609.13.836.0</t>
  </si>
  <si>
    <t>643.09.891.0</t>
  </si>
  <si>
    <t>Menardi Anna</t>
  </si>
  <si>
    <t>890.95.281.0</t>
  </si>
  <si>
    <t>Tranchant Maxime</t>
  </si>
  <si>
    <t>198.96.251.0</t>
  </si>
  <si>
    <t>Bourban Benoît</t>
  </si>
  <si>
    <t>718.84.117.0</t>
  </si>
  <si>
    <t>Pittet Mathieu</t>
  </si>
  <si>
    <t>278.62.281.0</t>
  </si>
  <si>
    <t>Deferr Laurent</t>
  </si>
  <si>
    <t>633.10.302.0</t>
  </si>
  <si>
    <t>Marty Clément</t>
  </si>
  <si>
    <t>278.10.312.0</t>
  </si>
  <si>
    <t>Deferr Rayan</t>
  </si>
  <si>
    <t>628.11.146.0</t>
  </si>
  <si>
    <t>Maire Matteo</t>
  </si>
  <si>
    <t>663.59.390.0</t>
  </si>
  <si>
    <t>Morisod Vincent</t>
  </si>
  <si>
    <t>879.86.261.0</t>
  </si>
  <si>
    <t>Tesei Francesco</t>
  </si>
  <si>
    <t>797.11.322.0</t>
  </si>
  <si>
    <t>Suljevic Adrian</t>
  </si>
  <si>
    <t>319.12.415.0</t>
  </si>
  <si>
    <t>Epars Alexian</t>
  </si>
  <si>
    <t>TC Givisiez</t>
  </si>
  <si>
    <t>701.14.734.0</t>
  </si>
  <si>
    <t>Pakodtogo Amirah</t>
  </si>
  <si>
    <t>752.14.734.0</t>
  </si>
  <si>
    <t>Rod Olivia</t>
  </si>
  <si>
    <t>685.85.806.0</t>
  </si>
  <si>
    <t>Normand Angélique</t>
  </si>
  <si>
    <t>404.11.702.0</t>
  </si>
  <si>
    <t>Gomes Dos Santos Nina</t>
  </si>
  <si>
    <t>262.55.749.0</t>
  </si>
  <si>
    <t>Chevalley Carmen</t>
  </si>
  <si>
    <t>198.65.737.0</t>
  </si>
  <si>
    <t>Bourquin Mireille</t>
  </si>
  <si>
    <t>111.89.787.0</t>
  </si>
  <si>
    <t>Amez-Droz Agnès</t>
  </si>
  <si>
    <t>379.94.802.0</t>
  </si>
  <si>
    <t>GANTNER Agnès</t>
  </si>
  <si>
    <t>737.87.565.0</t>
  </si>
  <si>
    <t>914.07.230.0</t>
  </si>
  <si>
    <t>Vlahos Sebastian</t>
  </si>
  <si>
    <t>379.87.474.0</t>
  </si>
  <si>
    <t>Gantner David</t>
  </si>
  <si>
    <t>578.12.268.0</t>
  </si>
  <si>
    <t>Langlois Largo</t>
  </si>
  <si>
    <t>Lucchini Michel</t>
  </si>
  <si>
    <t>266.13.352.0</t>
  </si>
  <si>
    <t>Clément Armand</t>
  </si>
  <si>
    <t>488.76.307.0</t>
  </si>
  <si>
    <t>Hug Ludovic</t>
  </si>
  <si>
    <t>281.88.157.0</t>
  </si>
  <si>
    <t>DEMONT Bryan</t>
  </si>
  <si>
    <t>123.14.270.0</t>
  </si>
  <si>
    <t>Aschwanden Keiji</t>
  </si>
  <si>
    <t>717.14.166.0</t>
  </si>
  <si>
    <t>Pilone Antoine</t>
  </si>
  <si>
    <t>508.16.156.0</t>
  </si>
  <si>
    <t>Jaquier Liam</t>
  </si>
  <si>
    <t>727.67.666.0</t>
  </si>
  <si>
    <t>Rapalli Anna</t>
  </si>
  <si>
    <t>Roduit-Ducrey Julie</t>
  </si>
  <si>
    <t>161.94.810.1</t>
  </si>
  <si>
    <t>280.87.215.0</t>
  </si>
  <si>
    <t>Delalay Yohann</t>
  </si>
  <si>
    <t>162.89.175.0</t>
  </si>
  <si>
    <t>Bessa Michael</t>
  </si>
  <si>
    <t>199.92.307.0</t>
  </si>
  <si>
    <t>Bovier François</t>
  </si>
  <si>
    <t>884.95.652.0</t>
  </si>
  <si>
    <t>Thurre Mélanie</t>
  </si>
  <si>
    <t>653.91.347.0</t>
  </si>
  <si>
    <t>Miotte Jason</t>
  </si>
  <si>
    <t>576.08.366.0</t>
  </si>
  <si>
    <t>Lamarche Evan</t>
  </si>
  <si>
    <t>788.65.214.0</t>
  </si>
  <si>
    <t>Sigrist Alain</t>
  </si>
  <si>
    <t>576.13.377.0</t>
  </si>
  <si>
    <t>Lamarche Mathis</t>
  </si>
  <si>
    <t>679.85.593.0</t>
  </si>
  <si>
    <t>Nguyen Dan Thuy</t>
  </si>
  <si>
    <t>924.87.738.0</t>
  </si>
  <si>
    <t>Vuarnier Fradique Sabrina</t>
  </si>
  <si>
    <t>356.83.629.0</t>
  </si>
  <si>
    <t>Franchino-Shideler Morgan</t>
  </si>
  <si>
    <t>383.11.727.0</t>
  </si>
  <si>
    <t>Gauthier Lily</t>
  </si>
  <si>
    <t>102.14.521.0</t>
  </si>
  <si>
    <t>Abran Zsuzsa Fanni</t>
  </si>
  <si>
    <t>396.14.637.0</t>
  </si>
  <si>
    <t>Gilliéron Livia</t>
  </si>
  <si>
    <t>404.14.568.0</t>
  </si>
  <si>
    <t>Gómez Bello Mila</t>
  </si>
  <si>
    <t>441.85.859.0</t>
  </si>
  <si>
    <t>Harry Luisa</t>
  </si>
  <si>
    <t>924.79.137.0</t>
  </si>
  <si>
    <t>Vuarnier Sebastien</t>
  </si>
  <si>
    <t>503.70.121.0</t>
  </si>
  <si>
    <t>Isenegger Laurent</t>
  </si>
  <si>
    <t>717.89.409.0</t>
  </si>
  <si>
    <t>Pinot Yvelin</t>
  </si>
  <si>
    <t>282.91.482.0</t>
  </si>
  <si>
    <t>De Planta Philippe</t>
  </si>
  <si>
    <t>394.83.262.0</t>
  </si>
  <si>
    <t>Giess Yannouk</t>
  </si>
  <si>
    <t>651.91.320.1</t>
  </si>
  <si>
    <t>Micheli Jérémie</t>
  </si>
  <si>
    <t>718.92.256.0</t>
  </si>
  <si>
    <t>Pittet Lucas</t>
  </si>
  <si>
    <t>383.13.103.0</t>
  </si>
  <si>
    <t>Gauthier Josef</t>
  </si>
  <si>
    <t>913.13.489.0</t>
  </si>
  <si>
    <t>Villa Arthur</t>
  </si>
  <si>
    <t>715.15.204.0</t>
  </si>
  <si>
    <t>Pham Naël</t>
  </si>
  <si>
    <t>727.14.323.0</t>
  </si>
  <si>
    <t>Rapin Noah</t>
  </si>
  <si>
    <t>705.72.349.0</t>
  </si>
  <si>
    <t>Peccoud Dominique</t>
  </si>
  <si>
    <t>564.74.168.0</t>
  </si>
  <si>
    <t>Krueger Alain</t>
  </si>
  <si>
    <t>769.71.148.0</t>
  </si>
  <si>
    <t>Ruggeri Giuseppe</t>
  </si>
  <si>
    <t>609.14.207.0</t>
  </si>
  <si>
    <t>Llavallol Simon</t>
  </si>
  <si>
    <t>734.76.387.0</t>
  </si>
  <si>
    <t>Rellstab Olivier</t>
  </si>
  <si>
    <t>726.69.436.0</t>
  </si>
  <si>
    <t>Rampoldi Nicola</t>
  </si>
  <si>
    <t>539.14.314.0</t>
  </si>
  <si>
    <t>Khieu William</t>
  </si>
  <si>
    <t>277.75.439.0</t>
  </si>
  <si>
    <t>Dawance Alexis</t>
  </si>
  <si>
    <t>654.82.129.0</t>
  </si>
  <si>
    <t>Misbach Frédéric</t>
  </si>
  <si>
    <t>652.75.485.0</t>
  </si>
  <si>
    <t>Milleret Vincent</t>
  </si>
  <si>
    <t>284.73.312.0</t>
  </si>
  <si>
    <t>De Wit Wijnand</t>
  </si>
  <si>
    <t>756.72.760.0</t>
  </si>
  <si>
    <t>Romanens Carine</t>
  </si>
  <si>
    <t>698.06.871.0</t>
  </si>
  <si>
    <t>Ottet Ophélie</t>
  </si>
  <si>
    <t>271.05.722.0</t>
  </si>
  <si>
    <t>Coursimault Mathilde</t>
  </si>
  <si>
    <t>271.76.854.0</t>
  </si>
  <si>
    <t>Coursimault Marine</t>
  </si>
  <si>
    <t>721.99.671.0</t>
  </si>
  <si>
    <t>Pougeon Julie</t>
  </si>
  <si>
    <t>517.08.787.0</t>
  </si>
  <si>
    <t>Jordan Naomi</t>
  </si>
  <si>
    <t>271.87.664.0</t>
  </si>
  <si>
    <t>Cotting Diane</t>
  </si>
  <si>
    <t>833.92.647.0</t>
  </si>
  <si>
    <t>Schouwey Camille</t>
  </si>
  <si>
    <t>625.80.736.0</t>
  </si>
  <si>
    <t>Macherel Adriana</t>
  </si>
  <si>
    <t>721.76.511.0</t>
  </si>
  <si>
    <t>Possa Demma Ana</t>
  </si>
  <si>
    <t>504.70.670.0</t>
  </si>
  <si>
    <t>Ivanovic Maja</t>
  </si>
  <si>
    <t>272.84.653.0</t>
  </si>
  <si>
    <t>Crauser Isabelle</t>
  </si>
  <si>
    <t>625.12.557.0</t>
  </si>
  <si>
    <t>Macherel Jade</t>
  </si>
  <si>
    <t>449.95.545.0</t>
  </si>
  <si>
    <t>Hayoz Laurène</t>
  </si>
  <si>
    <t>836.72.740.0</t>
  </si>
  <si>
    <t>Schüler Martine</t>
  </si>
  <si>
    <t>261.53.751.1</t>
  </si>
  <si>
    <t>Chavaz Anne-Marie</t>
  </si>
  <si>
    <t>643.14.603.0</t>
  </si>
  <si>
    <t>Meli Alyna</t>
  </si>
  <si>
    <t>929.56.779.0</t>
  </si>
  <si>
    <t>Waldmeyer Jana</t>
  </si>
  <si>
    <t>289.06.555.0</t>
  </si>
  <si>
    <t>Dorthe Nora</t>
  </si>
  <si>
    <t>171.71.657.0</t>
  </si>
  <si>
    <t>Biolley Anne-Françoise</t>
  </si>
  <si>
    <t>859.47.675.0</t>
  </si>
  <si>
    <t>Stempfel Josiane</t>
  </si>
  <si>
    <t>912.10.620.0</t>
  </si>
  <si>
    <t>Vial Charlotte</t>
  </si>
  <si>
    <t>797.13.672.0</t>
  </si>
  <si>
    <t>Susnjar Zoé</t>
  </si>
  <si>
    <t>553.14.633.0</t>
  </si>
  <si>
    <t>Kohler Tess</t>
  </si>
  <si>
    <t>631.81.537.0</t>
  </si>
  <si>
    <t>Marion Florie</t>
  </si>
  <si>
    <t>573.88.575.0</t>
  </si>
  <si>
    <t>Kurth Julie</t>
  </si>
  <si>
    <t>396.92.853.0</t>
  </si>
  <si>
    <t>Gillet Claire</t>
  </si>
  <si>
    <t>588.09.781.0</t>
  </si>
  <si>
    <t>Lehmann Rania</t>
  </si>
  <si>
    <t>646.04.135.0</t>
  </si>
  <si>
    <t>Meuwly Grégoire</t>
  </si>
  <si>
    <t>707.97.278.0</t>
  </si>
  <si>
    <t>Schaffter Simon</t>
  </si>
  <si>
    <t>789.99.101.0</t>
  </si>
  <si>
    <t>Simonet Nicolas</t>
  </si>
  <si>
    <t>404.13.345.0</t>
  </si>
  <si>
    <t>Gouérand Camron</t>
  </si>
  <si>
    <t>265.00.107.0</t>
  </si>
  <si>
    <t>Cina Valentin</t>
  </si>
  <si>
    <t>271.09.132.0</t>
  </si>
  <si>
    <t>Coursimault Mathieu</t>
  </si>
  <si>
    <t>172.97.456.0</t>
  </si>
  <si>
    <t>Bisaz Marco</t>
  </si>
  <si>
    <t>907.75.487.0</t>
  </si>
  <si>
    <t>Van Vuuren François</t>
  </si>
  <si>
    <t>789.02.439.0</t>
  </si>
  <si>
    <t>Simonin Timothée</t>
  </si>
  <si>
    <t>969.07.474.0</t>
  </si>
  <si>
    <t>Wüthrich Neal</t>
  </si>
  <si>
    <t>357.10.268.0</t>
  </si>
  <si>
    <t>Frauenfelder Nico</t>
  </si>
  <si>
    <t>676.09.224.0</t>
  </si>
  <si>
    <t>Nassiopoulos Neven Nikola</t>
  </si>
  <si>
    <t>781.10.412.0</t>
  </si>
  <si>
    <t>Seewer Jonas Maximilian</t>
  </si>
  <si>
    <t>524.97.267.0</t>
  </si>
  <si>
    <t>Jürgensen Nicolas</t>
  </si>
  <si>
    <t>436.10.263.0</t>
  </si>
  <si>
    <t>Haller Ewan</t>
  </si>
  <si>
    <t>102.97.322.0</t>
  </si>
  <si>
    <t>Aeby James</t>
  </si>
  <si>
    <t>264.80.110.0</t>
  </si>
  <si>
    <t>Chételat Marc</t>
  </si>
  <si>
    <t>275.86.239.0</t>
  </si>
  <si>
    <t>Da Costa Benoit</t>
  </si>
  <si>
    <t>717.75.202.0</t>
  </si>
  <si>
    <t>Piller Yvan</t>
  </si>
  <si>
    <t>281.03.218.0</t>
  </si>
  <si>
    <t>Demierre Thoma</t>
  </si>
  <si>
    <t>567.79.306.0</t>
  </si>
  <si>
    <t>Kuhn Fabrice</t>
  </si>
  <si>
    <t>271.85.192.0</t>
  </si>
  <si>
    <t>Cotting Jonathan</t>
  </si>
  <si>
    <t>648.05.187.0</t>
  </si>
  <si>
    <t>Meyer Yannick</t>
  </si>
  <si>
    <t>101.11.265.0</t>
  </si>
  <si>
    <t>Aebischer Tom</t>
  </si>
  <si>
    <t>776.02.130.0</t>
  </si>
  <si>
    <t>Salomon Maxime</t>
  </si>
  <si>
    <t>909.89.380.0</t>
  </si>
  <si>
    <t>Vaucher Joris</t>
  </si>
  <si>
    <t>289.12.432.0</t>
  </si>
  <si>
    <t>Dousse Edouard</t>
  </si>
  <si>
    <t>504.96.232.0</t>
  </si>
  <si>
    <t>Ivanovic Marko</t>
  </si>
  <si>
    <t>763.11.182.0</t>
  </si>
  <si>
    <t>Rotzetter Jocelyn</t>
  </si>
  <si>
    <t>738.78.243.0</t>
  </si>
  <si>
    <t>Rey Blaise</t>
  </si>
  <si>
    <t>759.13.492.0</t>
  </si>
  <si>
    <t>Rossier Thibault</t>
  </si>
  <si>
    <t>764.78.193.0</t>
  </si>
  <si>
    <t>Rouas Joël</t>
  </si>
  <si>
    <t>273.93.217.0</t>
  </si>
  <si>
    <t>Crottet Anthony</t>
  </si>
  <si>
    <t>457.79.106.0</t>
  </si>
  <si>
    <t>Helsen Thomas</t>
  </si>
  <si>
    <t>280.12.111.0</t>
  </si>
  <si>
    <t>Delessert Pablo</t>
  </si>
  <si>
    <t>738.16.157.0</t>
  </si>
  <si>
    <t>Rey Guillaume</t>
  </si>
  <si>
    <t>576.02.316.0</t>
  </si>
  <si>
    <t>Lamarque Ewan</t>
  </si>
  <si>
    <t>454.68.356.0</t>
  </si>
  <si>
    <t>Hejda Daniel</t>
  </si>
  <si>
    <t>676.95.434.0</t>
  </si>
  <si>
    <t>Ndarugendamwo Joaquim</t>
  </si>
  <si>
    <t>625.74.438.0</t>
  </si>
  <si>
    <t>Macherel Frédéric</t>
  </si>
  <si>
    <t>912.03.430.0</t>
  </si>
  <si>
    <t>Vignot Valentin</t>
  </si>
  <si>
    <t>743.02.315.0</t>
  </si>
  <si>
    <t>Riedo Jordan</t>
  </si>
  <si>
    <t>755.77.155.1</t>
  </si>
  <si>
    <t>Roisin Yves</t>
  </si>
  <si>
    <t>124.77.257.0</t>
  </si>
  <si>
    <t>Aymon Pascal</t>
  </si>
  <si>
    <t>699.95.174.0</t>
  </si>
  <si>
    <t>Overney Baptiste</t>
  </si>
  <si>
    <t>489.84.316.0</t>
  </si>
  <si>
    <t>Huguet Fabien</t>
  </si>
  <si>
    <t>421.13.291.0</t>
  </si>
  <si>
    <t>Guillet Raphaël</t>
  </si>
  <si>
    <t>277.63.410.0</t>
  </si>
  <si>
    <t>Davet René</t>
  </si>
  <si>
    <t>616.74.235.0</t>
  </si>
  <si>
    <t>Ludy Grégoire</t>
  </si>
  <si>
    <t>611.14.301.0</t>
  </si>
  <si>
    <t>Loeffel Flavien</t>
  </si>
  <si>
    <t>404.05.342.0</t>
  </si>
  <si>
    <t>Gonzalez Louis</t>
  </si>
  <si>
    <t>418.78.249.0</t>
  </si>
  <si>
    <t>Guccione Gianluca</t>
  </si>
  <si>
    <t>756.89.334.0</t>
  </si>
  <si>
    <t>Romanens Jonathan</t>
  </si>
  <si>
    <t>289.14.341.0</t>
  </si>
  <si>
    <t>Dousse Léonard</t>
  </si>
  <si>
    <t>889.76.221.0</t>
  </si>
  <si>
    <t>Toumi Abdelaziz</t>
  </si>
  <si>
    <t>256.05.440.0</t>
  </si>
  <si>
    <t>Castella Thibaut</t>
  </si>
  <si>
    <t>484.67.188.0</t>
  </si>
  <si>
    <t>Hoti Asman</t>
  </si>
  <si>
    <t>521.12.408.0</t>
  </si>
  <si>
    <t>Julmy Leo</t>
  </si>
  <si>
    <t>272.68.144.0</t>
  </si>
  <si>
    <t>Crausaz Luc</t>
  </si>
  <si>
    <t>245.83.324.0</t>
  </si>
  <si>
    <t>Buser Thibault</t>
  </si>
  <si>
    <t>457.08.322.0</t>
  </si>
  <si>
    <t>Helsen Jonas</t>
  </si>
  <si>
    <t>987.65.468.0</t>
  </si>
  <si>
    <t>Zingg François</t>
  </si>
  <si>
    <t>616.08.276.0</t>
  </si>
  <si>
    <t>Ludy Zachary</t>
  </si>
  <si>
    <t>272.02.449.0</t>
  </si>
  <si>
    <t>Crausaz Bastien</t>
  </si>
  <si>
    <t>273.11.118.0</t>
  </si>
  <si>
    <t>Crottet Leon</t>
  </si>
  <si>
    <t>256.11.336.0</t>
  </si>
  <si>
    <t>Castella Adrien</t>
  </si>
  <si>
    <t>296.60.173.0</t>
  </si>
  <si>
    <t>Dupont Patrice</t>
  </si>
  <si>
    <t>676.06.240.0</t>
  </si>
  <si>
    <t>Nathan Bernard</t>
  </si>
  <si>
    <t>696.61.287.1</t>
  </si>
  <si>
    <t>Orth Philippe</t>
  </si>
  <si>
    <t>720.65.351.0</t>
  </si>
  <si>
    <t>Pocol Sorin</t>
  </si>
  <si>
    <t>388.00.442.0</t>
  </si>
  <si>
    <t>Genoud Domenic</t>
  </si>
  <si>
    <t>361.47.163.0</t>
  </si>
  <si>
    <t>Frei Oskar</t>
  </si>
  <si>
    <t>376.58.445.0</t>
  </si>
  <si>
    <t>Gaillard Jean-Paul</t>
  </si>
  <si>
    <t>230.06.366.0</t>
  </si>
  <si>
    <t>Bugnon Lina</t>
  </si>
  <si>
    <t>274.13.447.0</t>
  </si>
  <si>
    <t>Curty Benjamin</t>
  </si>
  <si>
    <t>179.15.132.0</t>
  </si>
  <si>
    <t>Blum Leonard</t>
  </si>
  <si>
    <t>376.48.209.0</t>
  </si>
  <si>
    <t>Gagnaux Jacques</t>
  </si>
  <si>
    <t>245.51.374.0</t>
  </si>
  <si>
    <t>Buser Michel</t>
  </si>
  <si>
    <t>722.89.230.0</t>
  </si>
  <si>
    <t>Prélaz Axel</t>
  </si>
  <si>
    <t>748.09.180.0</t>
  </si>
  <si>
    <t>Rittener Baptiste</t>
  </si>
  <si>
    <t>120.65.173.0</t>
  </si>
  <si>
    <t>Arnaudo Pascal</t>
  </si>
  <si>
    <t>281.93.390.0</t>
  </si>
  <si>
    <t>Demichel Sébastien</t>
  </si>
  <si>
    <t>527.10.109.0</t>
  </si>
  <si>
    <t>Kalbermatten Mathieu</t>
  </si>
  <si>
    <t>741.05.271.0</t>
  </si>
  <si>
    <t>Richard Léo</t>
  </si>
  <si>
    <t>705.00.108.0</t>
  </si>
  <si>
    <t>Pedrazzoli Bryan</t>
  </si>
  <si>
    <t>583.09.357.0</t>
  </si>
  <si>
    <t>Lauper Thomas</t>
  </si>
  <si>
    <t>292.11.435.0</t>
  </si>
  <si>
    <t>Dubey Baptiste</t>
  </si>
  <si>
    <t>646.66.285.0</t>
  </si>
  <si>
    <t>Mettraux Marc</t>
  </si>
  <si>
    <t>421.16.119.0</t>
  </si>
  <si>
    <t>Guillet Luca</t>
  </si>
  <si>
    <t>951.92.615.0</t>
  </si>
  <si>
    <t>Widmer Megane</t>
  </si>
  <si>
    <t>182.73.667.0</t>
  </si>
  <si>
    <t>Bogner Maria</t>
  </si>
  <si>
    <t>718.14.744.0</t>
  </si>
  <si>
    <t>Pittet Lucie</t>
  </si>
  <si>
    <t>576.12.891.0</t>
  </si>
  <si>
    <t>Lalonde Laetitia</t>
  </si>
  <si>
    <t>628.12.713.0</t>
  </si>
  <si>
    <t>Mai Sasha</t>
  </si>
  <si>
    <t>446.80.158.0</t>
  </si>
  <si>
    <t>Hauselmann Yannick</t>
  </si>
  <si>
    <t>407.07.282.0</t>
  </si>
  <si>
    <t>Grand Clément</t>
  </si>
  <si>
    <t>265.82.343.0</t>
  </si>
  <si>
    <t>Cirjanic David</t>
  </si>
  <si>
    <t>989.66.348.0</t>
  </si>
  <si>
    <t>Zou Daniel</t>
  </si>
  <si>
    <t>437.10.334.0</t>
  </si>
  <si>
    <t>Hamel Ulysse</t>
  </si>
  <si>
    <t>327.10.255.0</t>
  </si>
  <si>
    <t>Falconnet Benjamin</t>
  </si>
  <si>
    <t>421.10.466.0</t>
  </si>
  <si>
    <t>Guittienne Léon</t>
  </si>
  <si>
    <t>163.13.473.0</t>
  </si>
  <si>
    <t>Beurrier Théotime</t>
  </si>
  <si>
    <t>971.76.230.0</t>
  </si>
  <si>
    <t>Wymann Loïc</t>
  </si>
  <si>
    <t>782.13.239.0</t>
  </si>
  <si>
    <t>Selyanin Ivan</t>
  </si>
  <si>
    <t>720.15.188.0</t>
  </si>
  <si>
    <t>Popea Augustin</t>
  </si>
  <si>
    <t>652.82.255.0</t>
  </si>
  <si>
    <t>Milleret Fabien</t>
  </si>
  <si>
    <t>296.14.177.0</t>
  </si>
  <si>
    <t>Dupasquier Augustin</t>
  </si>
  <si>
    <t>197.14.323.0</t>
  </si>
  <si>
    <t>Bosshard Victor</t>
  </si>
  <si>
    <t>398.69.315.0</t>
  </si>
  <si>
    <t>Giraldo Mauricio</t>
  </si>
  <si>
    <t>398.03.482.0</t>
  </si>
  <si>
    <t>Giraldo Tomas</t>
  </si>
  <si>
    <t>721.15.365.0</t>
  </si>
  <si>
    <t>Porras Camacho Pablo</t>
  </si>
  <si>
    <t>140.13.351.0</t>
  </si>
  <si>
    <t>Basinos Dimitrios</t>
  </si>
  <si>
    <t>518.95.672.0</t>
  </si>
  <si>
    <t>Joset Céline</t>
  </si>
  <si>
    <t>292.86.891.0</t>
  </si>
  <si>
    <t>Dubuis Valérie</t>
  </si>
  <si>
    <t>610.79.632.0</t>
  </si>
  <si>
    <t>Lo Bello Laura</t>
  </si>
  <si>
    <t>702.09.667.0</t>
  </si>
  <si>
    <t>Papadopoulos Amalia</t>
  </si>
  <si>
    <t>502.91.878.0</t>
  </si>
  <si>
    <t>Ingletto Francesca</t>
  </si>
  <si>
    <t>907.91.125.0</t>
  </si>
  <si>
    <t>VANCUTSEM JOACHIM</t>
  </si>
  <si>
    <t>611.91.323.0</t>
  </si>
  <si>
    <t>Londono Naik</t>
  </si>
  <si>
    <t>de Allegri Sébastien</t>
  </si>
  <si>
    <t>267.93.227.0</t>
  </si>
  <si>
    <t>Colombi Giordano</t>
  </si>
  <si>
    <t>299.92.309.0</t>
  </si>
  <si>
    <t>Duvoisin Nicolas</t>
  </si>
  <si>
    <t>587.80.160.0</t>
  </si>
  <si>
    <t>Lee George</t>
  </si>
  <si>
    <t>Piguet-Din Théodore</t>
  </si>
  <si>
    <t>906.74.476.0</t>
  </si>
  <si>
    <t>292.08.410.0</t>
  </si>
  <si>
    <t>Dubuis Sam</t>
  </si>
  <si>
    <t>723.11.185.0</t>
  </si>
  <si>
    <t>576.66.481.0</t>
  </si>
  <si>
    <t>Laik Pascal</t>
  </si>
  <si>
    <t>614.11.311.0</t>
  </si>
  <si>
    <t>Lourenço Julien</t>
  </si>
  <si>
    <t>356.85.151.0</t>
  </si>
  <si>
    <t>Fraenkel Eskill</t>
  </si>
  <si>
    <t>315.12.483.1</t>
  </si>
  <si>
    <t>Emiray Emin Raphael</t>
  </si>
  <si>
    <t>706.12.752.0</t>
  </si>
  <si>
    <t>Pelling Mickaela</t>
  </si>
  <si>
    <t>703.91.831.0</t>
  </si>
  <si>
    <t>Parkyn Samantha</t>
  </si>
  <si>
    <t>279.12.792.0</t>
  </si>
  <si>
    <t>de Hesselle Johanna</t>
  </si>
  <si>
    <t>716.63.685.0</t>
  </si>
  <si>
    <t>Piacentini Paola</t>
  </si>
  <si>
    <t>701.13.854.0</t>
  </si>
  <si>
    <t>Palanciuc Marie-Constance</t>
  </si>
  <si>
    <t>706.15.636.0</t>
  </si>
  <si>
    <t>Pelling Mya</t>
  </si>
  <si>
    <t>592.74.513.0</t>
  </si>
  <si>
    <t>Lemoine Agnès</t>
  </si>
  <si>
    <t>640.07.748.0</t>
  </si>
  <si>
    <t>Meda Manon</t>
  </si>
  <si>
    <t>Gay Simone</t>
  </si>
  <si>
    <t>786.64.636.0</t>
  </si>
  <si>
    <t>Sibley Sian</t>
  </si>
  <si>
    <t>641.84.713.0</t>
  </si>
  <si>
    <t>Meierhofer Alice</t>
  </si>
  <si>
    <t>265.14.864.0</t>
  </si>
  <si>
    <t>Ciz Duxin Louise</t>
  </si>
  <si>
    <t>609.68.614.0</t>
  </si>
  <si>
    <t>Lloyd Michèle</t>
  </si>
  <si>
    <t>629.15.839.0</t>
  </si>
  <si>
    <t>Manghnani Reema</t>
  </si>
  <si>
    <t>793.84.372.0</t>
  </si>
  <si>
    <t>Spencer Jonathan</t>
  </si>
  <si>
    <t>526.54.412.0</t>
  </si>
  <si>
    <t>Kaisserian Didier</t>
  </si>
  <si>
    <t>126.67.331.0</t>
  </si>
  <si>
    <t>Bacher Patrick</t>
  </si>
  <si>
    <t>611.43.218.0</t>
  </si>
  <si>
    <t>Loliée Eric</t>
  </si>
  <si>
    <t>Perez Mateo</t>
  </si>
  <si>
    <t>287.95.435.0</t>
  </si>
  <si>
    <t>333.68.289.0</t>
  </si>
  <si>
    <t>Favre Serge</t>
  </si>
  <si>
    <t>716.66.264.0</t>
  </si>
  <si>
    <t>Piccinini Fernando</t>
  </si>
  <si>
    <t>788.14.256.0</t>
  </si>
  <si>
    <t>Silmont Isaac</t>
  </si>
  <si>
    <t>267.14.319.0</t>
  </si>
  <si>
    <t>Cohen Ron</t>
  </si>
  <si>
    <t>914.70.465.0</t>
  </si>
  <si>
    <t>Vispe-Roman Joaquin</t>
  </si>
  <si>
    <t>Bertoin Hugo</t>
  </si>
  <si>
    <t>696.66.474.0</t>
  </si>
  <si>
    <t>282.74.138.0</t>
  </si>
  <si>
    <t>De Rham Grégoire</t>
  </si>
  <si>
    <t>740.09.306.0</t>
  </si>
  <si>
    <t>Ribordy Théodore</t>
  </si>
  <si>
    <t>258.71.366.0</t>
  </si>
  <si>
    <t>Cazé Régis</t>
  </si>
  <si>
    <t>978.12.310.0</t>
  </si>
  <si>
    <t>Zaugg Arthur</t>
  </si>
  <si>
    <t>791.12.463.0</t>
  </si>
  <si>
    <t>Sofia Paolo</t>
  </si>
  <si>
    <t>282.09.420.0</t>
  </si>
  <si>
    <t>De Rham Nikolai</t>
  </si>
  <si>
    <t>281.11.188.0</t>
  </si>
  <si>
    <t>De Meo Francesco</t>
  </si>
  <si>
    <t>271.10.489.0</t>
  </si>
  <si>
    <t>Cosentino David</t>
  </si>
  <si>
    <t>859.12.134.0</t>
  </si>
  <si>
    <t>Steudler Janali</t>
  </si>
  <si>
    <t>892.00.314.0</t>
  </si>
  <si>
    <t>Triboullier Valentin</t>
  </si>
  <si>
    <t>679.87.418.0</t>
  </si>
  <si>
    <t>Nguyen Van Thong Julien</t>
  </si>
  <si>
    <t>441.75.386.0</t>
  </si>
  <si>
    <t>Hardy Ludovic</t>
  </si>
  <si>
    <t>398.88.340.0</t>
  </si>
  <si>
    <t>Girard Sébastien</t>
  </si>
  <si>
    <t>875.66.244.0</t>
  </si>
  <si>
    <t>Taisne Frédéric</t>
  </si>
  <si>
    <t>933.15.177.0</t>
  </si>
  <si>
    <t>Wann Charlie</t>
  </si>
  <si>
    <t>707.74.335.0</t>
  </si>
  <si>
    <t>Perret Guillaume</t>
  </si>
  <si>
    <t>599.74.413.0</t>
  </si>
  <si>
    <t>Levy Nicolas</t>
  </si>
  <si>
    <t>886.71.884.0</t>
  </si>
  <si>
    <t>Tissot Cecile</t>
  </si>
  <si>
    <t>983.10.837.0</t>
  </si>
  <si>
    <t>Zerai Gaim Dlina</t>
  </si>
  <si>
    <t>562.06.663.0</t>
  </si>
  <si>
    <t>Kress Eloïse</t>
  </si>
  <si>
    <t>Boymond Suzanne</t>
  </si>
  <si>
    <t>250.05.107.0</t>
  </si>
  <si>
    <t>Cagnet Robin</t>
  </si>
  <si>
    <t>907.64.124.0</t>
  </si>
  <si>
    <t>Van Schendel Philippe</t>
  </si>
  <si>
    <t>Durgnat Jean-Michel</t>
  </si>
  <si>
    <t>706.10.384.0</t>
  </si>
  <si>
    <t>Penven Théo</t>
  </si>
  <si>
    <t>San-Juan José</t>
  </si>
  <si>
    <t>738.85.349.0</t>
  </si>
  <si>
    <t>Reymond Jonathan</t>
  </si>
  <si>
    <t>180.12.334.0</t>
  </si>
  <si>
    <t>Bochud Corentin</t>
  </si>
  <si>
    <t>325.07.344.0</t>
  </si>
  <si>
    <t>Fabbretti Paolo</t>
  </si>
  <si>
    <t>633.70.821.0</t>
  </si>
  <si>
    <t>Marty-Terrettaz Raphaëlle</t>
  </si>
  <si>
    <t>314.99.890.0</t>
  </si>
  <si>
    <t>Elia Romane</t>
  </si>
  <si>
    <t>671.93.672.0</t>
  </si>
  <si>
    <t>Müller Laura</t>
  </si>
  <si>
    <t>882.13.801.0</t>
  </si>
  <si>
    <t>Thomas Olivia</t>
  </si>
  <si>
    <t>701.09.871.0</t>
  </si>
  <si>
    <t>Pagano Giovanna</t>
  </si>
  <si>
    <t>730.08.536.0</t>
  </si>
  <si>
    <t>Rebord Charline</t>
  </si>
  <si>
    <t>589.76.684.0</t>
  </si>
  <si>
    <t>Lehner Savioz Monya</t>
  </si>
  <si>
    <t>786.08.715.0</t>
  </si>
  <si>
    <t>Sidler Orianne</t>
  </si>
  <si>
    <t>390.01.390.0</t>
  </si>
  <si>
    <t>Gérard Mathieu</t>
  </si>
  <si>
    <t>924.81.277.0</t>
  </si>
  <si>
    <t>Vuignier Yannick</t>
  </si>
  <si>
    <t>750.85.338.0</t>
  </si>
  <si>
    <t>Robinson Luigi</t>
  </si>
  <si>
    <t>701.07.254.0</t>
  </si>
  <si>
    <t>Pagano Giuliano</t>
  </si>
  <si>
    <t>413.04.486.0</t>
  </si>
  <si>
    <t>Grosu Cristi-Alexandru</t>
  </si>
  <si>
    <t>889.08.202.0</t>
  </si>
  <si>
    <t>Tornay Paul</t>
  </si>
  <si>
    <t>419.10.328.0</t>
  </si>
  <si>
    <t>Gudmundson Mats</t>
  </si>
  <si>
    <t>121.12.323.0</t>
  </si>
  <si>
    <t>Arnold Guillaume</t>
  </si>
  <si>
    <t>879.74.103.0</t>
  </si>
  <si>
    <t>Tetard Jan</t>
  </si>
  <si>
    <t>121.14.443.0</t>
  </si>
  <si>
    <t>Arnold Alexandre</t>
  </si>
  <si>
    <t>646.06.140.0</t>
  </si>
  <si>
    <t>Métry Adrien</t>
  </si>
  <si>
    <t>910.88.166.0</t>
  </si>
  <si>
    <t>226.09.363.0</t>
  </si>
  <si>
    <t>R8</t>
  </si>
  <si>
    <t>R7</t>
  </si>
  <si>
    <t>R9</t>
  </si>
  <si>
    <t>R4</t>
  </si>
  <si>
    <t>TC Ardon, TC Valère Sion</t>
  </si>
  <si>
    <t>Green Club Romanel, TC Lutry</t>
  </si>
  <si>
    <t>TC Chamoson, TC Valère Sion</t>
  </si>
  <si>
    <t>TC Corsier, TC Trois-Chêne</t>
  </si>
  <si>
    <t>TC Ardon, TC Chamoson</t>
  </si>
  <si>
    <t>TC Nyon, TC Versoix</t>
  </si>
  <si>
    <t>TC Nyon, TC Valère Sion</t>
  </si>
  <si>
    <t>TC Lutry, TC Montchoisi</t>
  </si>
  <si>
    <t>R5</t>
  </si>
  <si>
    <t>R6</t>
  </si>
  <si>
    <t>153.10.487.0</t>
  </si>
  <si>
    <t>153.12.246.0</t>
  </si>
  <si>
    <t>Belly Victor</t>
  </si>
  <si>
    <t>192.91.563.0</t>
  </si>
  <si>
    <t>264.66.489.0</t>
  </si>
  <si>
    <t>Christener Paul</t>
  </si>
  <si>
    <t>190.00.424.0</t>
  </si>
  <si>
    <t>Bonneau Grégoire</t>
  </si>
  <si>
    <t>683.98.327.0</t>
  </si>
  <si>
    <t>Nierhaus Alexandre</t>
  </si>
  <si>
    <t>576.98.434.0</t>
  </si>
  <si>
    <t>Lamon Mathieu</t>
  </si>
  <si>
    <t>TC Founex</t>
  </si>
  <si>
    <t>TC Genève-Champel</t>
  </si>
  <si>
    <t>TC Etoy</t>
  </si>
  <si>
    <t>Daniel Hejda</t>
  </si>
  <si>
    <t>Marcos Martinez</t>
  </si>
  <si>
    <t>Virginie Labansat</t>
  </si>
  <si>
    <t>Nadia Vontobel</t>
  </si>
  <si>
    <t>Vania Lazzuri</t>
  </si>
  <si>
    <t>333.99.642.0</t>
  </si>
  <si>
    <t>Favre Célia</t>
  </si>
  <si>
    <t>946.75.807.0</t>
  </si>
  <si>
    <t>Werlen Catherine</t>
  </si>
  <si>
    <t>282.08.884.0</t>
  </si>
  <si>
    <t>De Paula Liberatti Rafaela</t>
  </si>
  <si>
    <t>Reuse Julie</t>
  </si>
  <si>
    <t>707.15.653.0</t>
  </si>
  <si>
    <t>Perez Lara Iliana</t>
  </si>
  <si>
    <t>667.75.703.0</t>
  </si>
  <si>
    <t>Mouclier Florence</t>
  </si>
  <si>
    <t>707.17.576.0</t>
  </si>
  <si>
    <t>Pérez Lara Micaela</t>
  </si>
  <si>
    <t>914.73.551.0</t>
  </si>
  <si>
    <t>VLAHOS-LASOCKA Magdalena</t>
  </si>
  <si>
    <t>573.13.773.0</t>
  </si>
  <si>
    <t>KURTAJ Leona</t>
  </si>
  <si>
    <t>469.02.481.0</t>
  </si>
  <si>
    <t>Heughebaert Diego</t>
  </si>
  <si>
    <t>485.04.102.0</t>
  </si>
  <si>
    <t>Huang Mathieu</t>
  </si>
  <si>
    <t>949.82.159.0</t>
  </si>
  <si>
    <t>Whitehead Girona Richard</t>
  </si>
  <si>
    <t>914.06.131.0</t>
  </si>
  <si>
    <t>Vlahos Alex</t>
  </si>
  <si>
    <t>403.00.127.0</t>
  </si>
  <si>
    <t>Gojanovic Bryan</t>
  </si>
  <si>
    <t>469.04.386.0</t>
  </si>
  <si>
    <t>Heughebaert Alan</t>
  </si>
  <si>
    <t>729.12.262.0</t>
  </si>
  <si>
    <t>Rauschert Vincent</t>
  </si>
  <si>
    <t>509.13.223.0</t>
  </si>
  <si>
    <t>Jaton Fabien</t>
  </si>
  <si>
    <t>Belly Adriaan</t>
  </si>
  <si>
    <t>907.04.308.0</t>
  </si>
  <si>
    <t>Van Buel Rick</t>
  </si>
  <si>
    <t>332.76.312.0</t>
  </si>
  <si>
    <t>Fathallah Sabri</t>
  </si>
  <si>
    <t>878.16.173.0</t>
  </si>
  <si>
    <t>Telefont Isaac</t>
  </si>
  <si>
    <t>951.13.489.0</t>
  </si>
  <si>
    <t>Widmer Niels</t>
  </si>
  <si>
    <t>519.97.606.0</t>
  </si>
  <si>
    <t>Joye Estelle</t>
  </si>
  <si>
    <t>904.08.516.0</t>
  </si>
  <si>
    <t>Urfer Laura</t>
  </si>
  <si>
    <t>272.86.193.0</t>
  </si>
  <si>
    <t>Crettaz Alain</t>
  </si>
  <si>
    <t>738.78.351.0</t>
  </si>
  <si>
    <t>Rey David</t>
  </si>
  <si>
    <t>744.92.717.0</t>
  </si>
  <si>
    <t>Rienzo Stefanie</t>
  </si>
  <si>
    <t>558.94.528.0</t>
  </si>
  <si>
    <t>Korshunova Anna</t>
  </si>
  <si>
    <t>470.06.734.0</t>
  </si>
  <si>
    <t>Hillion Elisa</t>
  </si>
  <si>
    <t>518.82.878.0</t>
  </si>
  <si>
    <t>Jost Laura</t>
  </si>
  <si>
    <t>752.63.649.0</t>
  </si>
  <si>
    <t>Rogeon Lucie</t>
  </si>
  <si>
    <t>576.85.732.0</t>
  </si>
  <si>
    <t>Lahaye Aline</t>
  </si>
  <si>
    <t>790.74.751.0</t>
  </si>
  <si>
    <t>Smith Vanessa</t>
  </si>
  <si>
    <t>279.76.514.0</t>
  </si>
  <si>
    <t>Dehoux Tahanee</t>
  </si>
  <si>
    <t>774.60.870.0</t>
  </si>
  <si>
    <t>Ryniker Anne</t>
  </si>
  <si>
    <t>662.58.814.0</t>
  </si>
  <si>
    <t>Morel Sylvette</t>
  </si>
  <si>
    <t>912.65.870.0</t>
  </si>
  <si>
    <t>Viertl Bujard Béatrice</t>
  </si>
  <si>
    <t>885.97.632.0</t>
  </si>
  <si>
    <t>Tinello Laura</t>
  </si>
  <si>
    <t>266.90.848.0</t>
  </si>
  <si>
    <t>Clary Catherine</t>
  </si>
  <si>
    <t>158.87.860.0</t>
  </si>
  <si>
    <t>Bernasconi Jessica</t>
  </si>
  <si>
    <t>905.74.507.0</t>
  </si>
  <si>
    <t>Vadot Anne-Marie</t>
  </si>
  <si>
    <t>515.76.886.0</t>
  </si>
  <si>
    <t>Johan Merissa</t>
  </si>
  <si>
    <t>302.57.646.0</t>
  </si>
  <si>
    <t>Eckert Marianne</t>
  </si>
  <si>
    <t>201.07.624.0</t>
  </si>
  <si>
    <t>Braha Esther</t>
  </si>
  <si>
    <t>154.66.593.0</t>
  </si>
  <si>
    <t>Benzonana Pascale</t>
  </si>
  <si>
    <t>863.56.861.0</t>
  </si>
  <si>
    <t>Stolz Eveline</t>
  </si>
  <si>
    <t>576.90.674.0</t>
  </si>
  <si>
    <t>Lamy Mona</t>
  </si>
  <si>
    <t>785.72.638.0</t>
  </si>
  <si>
    <t>Shanaphy Meghan</t>
  </si>
  <si>
    <t>262.71.773.0</t>
  </si>
  <si>
    <t>Chesner Daniella</t>
  </si>
  <si>
    <t>141.70.726.0</t>
  </si>
  <si>
    <t>Bataclan Emma</t>
  </si>
  <si>
    <t>906.85.768.0</t>
  </si>
  <si>
    <t>Valticos Anaïs</t>
  </si>
  <si>
    <t>975.73.636.0</t>
  </si>
  <si>
    <t>Yousefian Maryam</t>
  </si>
  <si>
    <t>253.84.825.0</t>
  </si>
  <si>
    <t>Cantero Acosta Cecilia</t>
  </si>
  <si>
    <t>262.71.773.1</t>
  </si>
  <si>
    <t>Chesner Khalife Daniella</t>
  </si>
  <si>
    <t>778.75.677.0</t>
  </si>
  <si>
    <t>Saunders Stéphanie</t>
  </si>
  <si>
    <t>105.90.662.0</t>
  </si>
  <si>
    <t>Akkawi Ramona</t>
  </si>
  <si>
    <t>105.12.788.0</t>
  </si>
  <si>
    <t>Aktas Derya</t>
  </si>
  <si>
    <t>651.52.601.0</t>
  </si>
  <si>
    <t>Michel Françoise</t>
  </si>
  <si>
    <t>790.49.707.0</t>
  </si>
  <si>
    <t>Smith Deborah</t>
  </si>
  <si>
    <t>576.02.590.0</t>
  </si>
  <si>
    <t>Lambert Raphaelle</t>
  </si>
  <si>
    <t>906.02.552.0</t>
  </si>
  <si>
    <t>Vallade Clara</t>
  </si>
  <si>
    <t>643.98.770.0</t>
  </si>
  <si>
    <t>Mellet Lara</t>
  </si>
  <si>
    <t>568.03.864.0</t>
  </si>
  <si>
    <t>Kukleva Alla</t>
  </si>
  <si>
    <t>576.42.734.0</t>
  </si>
  <si>
    <t>Lambert Catherine</t>
  </si>
  <si>
    <t>102.63.881.0</t>
  </si>
  <si>
    <t>Abriat Anne</t>
  </si>
  <si>
    <t>104.82.815.0</t>
  </si>
  <si>
    <t>Affolter Valérie</t>
  </si>
  <si>
    <t>250.59.632.0</t>
  </si>
  <si>
    <t>Cachelin Béatrice</t>
  </si>
  <si>
    <t>129.96.101.0</t>
  </si>
  <si>
    <t>Bakhtiar Teymour</t>
  </si>
  <si>
    <t>789.00.175.0</t>
  </si>
  <si>
    <t>Simons Gabriel</t>
  </si>
  <si>
    <t>613.02.438.0</t>
  </si>
  <si>
    <t>Lorenzi Noé</t>
  </si>
  <si>
    <t>230.82.385.0</t>
  </si>
  <si>
    <t>Buff Philipp</t>
  </si>
  <si>
    <t>789.95.182.0</t>
  </si>
  <si>
    <t>SIMONS Robin</t>
  </si>
  <si>
    <t>879.92.385.0</t>
  </si>
  <si>
    <t>Terrier Maxime</t>
  </si>
  <si>
    <t>393.65.419.0</t>
  </si>
  <si>
    <t>Ghosn Nicolas</t>
  </si>
  <si>
    <t>797.74.188.0</t>
  </si>
  <si>
    <t>Susar Ersel</t>
  </si>
  <si>
    <t>511.90.242.0</t>
  </si>
  <si>
    <t>Jecker Gautier</t>
  </si>
  <si>
    <t>700.82.371.0</t>
  </si>
  <si>
    <t>Padberg Florian</t>
  </si>
  <si>
    <t>977.68.277.0</t>
  </si>
  <si>
    <t>Zanini Olivier</t>
  </si>
  <si>
    <t>106.99.283.0</t>
  </si>
  <si>
    <t>Alberi Adrien</t>
  </si>
  <si>
    <t>628.77.361.1</t>
  </si>
  <si>
    <t>Maisondieu Xavier</t>
  </si>
  <si>
    <t>420.96.301.0</t>
  </si>
  <si>
    <t>Guggenheim Sacha</t>
  </si>
  <si>
    <t>124.97.268.0</t>
  </si>
  <si>
    <t>Aziz Karim</t>
  </si>
  <si>
    <t>790.07.185.0</t>
  </si>
  <si>
    <t>Skouvaklis Yannis</t>
  </si>
  <si>
    <t>244.60.401.0</t>
  </si>
  <si>
    <t>Burton Christopher</t>
  </si>
  <si>
    <t>776.83.493.0</t>
  </si>
  <si>
    <t>Salama Daniel</t>
  </si>
  <si>
    <t>332.94.307.0</t>
  </si>
  <si>
    <t>Faure Raphaël</t>
  </si>
  <si>
    <t>667.99.457.1</t>
  </si>
  <si>
    <t>Motto Federico</t>
  </si>
  <si>
    <t>877.93.167.0</t>
  </si>
  <si>
    <t>Tavel Julien</t>
  </si>
  <si>
    <t>258.76.278.0</t>
  </si>
  <si>
    <t>Caverzasio Steve</t>
  </si>
  <si>
    <t>323.81.250.0</t>
  </si>
  <si>
    <t>Etienne Richard</t>
  </si>
  <si>
    <t>708.02.135.0</t>
  </si>
  <si>
    <t>Perrin Mathieu</t>
  </si>
  <si>
    <t>659.95.488.0</t>
  </si>
  <si>
    <t>Montavon Louis</t>
  </si>
  <si>
    <t>539.99.336.0</t>
  </si>
  <si>
    <t>Khoury Cyril</t>
  </si>
  <si>
    <t>634.92.221.0</t>
  </si>
  <si>
    <t>Mary Antoine</t>
  </si>
  <si>
    <t>539.74.101.0</t>
  </si>
  <si>
    <t>Khalife Antoine</t>
  </si>
  <si>
    <t>192.86.290.0</t>
  </si>
  <si>
    <t>Boraschi Hirsch Lucas</t>
  </si>
  <si>
    <t>519.69.114.0</t>
  </si>
  <si>
    <t>Jouanneau-Courville Jérome</t>
  </si>
  <si>
    <t>906.82.305.0</t>
  </si>
  <si>
    <t>Valticos Nicolas</t>
  </si>
  <si>
    <t>539.64.222.0</t>
  </si>
  <si>
    <t>Khoury Robert</t>
  </si>
  <si>
    <t>917.75.319.0</t>
  </si>
  <si>
    <t>Vogtle Ismael</t>
  </si>
  <si>
    <t>529.62.206.0</t>
  </si>
  <si>
    <t>Kappel Roger</t>
  </si>
  <si>
    <t>545.89.215.0</t>
  </si>
  <si>
    <t>Klanke Jens</t>
  </si>
  <si>
    <t>141.73.326.0</t>
  </si>
  <si>
    <t>Bataclan Jonathan</t>
  </si>
  <si>
    <t>384.87.355.0</t>
  </si>
  <si>
    <t>Gavault Maxime</t>
  </si>
  <si>
    <t>314.65.341.0</t>
  </si>
  <si>
    <t>El-Sherif Moataz</t>
  </si>
  <si>
    <t>199.78.154.0</t>
  </si>
  <si>
    <t>Boyer Stéphane</t>
  </si>
  <si>
    <t>254.04.240.0</t>
  </si>
  <si>
    <t>Caracciolo Di Vietri Paulino</t>
  </si>
  <si>
    <t>541.98.347.0</t>
  </si>
  <si>
    <t>Kiliaridis Dimitrios</t>
  </si>
  <si>
    <t>879.71.262.0</t>
  </si>
  <si>
    <t>Terrier Philippe</t>
  </si>
  <si>
    <t>536.94.278.0</t>
  </si>
  <si>
    <t>Kelpentidjian Sevan</t>
  </si>
  <si>
    <t>699.96.436.0</t>
  </si>
  <si>
    <t>Oyon Valentin</t>
  </si>
  <si>
    <t>685.52.166.0</t>
  </si>
  <si>
    <t>Nobs Arthur</t>
  </si>
  <si>
    <t>155.63.372.0</t>
  </si>
  <si>
    <t>Berchten Yves</t>
  </si>
  <si>
    <t>264.61.479.0</t>
  </si>
  <si>
    <t>Chraiti Hamza</t>
  </si>
  <si>
    <t>789.58.173.0</t>
  </si>
  <si>
    <t>Simsolo Pierre</t>
  </si>
  <si>
    <t>736.06.235.0</t>
  </si>
  <si>
    <t>Rentsch Célien</t>
  </si>
  <si>
    <t>576.53.471.0</t>
  </si>
  <si>
    <t>Lalji Ashok Basdeo</t>
  </si>
  <si>
    <t>899.04.220.0</t>
  </si>
  <si>
    <t>Turrettini Charles</t>
  </si>
  <si>
    <t>288.89.111.0</t>
  </si>
  <si>
    <t>Donghi Daniele</t>
  </si>
  <si>
    <t>321.87.213.0</t>
  </si>
  <si>
    <t>Errico Simone</t>
  </si>
  <si>
    <t>419.97.480.0</t>
  </si>
  <si>
    <t>Gudat Christian</t>
  </si>
  <si>
    <t>627.60.150.0</t>
  </si>
  <si>
    <t>Magnin Yves</t>
  </si>
  <si>
    <t>275.66.470.0</t>
  </si>
  <si>
    <t>Daher Antoine</t>
  </si>
  <si>
    <t>717.61.101.0</t>
  </si>
  <si>
    <t>Pillonel Yves</t>
  </si>
  <si>
    <t>676.00.327.0</t>
  </si>
  <si>
    <t>Nagelmackers Winston</t>
  </si>
  <si>
    <t>273.12.464.0</t>
  </si>
  <si>
    <t>Croci Maspoli Solal</t>
  </si>
  <si>
    <t>391.50.284.0</t>
  </si>
  <si>
    <t>Gerhart Christian</t>
  </si>
  <si>
    <t>767.97.319.0</t>
  </si>
  <si>
    <t>Rudaz Antoine</t>
  </si>
  <si>
    <t>687.05.220.0</t>
  </si>
  <si>
    <t>Nunez-Rey Adria-Alejandro</t>
  </si>
  <si>
    <t>388.69.134.0</t>
  </si>
  <si>
    <t>Genovese Francesco</t>
  </si>
  <si>
    <t>470.58.285.0</t>
  </si>
  <si>
    <t>Hillion Grégory</t>
  </si>
  <si>
    <t>507.12.159.0</t>
  </si>
  <si>
    <t>Jaju Laksh</t>
  </si>
  <si>
    <t>631.07.246.0</t>
  </si>
  <si>
    <t>Mariatti Nicolo</t>
  </si>
  <si>
    <t>686.98.126.0</t>
  </si>
  <si>
    <t>Noetzlin Jacques</t>
  </si>
  <si>
    <t>659.60.425.0</t>
  </si>
  <si>
    <t>Monte Tommaso</t>
  </si>
  <si>
    <t>789.87.213.0</t>
  </si>
  <si>
    <t>Simone Errico</t>
  </si>
  <si>
    <t>906.86.392.0</t>
  </si>
  <si>
    <t>Valticos Alexis</t>
  </si>
  <si>
    <t>744.08.191.0</t>
  </si>
  <si>
    <t>Riethauser Klark-Luca</t>
  </si>
  <si>
    <t>265.08.191.0</t>
  </si>
  <si>
    <t>Cigdem Sacha</t>
  </si>
  <si>
    <t>124.97.268.1</t>
  </si>
  <si>
    <t>Aziz Kim</t>
  </si>
  <si>
    <t>205.50.101.0</t>
  </si>
  <si>
    <t>Brechbuhl Laurent</t>
  </si>
  <si>
    <t>119.64.179.0</t>
  </si>
  <si>
    <t>Apostolides Pierre</t>
  </si>
  <si>
    <t>287.88.179.0</t>
  </si>
  <si>
    <t>Dillmann David</t>
  </si>
  <si>
    <t>208.97.140.0</t>
  </si>
  <si>
    <t>Breval Ryan</t>
  </si>
  <si>
    <t>108.77.335.0</t>
  </si>
  <si>
    <t>Allen Stephen</t>
  </si>
  <si>
    <t>906.57.243.0</t>
  </si>
  <si>
    <t>Vallon Jean-Charles</t>
  </si>
  <si>
    <t>908.42.406.0</t>
  </si>
  <si>
    <t>Varesio Gerard</t>
  </si>
  <si>
    <t>764.49.328.0</t>
  </si>
  <si>
    <t>Roulin Claude</t>
  </si>
  <si>
    <t>637.58.351.0</t>
  </si>
  <si>
    <t>Matthey Blaise</t>
  </si>
  <si>
    <t>460.62.347.0</t>
  </si>
  <si>
    <t>Henneberger Pascal</t>
  </si>
  <si>
    <t>667.57.120.0</t>
  </si>
  <si>
    <t>Mouron Patrick</t>
  </si>
  <si>
    <t>592.56.134.0</t>
  </si>
  <si>
    <t>Le Minh Tri</t>
  </si>
  <si>
    <t>877.45.177.0</t>
  </si>
  <si>
    <t>Tchérémissinoff Grégor</t>
  </si>
  <si>
    <t>724.02.382.0</t>
  </si>
  <si>
    <t>Queisser De Stockalper Elliot</t>
  </si>
  <si>
    <t>826.80.374.0</t>
  </si>
  <si>
    <t>Schneider Cedric</t>
  </si>
  <si>
    <t>149.52.429.0</t>
  </si>
  <si>
    <t>Baz Elie</t>
  </si>
  <si>
    <t>540.81.287.0</t>
  </si>
  <si>
    <t>Kiener Jean-Marie</t>
  </si>
  <si>
    <t>107.74.252.0</t>
  </si>
  <si>
    <t>Aldenkortt Christian</t>
  </si>
  <si>
    <t>676.77.441.0</t>
  </si>
  <si>
    <t>Nastasi Santino</t>
  </si>
  <si>
    <t>724.06.207.0</t>
  </si>
  <si>
    <t>Queisser De Stockalper Timothé</t>
  </si>
  <si>
    <t>283.86.452.0</t>
  </si>
  <si>
    <t>Deslarzes Baptiste</t>
  </si>
  <si>
    <t>640.07.241.0</t>
  </si>
  <si>
    <t>Meftah Alexandre</t>
  </si>
  <si>
    <t>262.05.307.0</t>
  </si>
  <si>
    <t>Cherubini Lorenzo</t>
  </si>
  <si>
    <t>170.04.241.0</t>
  </si>
  <si>
    <t>Binder Jules</t>
  </si>
  <si>
    <t>969.50.366.0</t>
  </si>
  <si>
    <t>Wuthrich René</t>
  </si>
  <si>
    <t>539.02.410.0</t>
  </si>
  <si>
    <t>Khalidy Jad</t>
  </si>
  <si>
    <t>539.02.410.1</t>
  </si>
  <si>
    <t>Khalidy Nadim</t>
  </si>
  <si>
    <t>383.68.388.0</t>
  </si>
  <si>
    <t>Gaudard Pascal</t>
  </si>
  <si>
    <t>631.83.152.0</t>
  </si>
  <si>
    <t>Marquez Alberto</t>
  </si>
  <si>
    <t>378.05.101.0</t>
  </si>
  <si>
    <t>Gameiro Alexandre</t>
  </si>
  <si>
    <t>485.92.377.0</t>
  </si>
  <si>
    <t>Huber Robin</t>
  </si>
  <si>
    <t>731.07.146.0</t>
  </si>
  <si>
    <t>Regout Emilien</t>
  </si>
  <si>
    <t>956.07.464.0</t>
  </si>
  <si>
    <t>Williams Gabriele</t>
  </si>
  <si>
    <t>706.12.264.0</t>
  </si>
  <si>
    <t>Pelhâte Alois</t>
  </si>
  <si>
    <t>124.88.234.0</t>
  </si>
  <si>
    <t>Aury Omer</t>
  </si>
  <si>
    <t>627.11.176.0</t>
  </si>
  <si>
    <t>Magnan Quentin</t>
  </si>
  <si>
    <t>278.11.325.0</t>
  </si>
  <si>
    <t>De Caboga Tristan</t>
  </si>
  <si>
    <t>629.98.219.0</t>
  </si>
  <si>
    <t>Maoui Kevan</t>
  </si>
  <si>
    <t>327.80.441.0</t>
  </si>
  <si>
    <t>Fakih Hani</t>
  </si>
  <si>
    <t>327.80.441.1</t>
  </si>
  <si>
    <t>Fakih Toufic</t>
  </si>
  <si>
    <t>124.11.764.0</t>
  </si>
  <si>
    <t>Aussat Amelia</t>
  </si>
  <si>
    <t>738.57.653.0</t>
  </si>
  <si>
    <t>Reymond Blaettler Martine</t>
  </si>
  <si>
    <t>643.88.853.0</t>
  </si>
  <si>
    <t>Menetrey Alizee</t>
  </si>
  <si>
    <t>85+</t>
  </si>
  <si>
    <t>120.09.861.0</t>
  </si>
  <si>
    <t>Armuzzi Létizia</t>
  </si>
  <si>
    <t>332.12.556.0</t>
  </si>
  <si>
    <t>Fausta Maroussia</t>
  </si>
  <si>
    <t>579.13.658.0</t>
  </si>
  <si>
    <t>Lanuzza Laura</t>
  </si>
  <si>
    <t>338.14.647.0</t>
  </si>
  <si>
    <t>Fernandez Alexia</t>
  </si>
  <si>
    <t>104.11.701.0</t>
  </si>
  <si>
    <t>Afflelou Estée</t>
  </si>
  <si>
    <t>759.15.656.0</t>
  </si>
  <si>
    <t>Roessing Noémi</t>
  </si>
  <si>
    <t>854.16.549.0</t>
  </si>
  <si>
    <t>Stauffer Irène</t>
  </si>
  <si>
    <t>246.10.601.0</t>
  </si>
  <si>
    <t>Bussmann Tyra</t>
  </si>
  <si>
    <t>575.87.603.0</t>
  </si>
  <si>
    <t>Lachat Malika</t>
  </si>
  <si>
    <t>437.82.441.0</t>
  </si>
  <si>
    <t>Hamdan Youssef</t>
  </si>
  <si>
    <t>715.78.340.0</t>
  </si>
  <si>
    <t>Pham - Truong Linh</t>
  </si>
  <si>
    <t>715.81.282.0</t>
  </si>
  <si>
    <t>Pham - Truong Thanh</t>
  </si>
  <si>
    <t>426.70.264.0</t>
  </si>
  <si>
    <t>Haeberli Philippe</t>
  </si>
  <si>
    <t>383.16.214.0</t>
  </si>
  <si>
    <t>Gauthier Philippe</t>
  </si>
  <si>
    <t>715.17.368.0</t>
  </si>
  <si>
    <t>Pham Ilyan</t>
  </si>
  <si>
    <t>404.17.243.0</t>
  </si>
  <si>
    <t>De Araújo Gomes Gonçalves Vicente</t>
  </si>
  <si>
    <t>639.16.215.0</t>
  </si>
  <si>
    <t>Mayer Danilo</t>
  </si>
  <si>
    <t>369.05.853.0</t>
  </si>
  <si>
    <t>Fruytier Stella</t>
  </si>
  <si>
    <t>576.80.826.0</t>
  </si>
  <si>
    <t>Lambert Clémence</t>
  </si>
  <si>
    <t>998.78.754.0</t>
  </si>
  <si>
    <t>Zwygart Juliette</t>
  </si>
  <si>
    <t>795.04.706.0</t>
  </si>
  <si>
    <t>Sponsiello Eva</t>
  </si>
  <si>
    <t>338.87.535.0</t>
  </si>
  <si>
    <t>Férolles Valérie</t>
  </si>
  <si>
    <t>580.82.608.0</t>
  </si>
  <si>
    <t>Lapp Albertine</t>
  </si>
  <si>
    <t>784.75.807.0</t>
  </si>
  <si>
    <t>Séverin Tania</t>
  </si>
  <si>
    <t>676.75.827.0</t>
  </si>
  <si>
    <t>Natterer Julia</t>
  </si>
  <si>
    <t>907.71.872.0</t>
  </si>
  <si>
    <t>Van Grieken Renate</t>
  </si>
  <si>
    <t>292.74.619.0</t>
  </si>
  <si>
    <t>Dubois Peggy</t>
  </si>
  <si>
    <t>407.81.820.0</t>
  </si>
  <si>
    <t>Grass Angie</t>
  </si>
  <si>
    <t>373.07.533.0</t>
  </si>
  <si>
    <t>Fuerer Audrey</t>
  </si>
  <si>
    <t>500.70.627.0</t>
  </si>
  <si>
    <t>Iliadis Claudine</t>
  </si>
  <si>
    <t>712.82.784.0</t>
  </si>
  <si>
    <t>Peyrard Sarah</t>
  </si>
  <si>
    <t>373.10.877.0</t>
  </si>
  <si>
    <t>Fuerer Astrid</t>
  </si>
  <si>
    <t>398.89.820.0</t>
  </si>
  <si>
    <t>Giroud Sarah</t>
  </si>
  <si>
    <t>209.78.243.0</t>
  </si>
  <si>
    <t>Briens Antoine</t>
  </si>
  <si>
    <t>858.88.486.0</t>
  </si>
  <si>
    <t>Steiner Loïc</t>
  </si>
  <si>
    <t>777.11.308.0</t>
  </si>
  <si>
    <t>Winiger Samuel</t>
  </si>
  <si>
    <t>198.93.148.0</t>
  </si>
  <si>
    <t>Bothner Simon</t>
  </si>
  <si>
    <t>473.85.228.0</t>
  </si>
  <si>
    <t>Hirzel Matthias</t>
  </si>
  <si>
    <t>209.09.338.0</t>
  </si>
  <si>
    <t>Briens Clément</t>
  </si>
  <si>
    <t>536.04.280.0</t>
  </si>
  <si>
    <t>Keller Yann</t>
  </si>
  <si>
    <t>173.09.159.0</t>
  </si>
  <si>
    <t>Bisht Nathan</t>
  </si>
  <si>
    <t>892.93.265.0</t>
  </si>
  <si>
    <t>Tribolet Thibault</t>
  </si>
  <si>
    <t>485.60.105.0</t>
  </si>
  <si>
    <t>Huber René</t>
  </si>
  <si>
    <t>369.11.486.0</t>
  </si>
  <si>
    <t>Fruytier Mark</t>
  </si>
  <si>
    <t>892.89.152.0</t>
  </si>
  <si>
    <t>Tribolet Loïc</t>
  </si>
  <si>
    <t>784.09.341.0</t>
  </si>
  <si>
    <t>Severin Elias</t>
  </si>
  <si>
    <t>910.10.322.0</t>
  </si>
  <si>
    <t>Vechec Nicolas</t>
  </si>
  <si>
    <t>576.10.438.0</t>
  </si>
  <si>
    <t>Lambert Antoine</t>
  </si>
  <si>
    <t>490.86.286.0</t>
  </si>
  <si>
    <t>Humair Lionel</t>
  </si>
  <si>
    <t>454.06.445.0</t>
  </si>
  <si>
    <t>Heiniger Téo</t>
  </si>
  <si>
    <t>881.09.223.0</t>
  </si>
  <si>
    <t>Theintz Lucas</t>
  </si>
  <si>
    <t>400.66.281.0</t>
  </si>
  <si>
    <t>Glannaz Christian</t>
  </si>
  <si>
    <t>759.84.120.0</t>
  </si>
  <si>
    <t>Rossier Jean</t>
  </si>
  <si>
    <t>454.09.385.0</t>
  </si>
  <si>
    <t>Heiniger Maxime</t>
  </si>
  <si>
    <t>576.13.271.0</t>
  </si>
  <si>
    <t>Lambert Raphael</t>
  </si>
  <si>
    <t>513.79.481.0</t>
  </si>
  <si>
    <t>Jenk Michel</t>
  </si>
  <si>
    <t>118.12.176.0</t>
  </si>
  <si>
    <t>Antonin Enzo</t>
  </si>
  <si>
    <t>117.52.272.0</t>
  </si>
  <si>
    <t>Angeloz Claude</t>
  </si>
  <si>
    <t>659.04.413.0</t>
  </si>
  <si>
    <t>Montandon Léo</t>
  </si>
  <si>
    <t>633.78.422.0</t>
  </si>
  <si>
    <t>Martinez Marcos</t>
  </si>
  <si>
    <t>269.71.280.0</t>
  </si>
  <si>
    <t>Corbaz Anthony</t>
  </si>
  <si>
    <t>892.58.412.0</t>
  </si>
  <si>
    <t>Tribolet Thierry</t>
  </si>
  <si>
    <t>784.15.314.0</t>
  </si>
  <si>
    <t>Séverin Jonas</t>
  </si>
  <si>
    <t>812.87.478.0</t>
  </si>
  <si>
    <t>Schenker-Coulon Ancelin</t>
  </si>
  <si>
    <t>668.68.142.0</t>
  </si>
  <si>
    <t>Mudry François</t>
  </si>
  <si>
    <t>909.68.445.0</t>
  </si>
  <si>
    <t>Vaucher Didier</t>
  </si>
  <si>
    <t>379.12.105.0</t>
  </si>
  <si>
    <t>Ganz Charles</t>
  </si>
  <si>
    <t>633.09.303.0</t>
  </si>
  <si>
    <t>Martinez Felix</t>
  </si>
  <si>
    <t>631.65.223.0</t>
  </si>
  <si>
    <t>Marietan Stéphane</t>
  </si>
  <si>
    <t>342.52.325.0</t>
  </si>
  <si>
    <t>Fischer Georges</t>
  </si>
  <si>
    <t>315.50.254.0</t>
  </si>
  <si>
    <t>Emery Raymond</t>
  </si>
  <si>
    <t>261.07.159.0</t>
  </si>
  <si>
    <t>Chariatte Killian</t>
  </si>
  <si>
    <t>654.53.390.0</t>
  </si>
  <si>
    <t>Mirra Agostino</t>
  </si>
  <si>
    <t>376.62.363.0</t>
  </si>
  <si>
    <t>Gagliardo Serge</t>
  </si>
  <si>
    <t>228.86.207.0</t>
  </si>
  <si>
    <t>Buchschacher Nicolas</t>
  </si>
  <si>
    <t>128.66.175.0</t>
  </si>
  <si>
    <t>Badet Alexandre</t>
  </si>
  <si>
    <t>330.10.127.0</t>
  </si>
  <si>
    <t>Fasola Kilian</t>
  </si>
  <si>
    <t>454.11.343.0</t>
  </si>
  <si>
    <t>Heiniger Hugo</t>
  </si>
  <si>
    <t>884.89.491.0</t>
  </si>
  <si>
    <t>Thury Isaac</t>
  </si>
  <si>
    <t>725.98.211.0</t>
  </si>
  <si>
    <t>Ragni Dylan</t>
  </si>
  <si>
    <t>282.12.410.0</t>
  </si>
  <si>
    <t>De Rham Guillaume</t>
  </si>
  <si>
    <t>769.97.225.0</t>
  </si>
  <si>
    <t>Ruggli Damien</t>
  </si>
  <si>
    <t>727.12.469.0</t>
  </si>
  <si>
    <t>Rapold Josias</t>
  </si>
  <si>
    <t>280.80.255.0</t>
  </si>
  <si>
    <t>Deletra Lionel</t>
  </si>
  <si>
    <t>525.13.412.0</t>
  </si>
  <si>
    <t>Kagel Theo</t>
  </si>
  <si>
    <t>725.97.345.0</t>
  </si>
  <si>
    <t>Rais Sylvain</t>
  </si>
  <si>
    <t>319.52.171.0</t>
  </si>
  <si>
    <t>Equey Philippe</t>
  </si>
  <si>
    <t>330.77.351.0</t>
  </si>
  <si>
    <t>Fasola Mathieu</t>
  </si>
  <si>
    <t>712.13.338.0</t>
  </si>
  <si>
    <t>Peyrard Adam</t>
  </si>
  <si>
    <t>983.63.328.0</t>
  </si>
  <si>
    <t>Zevenboom Marco</t>
  </si>
  <si>
    <t>775.82.305.0</t>
  </si>
  <si>
    <t>Sahin Sidar</t>
  </si>
  <si>
    <t>279.85.238.0</t>
  </si>
  <si>
    <t>De Haro Julien</t>
  </si>
  <si>
    <t>270.79.192.0</t>
  </si>
  <si>
    <t>Cornet Thibaud</t>
  </si>
  <si>
    <t>820.13.418.0</t>
  </si>
  <si>
    <t>Schmäh Timéo</t>
  </si>
  <si>
    <t>384.75.372.0</t>
  </si>
  <si>
    <t>Gay Jean-Philippe</t>
  </si>
  <si>
    <t>260.07.155.0</t>
  </si>
  <si>
    <t>Chapalay Thomas</t>
  </si>
  <si>
    <t>133.84.146.0</t>
  </si>
  <si>
    <t>Balthasar Tony</t>
  </si>
  <si>
    <t>887.70.486.0</t>
  </si>
  <si>
    <t>Tofield Thomas</t>
  </si>
  <si>
    <t>288.70.378.0</t>
  </si>
  <si>
    <t>Dommart Frédéric</t>
  </si>
  <si>
    <t>651.85.575.0</t>
  </si>
  <si>
    <t>Michielini Nadia</t>
  </si>
  <si>
    <t>694.79.747.0</t>
  </si>
  <si>
    <t>Oguzhan Channe</t>
  </si>
  <si>
    <t>373.90.890.0</t>
  </si>
  <si>
    <t>Furrer Flavie</t>
  </si>
  <si>
    <t>381.64.519.0</t>
  </si>
  <si>
    <t>Gaskell Julia</t>
  </si>
  <si>
    <t>137.45.637.0</t>
  </si>
  <si>
    <t>Barchha Audrey</t>
  </si>
  <si>
    <t>281.84.555.0</t>
  </si>
  <si>
    <t>Demiroz Alexandra</t>
  </si>
  <si>
    <t>403.89.787.0</t>
  </si>
  <si>
    <t>Golay Claire-Line</t>
  </si>
  <si>
    <t>338.64.838.0</t>
  </si>
  <si>
    <t>Ferguson Kate</t>
  </si>
  <si>
    <t>108.94.860.0</t>
  </si>
  <si>
    <t>Allen Jacqueline</t>
  </si>
  <si>
    <t>651.82.588.0</t>
  </si>
  <si>
    <t>Michielini Tanja</t>
  </si>
  <si>
    <t>266.60.563.0</t>
  </si>
  <si>
    <t>Claussen Jaquier Helen</t>
  </si>
  <si>
    <t>737.73.817.0</t>
  </si>
  <si>
    <t>Resta Ilaria</t>
  </si>
  <si>
    <t>718.71.558.0</t>
  </si>
  <si>
    <t>Pittet Elke</t>
  </si>
  <si>
    <t>576.13.779.0</t>
  </si>
  <si>
    <t>Laloe Kingombe Mathilde</t>
  </si>
  <si>
    <t>899.71.686.0</t>
  </si>
  <si>
    <t>Tyldesley Lorna</t>
  </si>
  <si>
    <t>151.61.570.0</t>
  </si>
  <si>
    <t>Beesley Pamela</t>
  </si>
  <si>
    <t>644.61.813.0</t>
  </si>
  <si>
    <t>Mercer Elizabeth</t>
  </si>
  <si>
    <t>470.65.573.0</t>
  </si>
  <si>
    <t>Higgins Helen</t>
  </si>
  <si>
    <t>552.73.678.0</t>
  </si>
  <si>
    <t>Koglin Lien</t>
  </si>
  <si>
    <t>975.74.608.0</t>
  </si>
  <si>
    <t>Yechouroun Irina</t>
  </si>
  <si>
    <t>808.83.892.0</t>
  </si>
  <si>
    <t>Schaus Mélanie</t>
  </si>
  <si>
    <t>810.66.757.0</t>
  </si>
  <si>
    <t>Scheer Marianne</t>
  </si>
  <si>
    <t>268.90.416.0</t>
  </si>
  <si>
    <t>Combarieu Nicolas</t>
  </si>
  <si>
    <t>477.83.138.0</t>
  </si>
  <si>
    <t>Hoff Thomas</t>
  </si>
  <si>
    <t>922.70.128.0</t>
  </si>
  <si>
    <t>von Rotz Marc</t>
  </si>
  <si>
    <t>257.93.357.0</t>
  </si>
  <si>
    <t>Catenaro Guillaume</t>
  </si>
  <si>
    <t>585.68.206.0</t>
  </si>
  <si>
    <t>Lebel Frédéric</t>
  </si>
  <si>
    <t>740.70.144.0</t>
  </si>
  <si>
    <t>Riboni Stefano</t>
  </si>
  <si>
    <t>281.14.152.0</t>
  </si>
  <si>
    <t>Demiroz Berk</t>
  </si>
  <si>
    <t>468.67.174.0</t>
  </si>
  <si>
    <t>Hess Ivan</t>
  </si>
  <si>
    <t>267.84.184.0</t>
  </si>
  <si>
    <t>Collot Jérémie</t>
  </si>
  <si>
    <t>204.78.343.0</t>
  </si>
  <si>
    <t>Brault Arthur</t>
  </si>
  <si>
    <t>699.78.489.0</t>
  </si>
  <si>
    <t>Oudendijk Patrick</t>
  </si>
  <si>
    <t>975.06.469.0</t>
  </si>
  <si>
    <t>Yechouroun Ivan</t>
  </si>
  <si>
    <t>255.67.158.0</t>
  </si>
  <si>
    <t>Casimir-Lambert Charles</t>
  </si>
  <si>
    <t>498.91.258.0</t>
  </si>
  <si>
    <t>Huttenmoser Thomas</t>
  </si>
  <si>
    <t>271.91.172.0</t>
  </si>
  <si>
    <t>Couvreu Edouard</t>
  </si>
  <si>
    <t>785.84.191.0</t>
  </si>
  <si>
    <t>Shellaby Jason</t>
  </si>
  <si>
    <t>118.69.283.0</t>
  </si>
  <si>
    <t>Anzile Philippe</t>
  </si>
  <si>
    <t>262.76.113.0</t>
  </si>
  <si>
    <t>Chenal Arnaud</t>
  </si>
  <si>
    <t>737.76.220.0</t>
  </si>
  <si>
    <t>Ressu Michel-Mihai</t>
  </si>
  <si>
    <t>702.12.271.0</t>
  </si>
  <si>
    <t>Panetto Alessio</t>
  </si>
  <si>
    <t>793.91.479.0</t>
  </si>
  <si>
    <t>Spano Fabio</t>
  </si>
  <si>
    <t>392.80.435.0</t>
  </si>
  <si>
    <t>Gewalt Frédéric</t>
  </si>
  <si>
    <t>267.05.372.0</t>
  </si>
  <si>
    <t>Collet Stanislav</t>
  </si>
  <si>
    <t>416.79.362.0</t>
  </si>
  <si>
    <t>Gruslin Thierry</t>
  </si>
  <si>
    <t>636.72.219.0</t>
  </si>
  <si>
    <t>Matillon Valentin</t>
  </si>
  <si>
    <t>294.71.440.0</t>
  </si>
  <si>
    <t>Du Fontenioux Alexis</t>
  </si>
  <si>
    <t>426.68.469.0</t>
  </si>
  <si>
    <t>Habegger Dominique</t>
  </si>
  <si>
    <t>889.72.340.0</t>
  </si>
  <si>
    <t>Tornare Julien</t>
  </si>
  <si>
    <t>690.56.407.0</t>
  </si>
  <si>
    <t>Oberholzer Pierre</t>
  </si>
  <si>
    <t>287.47.169.0</t>
  </si>
  <si>
    <t>Dimarco Vittorio</t>
  </si>
  <si>
    <t>859.84.225.0</t>
  </si>
  <si>
    <t>Stephenson John</t>
  </si>
  <si>
    <t>260.00.448.0</t>
  </si>
  <si>
    <t>Chacaltana Bonifaz Juan Fabrizio</t>
  </si>
  <si>
    <t>105.44.448.0</t>
  </si>
  <si>
    <t>Ahmed Iftikhar</t>
  </si>
  <si>
    <t>267.70.440.0</t>
  </si>
  <si>
    <t>Collet Didier</t>
  </si>
  <si>
    <t>552.74.282.0</t>
  </si>
  <si>
    <t>Koglin Laurent</t>
  </si>
  <si>
    <t>721.59.410.0</t>
  </si>
  <si>
    <t>Portmann Marc</t>
  </si>
  <si>
    <t>745.70.211.0</t>
  </si>
  <si>
    <t>Rihs David</t>
  </si>
  <si>
    <t>625.72.372.0</t>
  </si>
  <si>
    <t>Mach David</t>
  </si>
  <si>
    <t>566.11.212.0</t>
  </si>
  <si>
    <t>Kucharik Marko</t>
  </si>
  <si>
    <t>815.38.473.0</t>
  </si>
  <si>
    <t>Schiess Klaus</t>
  </si>
  <si>
    <t>348.53.335.0</t>
  </si>
  <si>
    <t>Fluckiger Roland</t>
  </si>
  <si>
    <t>500.82.157.0</t>
  </si>
  <si>
    <t>Iafaev Dimitri</t>
  </si>
  <si>
    <t>276.55.311.0</t>
  </si>
  <si>
    <t>Darque Christian</t>
  </si>
  <si>
    <t>652.08.239.0</t>
  </si>
  <si>
    <t>Migliorini Raphael</t>
  </si>
  <si>
    <t>975.11.184.0</t>
  </si>
  <si>
    <t>Yechouroun Daniel</t>
  </si>
  <si>
    <t>907.79.474.0</t>
  </si>
  <si>
    <t>Van Holten Fabrice</t>
  </si>
  <si>
    <t>277.74.112.0</t>
  </si>
  <si>
    <t>Davis Thomas</t>
  </si>
  <si>
    <t>910.85.443.0</t>
  </si>
  <si>
    <t>Verdina Bastian</t>
  </si>
  <si>
    <t>686.88.140.0</t>
  </si>
  <si>
    <t>Notz Pekkanen Justin</t>
  </si>
  <si>
    <t>932.59.215.0</t>
  </si>
  <si>
    <t>Walter Daniel</t>
  </si>
  <si>
    <t>786.63.278.0</t>
  </si>
  <si>
    <t>Sibley Peter</t>
  </si>
  <si>
    <t>741.55.424.0</t>
  </si>
  <si>
    <t>Richter Dag</t>
  </si>
  <si>
    <t>102.76.179.0</t>
  </si>
  <si>
    <t>Aeby David</t>
  </si>
  <si>
    <t>671.98.216.0</t>
  </si>
  <si>
    <t>Müller Chelan</t>
  </si>
  <si>
    <t>290.14.404.0</t>
  </si>
  <si>
    <t>Droz Louis Alexandre</t>
  </si>
  <si>
    <t>154.98.204.0</t>
  </si>
  <si>
    <t>Benicchio Luca</t>
  </si>
  <si>
    <t>721.55.355.0</t>
  </si>
  <si>
    <t>Poupaert Dominique</t>
  </si>
  <si>
    <t>254.55.347.0</t>
  </si>
  <si>
    <t>Carnal Thierry</t>
  </si>
  <si>
    <t>738.08.507.0</t>
  </si>
  <si>
    <t>Rey Justine</t>
  </si>
  <si>
    <t>288.10.769.1</t>
  </si>
  <si>
    <t>Dobrinskyte Vanesa</t>
  </si>
  <si>
    <t>656.13.586.0</t>
  </si>
  <si>
    <t>Mollard Cassandre</t>
  </si>
  <si>
    <t>701.05.836.0</t>
  </si>
  <si>
    <t>Paglialonga Emma</t>
  </si>
  <si>
    <t>676.02.884.0</t>
  </si>
  <si>
    <t>Nassiopoulos Isidora</t>
  </si>
  <si>
    <t>288.10.769.0</t>
  </si>
  <si>
    <t>Dobrinskiene Zaklina</t>
  </si>
  <si>
    <t>779.76.718.0</t>
  </si>
  <si>
    <t>Savoy Anne</t>
  </si>
  <si>
    <t>769.68.841.0</t>
  </si>
  <si>
    <t>Rugo Graber Paola</t>
  </si>
  <si>
    <t>637.09.680.0</t>
  </si>
  <si>
    <t>Matte Jade</t>
  </si>
  <si>
    <t>696.80.683.0</t>
  </si>
  <si>
    <t>Opardija Jasmina</t>
  </si>
  <si>
    <t>376.01.824.0</t>
  </si>
  <si>
    <t>Gaillard Audrey</t>
  </si>
  <si>
    <t>986.10.536.0</t>
  </si>
  <si>
    <t>Zimmermann Romy</t>
  </si>
  <si>
    <t>292.02.488.0</t>
  </si>
  <si>
    <t>Dubey Bastian</t>
  </si>
  <si>
    <t>648.00.314.0</t>
  </si>
  <si>
    <t>Meyer Adrien</t>
  </si>
  <si>
    <t>101.04.147.0</t>
  </si>
  <si>
    <t>Aebischer Loïc</t>
  </si>
  <si>
    <t>638.97.206.0</t>
  </si>
  <si>
    <t>Mauron Jocelyn</t>
  </si>
  <si>
    <t>124.15.136.0</t>
  </si>
  <si>
    <t>Ayer Nathan</t>
  </si>
  <si>
    <t>534.14.327.0</t>
  </si>
  <si>
    <t>Kauffmann Yohan</t>
  </si>
  <si>
    <t>101.00.217.0</t>
  </si>
  <si>
    <t>Aebischer Axel</t>
  </si>
  <si>
    <t>639.16.301.0</t>
  </si>
  <si>
    <t>Mbow Lamine</t>
  </si>
  <si>
    <t>271.18.369.0</t>
  </si>
  <si>
    <t>Cotting Léo</t>
  </si>
  <si>
    <t>722.78.225.0</t>
  </si>
  <si>
    <t>Profesori Labinot</t>
  </si>
  <si>
    <t>629.76.250.0</t>
  </si>
  <si>
    <t>Mansueto Cosimo</t>
  </si>
  <si>
    <t>629.06.373.0</t>
  </si>
  <si>
    <t>Manenti Romain</t>
  </si>
  <si>
    <t>885.92.202.0</t>
  </si>
  <si>
    <t>Tiquet Julien</t>
  </si>
  <si>
    <t>989.94.469.0</t>
  </si>
  <si>
    <t>Zosso Gabriel</t>
  </si>
  <si>
    <t>482.14.182.0</t>
  </si>
  <si>
    <t>Hombourger Arthur</t>
  </si>
  <si>
    <t>359.92.166.0</t>
  </si>
  <si>
    <t>Frei Patrick</t>
  </si>
  <si>
    <t>484.70.279.0</t>
  </si>
  <si>
    <t>Hoti Met</t>
  </si>
  <si>
    <t>633.15.459.0</t>
  </si>
  <si>
    <t>Marty Arnaud</t>
  </si>
  <si>
    <t>718.12.714.0</t>
  </si>
  <si>
    <t>Pittet Alicia</t>
  </si>
  <si>
    <t>293.91.720.0</t>
  </si>
  <si>
    <t>Ducoulombier Melodie</t>
  </si>
  <si>
    <t>Borcard Noemie</t>
  </si>
  <si>
    <t>154.74.744.0</t>
  </si>
  <si>
    <t>Bento Paula</t>
  </si>
  <si>
    <t>671.15.622.0</t>
  </si>
  <si>
    <t>Muller Clara</t>
  </si>
  <si>
    <t>720.08.233.0</t>
  </si>
  <si>
    <t>Popea Théotime</t>
  </si>
  <si>
    <t>122.09.103.0</t>
  </si>
  <si>
    <t>Arpat Can</t>
  </si>
  <si>
    <t>687.13.451.0</t>
  </si>
  <si>
    <t>Nussbaumer Timothé</t>
  </si>
  <si>
    <t>671.13.451.0</t>
  </si>
  <si>
    <t>Muller Cédric</t>
  </si>
  <si>
    <t>907.81.239.0</t>
  </si>
  <si>
    <t>Van Wiggen Julian</t>
  </si>
  <si>
    <t>500.13.436.0</t>
  </si>
  <si>
    <t>Ienna Mir</t>
  </si>
  <si>
    <t>154.92.215.0</t>
  </si>
  <si>
    <t>Benaroyo Samuel</t>
  </si>
  <si>
    <t>789.14.210.0</t>
  </si>
  <si>
    <t>Simon Victor</t>
  </si>
  <si>
    <t>585.17.335.0</t>
  </si>
  <si>
    <t>Le Cann Maël</t>
  </si>
  <si>
    <t>205.16.375.0</t>
  </si>
  <si>
    <t>Bréchet Louis</t>
  </si>
  <si>
    <t>702.14.359.0</t>
  </si>
  <si>
    <t>Papantoniou Maximos</t>
  </si>
  <si>
    <t>887.99.550.0</t>
  </si>
  <si>
    <t>Todorash Maria</t>
  </si>
  <si>
    <t>877.95.801.0</t>
  </si>
  <si>
    <t>Tardin Stephanie Marie</t>
  </si>
  <si>
    <t>315.11.585.0</t>
  </si>
  <si>
    <t>Emiray Ellie</t>
  </si>
  <si>
    <t>663.12.882.0</t>
  </si>
  <si>
    <t>Moroni Georgia</t>
  </si>
  <si>
    <t>640.73.647.0</t>
  </si>
  <si>
    <t>Medley Samantha</t>
  </si>
  <si>
    <t>254.82.815.0</t>
  </si>
  <si>
    <t>Carlus Marine</t>
  </si>
  <si>
    <t>951.62.867.0</t>
  </si>
  <si>
    <t>Widmer Valérie</t>
  </si>
  <si>
    <t>717.96.630.0</t>
  </si>
  <si>
    <t>Pinget Manon</t>
  </si>
  <si>
    <t>948.16.808.0</t>
  </si>
  <si>
    <t>Westphal Alexandra</t>
  </si>
  <si>
    <t>727.80.380.0</t>
  </si>
  <si>
    <t>Rapin Jean-Marc</t>
  </si>
  <si>
    <t>287.87.372.0</t>
  </si>
  <si>
    <t>721.67.185.0</t>
  </si>
  <si>
    <t>Porscha Steve</t>
  </si>
  <si>
    <t>642.67.313.0</t>
  </si>
  <si>
    <t>Meiltz Alexandre</t>
  </si>
  <si>
    <t>902.78.269.0</t>
  </si>
  <si>
    <t>Ullmo Cedric</t>
  </si>
  <si>
    <t>919.95.144.0</t>
  </si>
  <si>
    <t>Völlmin Jeremy</t>
  </si>
  <si>
    <t>651.90.365.0</t>
  </si>
  <si>
    <t>Michenaud-Rague Grégoire</t>
  </si>
  <si>
    <t>722.74.128.0</t>
  </si>
  <si>
    <t>Prolo Steve</t>
  </si>
  <si>
    <t>656.98.312.0</t>
  </si>
  <si>
    <t>Moll Flavien</t>
  </si>
  <si>
    <t>297.86.260.0</t>
  </si>
  <si>
    <t>Duret Marc</t>
  </si>
  <si>
    <t>251.12.418.0</t>
  </si>
  <si>
    <t>Callens Jules</t>
  </si>
  <si>
    <t>733.10.235.0</t>
  </si>
  <si>
    <t>Reinhard Thibo</t>
  </si>
  <si>
    <t>720.08.450.0</t>
  </si>
  <si>
    <t>POPP Emile</t>
  </si>
  <si>
    <t>707.99.491.0</t>
  </si>
  <si>
    <t>Perraux Maxime</t>
  </si>
  <si>
    <t>404.10.173.0</t>
  </si>
  <si>
    <t>Goodenough daniel</t>
  </si>
  <si>
    <t>722.09.468.0</t>
  </si>
  <si>
    <t>Prolo Antony</t>
  </si>
  <si>
    <t>661.55.383.0</t>
  </si>
  <si>
    <t>Morax Michel</t>
  </si>
  <si>
    <t>195.91.438.0</t>
  </si>
  <si>
    <t>Bosi Damien</t>
  </si>
  <si>
    <t>912.74.186.0</t>
  </si>
  <si>
    <t>Viennet Charles</t>
  </si>
  <si>
    <t>758.08.321.0</t>
  </si>
  <si>
    <t>Rose Marc antoine</t>
  </si>
  <si>
    <t>207.09.437.0</t>
  </si>
  <si>
    <t>100.75.460.0</t>
  </si>
  <si>
    <t>Aeberhard Marco</t>
  </si>
  <si>
    <t>920.77.432.0</t>
  </si>
  <si>
    <t>Von Bueren Stéphane</t>
  </si>
  <si>
    <t>611.68.110.0</t>
  </si>
  <si>
    <t>Longchamp François</t>
  </si>
  <si>
    <t>120.68.438.0</t>
  </si>
  <si>
    <t>Aracil Lionel</t>
  </si>
  <si>
    <t>90+</t>
  </si>
  <si>
    <t>629.77.274.0</t>
  </si>
  <si>
    <t>Mandagot Jonathan</t>
  </si>
  <si>
    <t>629.14.152.0</t>
  </si>
  <si>
    <t>Mandagot Viggo</t>
  </si>
  <si>
    <t>150.13.474.0</t>
  </si>
  <si>
    <t>Béchu Charles</t>
  </si>
  <si>
    <t>910.96.613.0</t>
  </si>
  <si>
    <t>Vencel Michaela</t>
  </si>
  <si>
    <t>516.06.564.0</t>
  </si>
  <si>
    <t>Jongbloed Fay-Lynn</t>
  </si>
  <si>
    <t>777.65.828.0</t>
  </si>
  <si>
    <t>Sancho Joana</t>
  </si>
  <si>
    <t>889.97.753.0</t>
  </si>
  <si>
    <t>Torrens Casas Nora</t>
  </si>
  <si>
    <t>770.12.625.0</t>
  </si>
  <si>
    <t>Ruiz Alessandra</t>
  </si>
  <si>
    <t>578.76.661.0</t>
  </si>
  <si>
    <t>Langmoen Hanne</t>
  </si>
  <si>
    <t>999.84.635.0</t>
  </si>
  <si>
    <t>Zysset Caroline</t>
  </si>
  <si>
    <t>273.64.748.0</t>
  </si>
  <si>
    <t>Crivelli Miwako</t>
  </si>
  <si>
    <t>913.73.767.0</t>
  </si>
  <si>
    <t>Vinter Vanessa</t>
  </si>
  <si>
    <t>993.14.552.0</t>
  </si>
  <si>
    <t>Zumbé Victoria</t>
  </si>
  <si>
    <t>265.17.783.0</t>
  </si>
  <si>
    <t>Ciz Duxin Charlotte</t>
  </si>
  <si>
    <t>635.15.727.0</t>
  </si>
  <si>
    <t>Masikova Anna</t>
  </si>
  <si>
    <t>276.12.786.0</t>
  </si>
  <si>
    <t>Darque Mila</t>
  </si>
  <si>
    <t>540.14.785.0</t>
  </si>
  <si>
    <t>Kicova Ciompa Sophia</t>
  </si>
  <si>
    <t>594.57.418.0</t>
  </si>
  <si>
    <t>Leresche Jean-René</t>
  </si>
  <si>
    <t>124.75.289.0</t>
  </si>
  <si>
    <t>Azami Youssef</t>
  </si>
  <si>
    <t>383.60.417.0</t>
  </si>
  <si>
    <t>Gauthier Dominique</t>
  </si>
  <si>
    <t>907.51.259.0</t>
  </si>
  <si>
    <t>Van Malder Robert</t>
  </si>
  <si>
    <t>723.83.136.0</t>
  </si>
  <si>
    <t>Puberl Maxime</t>
  </si>
  <si>
    <t>615.49.271.1</t>
  </si>
  <si>
    <t>Lubin Jean-Michel</t>
  </si>
  <si>
    <t>717.04.422.0</t>
  </si>
  <si>
    <t>Pingeon Grégoire</t>
  </si>
  <si>
    <t>564.08.362.0</t>
  </si>
  <si>
    <t>Kruger Victor</t>
  </si>
  <si>
    <t>706.75.387.0</t>
  </si>
  <si>
    <t>Pelling Michael</t>
  </si>
  <si>
    <t>530.82.485.0</t>
  </si>
  <si>
    <t>Karma Indra</t>
  </si>
  <si>
    <t>198.00.187.0</t>
  </si>
  <si>
    <t>Boudou Maxime</t>
  </si>
  <si>
    <t>770.01.205.0</t>
  </si>
  <si>
    <t>Ruiz Javier</t>
  </si>
  <si>
    <t>599.09.359.0</t>
  </si>
  <si>
    <t>Levy Julius</t>
  </si>
  <si>
    <t>Perez Israel</t>
  </si>
  <si>
    <t>625.04.169.0</t>
  </si>
  <si>
    <t>Mac Donald Nicolaï</t>
  </si>
  <si>
    <t>707.00.433.0</t>
  </si>
  <si>
    <t>Perol Pierre</t>
  </si>
  <si>
    <t>717.07.144.0</t>
  </si>
  <si>
    <t>Pingeon Guillaume</t>
  </si>
  <si>
    <t>265.77.340.0</t>
  </si>
  <si>
    <t>Ciz Juraj</t>
  </si>
  <si>
    <t>604.03.113.0</t>
  </si>
  <si>
    <t>Limacher Luca</t>
  </si>
  <si>
    <t>297.10.431.0</t>
  </si>
  <si>
    <t>Durand Kéo</t>
  </si>
  <si>
    <t>770.14.158.0</t>
  </si>
  <si>
    <t>Ruiz John</t>
  </si>
  <si>
    <t>877.14.447.0</t>
  </si>
  <si>
    <t>Tazi Yacine</t>
  </si>
  <si>
    <t>332.10.122.0</t>
  </si>
  <si>
    <t>Faure Ugolin</t>
  </si>
  <si>
    <t>258.13.424.0</t>
  </si>
  <si>
    <t>Cazé James</t>
  </si>
  <si>
    <t>576.14.485.0</t>
  </si>
  <si>
    <t>Laloe Kingombe Robert</t>
  </si>
  <si>
    <t>284.13.265.0</t>
  </si>
  <si>
    <t>Devins Baptiste</t>
  </si>
  <si>
    <t>575.73.493.0</t>
  </si>
  <si>
    <t>Labbe Yannick</t>
  </si>
  <si>
    <t>201.12.322.0</t>
  </si>
  <si>
    <t>Brambilla Giulio</t>
  </si>
  <si>
    <t>651.10.323.0</t>
  </si>
  <si>
    <t>Michelis Augustin</t>
  </si>
  <si>
    <t>384.92.312.0</t>
  </si>
  <si>
    <t>435.13.222.0</t>
  </si>
  <si>
    <t>Halestrap Bram</t>
  </si>
  <si>
    <t>315.71.472.0</t>
  </si>
  <si>
    <t>Emonet Christophe</t>
  </si>
  <si>
    <t>777.78.355.0</t>
  </si>
  <si>
    <t>Sanchez Panizza Rodrigo</t>
  </si>
  <si>
    <t>253.11.211.0</t>
  </si>
  <si>
    <t>Cantori Neves Elio</t>
  </si>
  <si>
    <t>514.15.140.0</t>
  </si>
  <si>
    <t>Jin Deyi</t>
  </si>
  <si>
    <t>315.16.230.0</t>
  </si>
  <si>
    <t>Emonet Achille</t>
  </si>
  <si>
    <t>279.16.310.0</t>
  </si>
  <si>
    <t>De Giorgi Mirco</t>
  </si>
  <si>
    <t>276.80.250.0</t>
  </si>
  <si>
    <t>Darque Frederic</t>
  </si>
  <si>
    <t>251.09.325.0</t>
  </si>
  <si>
    <t>Calvez Tristan</t>
  </si>
  <si>
    <t>577.12.388.0</t>
  </si>
  <si>
    <t>Lanfranchi Teodoro</t>
  </si>
  <si>
    <t>116.12.419.0</t>
  </si>
  <si>
    <t>André Jacques</t>
  </si>
  <si>
    <t>518.17.286.0</t>
  </si>
  <si>
    <t>Josserand Alexandre</t>
  </si>
  <si>
    <t>109.15.206.0</t>
  </si>
  <si>
    <t>Altherr Julien</t>
  </si>
  <si>
    <t>299.10.477.0</t>
  </si>
  <si>
    <t>Dyer Axel</t>
  </si>
  <si>
    <t>962.72.405.0</t>
  </si>
  <si>
    <t>Wittig Alain</t>
  </si>
  <si>
    <t>469.80.204.0</t>
  </si>
  <si>
    <t>Heterd Stephane</t>
  </si>
  <si>
    <t>543.75.436.0</t>
  </si>
  <si>
    <t>Kirk Peter</t>
  </si>
  <si>
    <t>651.14.168.0</t>
  </si>
  <si>
    <t>Michelis Paul</t>
  </si>
  <si>
    <t>770.16.132.0</t>
  </si>
  <si>
    <t>Ruiz James</t>
  </si>
  <si>
    <t>280.07.637.0</t>
  </si>
  <si>
    <t>Delporte Katia</t>
  </si>
  <si>
    <t>289.14.521.0</t>
  </si>
  <si>
    <t>Downham Beatrice</t>
  </si>
  <si>
    <t>903.16.555.0</t>
  </si>
  <si>
    <t>Untila Emma</t>
  </si>
  <si>
    <t>738.09.608.0</t>
  </si>
  <si>
    <t>Reymond Pauline</t>
  </si>
  <si>
    <t>284.13.662.0</t>
  </si>
  <si>
    <t>De Waresquiel Josephine</t>
  </si>
  <si>
    <t>536.12.521.0</t>
  </si>
  <si>
    <t>Keller Lisa</t>
  </si>
  <si>
    <t>284.14.761.0</t>
  </si>
  <si>
    <t>De Waresquiel Pénélope</t>
  </si>
  <si>
    <t>892.02.289.0</t>
  </si>
  <si>
    <t>Tripod Noam</t>
  </si>
  <si>
    <t>580.92.358.0</t>
  </si>
  <si>
    <t>Laeser Julien</t>
  </si>
  <si>
    <t>792.77.313.0</t>
  </si>
  <si>
    <t>Soulade Cyril</t>
  </si>
  <si>
    <t>268.08.475.0</t>
  </si>
  <si>
    <t>Comte Titouan</t>
  </si>
  <si>
    <t>314.15.456.0</t>
  </si>
  <si>
    <t>Elmer Arsène</t>
  </si>
  <si>
    <t>721.13.373.0</t>
  </si>
  <si>
    <t>Portmann Hayk</t>
  </si>
  <si>
    <t>300.14.185.0</t>
  </si>
  <si>
    <t>Ebener Thomas</t>
  </si>
  <si>
    <t>686.09.259.0</t>
  </si>
  <si>
    <t>Novikov Grigoriy</t>
  </si>
  <si>
    <t>207.76.180.0</t>
  </si>
  <si>
    <t>Brenner Patrick</t>
  </si>
  <si>
    <t>305.10.471.0</t>
  </si>
  <si>
    <t>Egger Kylian</t>
  </si>
  <si>
    <t>207.16.339.0</t>
  </si>
  <si>
    <t>Brenner Oscar</t>
  </si>
  <si>
    <t>399.70.182.0</t>
  </si>
  <si>
    <t>Giulietti John</t>
  </si>
  <si>
    <t>421.16.414.0</t>
  </si>
  <si>
    <t>Gueit Noa</t>
  </si>
  <si>
    <t>284.14.361.0</t>
  </si>
  <si>
    <t>De Waresquiel Oscar</t>
  </si>
  <si>
    <t>913.16.429.0</t>
  </si>
  <si>
    <t>Villié Till</t>
  </si>
  <si>
    <t>716.15.419.0</t>
  </si>
  <si>
    <t>Pichoir Maxime</t>
  </si>
  <si>
    <t>793.15.349.0</t>
  </si>
  <si>
    <t>Spannagel Kyle</t>
  </si>
  <si>
    <t>816.17.206.0</t>
  </si>
  <si>
    <t>Schilter Idriss</t>
  </si>
  <si>
    <t>703.15.474.0</t>
  </si>
  <si>
    <t>Pasquier Thibault</t>
  </si>
  <si>
    <t>180.16.388.0</t>
  </si>
  <si>
    <t>Bocik Ewan</t>
  </si>
  <si>
    <t>116.16.119.0</t>
  </si>
  <si>
    <t>Andrey Raphaël</t>
  </si>
  <si>
    <t>976.12.485.0</t>
  </si>
  <si>
    <t>Zahnd Noam</t>
  </si>
  <si>
    <t>314.14.460.0</t>
  </si>
  <si>
    <t>Elchoueiri Nabil</t>
  </si>
  <si>
    <t>300.17.330.0</t>
  </si>
  <si>
    <t>Ebener Nathan</t>
  </si>
  <si>
    <t>976.15.227.0</t>
  </si>
  <si>
    <t>Zahnd Maé</t>
  </si>
  <si>
    <t>583.84.378.0</t>
  </si>
  <si>
    <t>Lauden Julien</t>
  </si>
  <si>
    <t>279.11.287.0</t>
  </si>
  <si>
    <t>De Haller Malo</t>
  </si>
  <si>
    <t>299.15.442.0</t>
  </si>
  <si>
    <t>Duxbury Léandre</t>
  </si>
  <si>
    <t>204.11.185.0</t>
  </si>
  <si>
    <t>Braun Leonardo</t>
  </si>
  <si>
    <t>399.04.454.0</t>
  </si>
  <si>
    <t>Giulietti Hugo</t>
  </si>
  <si>
    <t>913.05.614.1</t>
  </si>
  <si>
    <t>Villettaz Sarah</t>
  </si>
  <si>
    <t>660.09.771.0</t>
  </si>
  <si>
    <t>Moor Alessia</t>
  </si>
  <si>
    <t>Litostanska Anna</t>
  </si>
  <si>
    <t>463.08.505.0</t>
  </si>
  <si>
    <t>Herlevsen Anastasia</t>
  </si>
  <si>
    <t>396.10.529.0</t>
  </si>
  <si>
    <t>Gillioz Sara</t>
  </si>
  <si>
    <t>162.15.665.0</t>
  </si>
  <si>
    <t>Bestilleiro Inès</t>
  </si>
  <si>
    <t>470.16.681.0</t>
  </si>
  <si>
    <t>Hilfiker Maeva</t>
  </si>
  <si>
    <t>338.14.849.0</t>
  </si>
  <si>
    <t>Fernandez Noé</t>
  </si>
  <si>
    <t>279.08.579.0</t>
  </si>
  <si>
    <t>De Kalbermatten Sophie</t>
  </si>
  <si>
    <t>576.06.876.0</t>
  </si>
  <si>
    <t>Lamon Elodie</t>
  </si>
  <si>
    <t>868.14.824.0</t>
  </si>
  <si>
    <t>Strohmeier Charlotte</t>
  </si>
  <si>
    <t>643.08.684.0</t>
  </si>
  <si>
    <t>Menardi Maïa Carolina</t>
  </si>
  <si>
    <t>547.12.823.0</t>
  </si>
  <si>
    <t>Klingele Anais</t>
  </si>
  <si>
    <t>319.14.892.0</t>
  </si>
  <si>
    <t>Epars Théa</t>
  </si>
  <si>
    <t>785.17.723.0</t>
  </si>
  <si>
    <t>Sheikh Akira</t>
  </si>
  <si>
    <t>230.16.516.0</t>
  </si>
  <si>
    <t>Buffet Lola</t>
  </si>
  <si>
    <t>117.07.346.0</t>
  </si>
  <si>
    <t>Angelone Luca</t>
  </si>
  <si>
    <t>396.05.179.0</t>
  </si>
  <si>
    <t>Gillioz Jérémie</t>
  </si>
  <si>
    <t>177.04.487.0</t>
  </si>
  <si>
    <t>Blatter Grégory</t>
  </si>
  <si>
    <t>280.11.177.1</t>
  </si>
  <si>
    <t>de Le Hoye Hadrien</t>
  </si>
  <si>
    <t>547.77.275.0</t>
  </si>
  <si>
    <t>Klingele Jérôme</t>
  </si>
  <si>
    <t>333.78.329.0</t>
  </si>
  <si>
    <t>Favre Laurent</t>
  </si>
  <si>
    <t>Ventura Samuel</t>
  </si>
  <si>
    <t>912.86.212.0</t>
  </si>
  <si>
    <t>Vijiala Sergiu</t>
  </si>
  <si>
    <t>652.83.236.0</t>
  </si>
  <si>
    <t>Mikulski Gautier Szymon</t>
  </si>
  <si>
    <t>785.84.335.0</t>
  </si>
  <si>
    <t>Sheikh Faraz</t>
  </si>
  <si>
    <t>618.09.121.0</t>
  </si>
  <si>
    <t>Lundström Tanguy</t>
  </si>
  <si>
    <t>924.54.359.0</t>
  </si>
  <si>
    <t>Vuignier Noël</t>
  </si>
  <si>
    <t>104.15.403.0</t>
  </si>
  <si>
    <t>Afanasiev Dong Valentin</t>
  </si>
  <si>
    <t>Buchard Emilien</t>
  </si>
  <si>
    <t>104.17.163.0</t>
  </si>
  <si>
    <t>Afanasiev Dong Matthieu</t>
  </si>
  <si>
    <t>198.12.320.0</t>
  </si>
  <si>
    <t>Bourgeois Célestin</t>
  </si>
  <si>
    <t>289.11.448.0</t>
  </si>
  <si>
    <t>Dorsaz Gaël</t>
  </si>
  <si>
    <t>350.13.450.0</t>
  </si>
  <si>
    <t>Follonier Jeremy</t>
  </si>
  <si>
    <t>326.15.234.0</t>
  </si>
  <si>
    <t>Fahrni Théoden</t>
  </si>
  <si>
    <t>475.64.766.0</t>
  </si>
  <si>
    <t>Hochschild Nicole</t>
  </si>
  <si>
    <t>572.62.746.0</t>
  </si>
  <si>
    <t>Küpfer Sonja</t>
  </si>
  <si>
    <t>267.68.722.0</t>
  </si>
  <si>
    <t>Cohen Yaël</t>
  </si>
  <si>
    <t>698.15.869.0</t>
  </si>
  <si>
    <t>Ottomano Anastasya</t>
  </si>
  <si>
    <t>850.12.626.0</t>
  </si>
  <si>
    <t>Stadelmann Isabella</t>
  </si>
  <si>
    <t>278.81.655.0</t>
  </si>
  <si>
    <t>Debontridder Shanna</t>
  </si>
  <si>
    <t>587.13.749.0</t>
  </si>
  <si>
    <t>Leguojeu Louane K</t>
  </si>
  <si>
    <t>269.74.864.0</t>
  </si>
  <si>
    <t>Cordani Giorgia</t>
  </si>
  <si>
    <t>707.65.869.0</t>
  </si>
  <si>
    <t>Perret Virginia</t>
  </si>
  <si>
    <t>910.76.788.0</t>
  </si>
  <si>
    <t>Vermette Annick</t>
  </si>
  <si>
    <t>575.77.678.0</t>
  </si>
  <si>
    <t>Labansat Virginie</t>
  </si>
  <si>
    <t>906.07.783.0</t>
  </si>
  <si>
    <t>Valeanu Victoria</t>
  </si>
  <si>
    <t>199.73.634.0</t>
  </si>
  <si>
    <t>Boyère Muriel</t>
  </si>
  <si>
    <t>875.73.877.0</t>
  </si>
  <si>
    <t>Taillieu Lore</t>
  </si>
  <si>
    <t>396.15.632.0</t>
  </si>
  <si>
    <t>Gilliéron Shana</t>
  </si>
  <si>
    <t>724.66.752.0</t>
  </si>
  <si>
    <t>Quennec Carys</t>
  </si>
  <si>
    <t>865.75.630.0</t>
  </si>
  <si>
    <t>Strähle Natasha</t>
  </si>
  <si>
    <t>777.67.674.0</t>
  </si>
  <si>
    <t>Santamaria Blanca</t>
  </si>
  <si>
    <t>751.65.583.0</t>
  </si>
  <si>
    <t>Rochel Isabel</t>
  </si>
  <si>
    <t>850.08.801.0</t>
  </si>
  <si>
    <t>Stadelmann Valentina</t>
  </si>
  <si>
    <t>476.06.728.0</t>
  </si>
  <si>
    <t>Hofer Maud</t>
  </si>
  <si>
    <t>140.10.655.0</t>
  </si>
  <si>
    <t>Bashirova Leyla</t>
  </si>
  <si>
    <t>268.61.563.0</t>
  </si>
  <si>
    <t>Commaret Christina</t>
  </si>
  <si>
    <t>320.74.627.0</t>
  </si>
  <si>
    <t>Ergas Carole</t>
  </si>
  <si>
    <t>780.94.720.0</t>
  </si>
  <si>
    <t>Scotti Laura</t>
  </si>
  <si>
    <t>721.11.356.0</t>
  </si>
  <si>
    <t>Pouradier Duteil Leopold</t>
  </si>
  <si>
    <t>363.12.135.0</t>
  </si>
  <si>
    <t>Fried Ethan</t>
  </si>
  <si>
    <t>235.00.343.0</t>
  </si>
  <si>
    <t>Bürer Eliott</t>
  </si>
  <si>
    <t>326.09.205.0</t>
  </si>
  <si>
    <t>Fahrni Flavien</t>
  </si>
  <si>
    <t>638.13.168.0</t>
  </si>
  <si>
    <t>Mauroux Matthias</t>
  </si>
  <si>
    <t>910.12.346.0</t>
  </si>
  <si>
    <t>Veglio Lucio</t>
  </si>
  <si>
    <t>698.11.116.0</t>
  </si>
  <si>
    <t>Ott Nicolas</t>
  </si>
  <si>
    <t>630.10.245.0</t>
  </si>
  <si>
    <t>Marchand Louis</t>
  </si>
  <si>
    <t>853.71.433.1</t>
  </si>
  <si>
    <t>Stambuli Thaer</t>
  </si>
  <si>
    <t>404.11.333.0</t>
  </si>
  <si>
    <t>Gonzalez Evan</t>
  </si>
  <si>
    <t>101.70.408.0</t>
  </si>
  <si>
    <t>Abid Karim Alexandre</t>
  </si>
  <si>
    <t>877.87.130.0</t>
  </si>
  <si>
    <t>Tavera Bernardo</t>
  </si>
  <si>
    <t>770.09.309.0</t>
  </si>
  <si>
    <t>Rundquist Erik</t>
  </si>
  <si>
    <t>500.09.317.0</t>
  </si>
  <si>
    <t>Ibrahim Yassin</t>
  </si>
  <si>
    <t>910.65.448.0</t>
  </si>
  <si>
    <t>Velickovic Toplica</t>
  </si>
  <si>
    <t>267.10.325.0</t>
  </si>
  <si>
    <t>Collins Victor</t>
  </si>
  <si>
    <t>719.62.277.0</t>
  </si>
  <si>
    <t>Plant Roger</t>
  </si>
  <si>
    <t>441.12.357.0</t>
  </si>
  <si>
    <t>Harris Benjamin</t>
  </si>
  <si>
    <t>214.81.254.0</t>
  </si>
  <si>
    <t>Brossard Adrien</t>
  </si>
  <si>
    <t>659.90.368.0</t>
  </si>
  <si>
    <t>Montgomery Ian Christopher</t>
  </si>
  <si>
    <t>871.13.246.0</t>
  </si>
  <si>
    <t>Stucki Adrien</t>
  </si>
  <si>
    <t>721.76.172.0</t>
  </si>
  <si>
    <t>Porto Wilber</t>
  </si>
  <si>
    <t>705.78.327.0</t>
  </si>
  <si>
    <t>Pegon Alexandre</t>
  </si>
  <si>
    <t>611.07.127.0</t>
  </si>
  <si>
    <t>Loizides Alexander</t>
  </si>
  <si>
    <t>974.12.358.0</t>
  </si>
  <si>
    <t>Xie Jiaheng</t>
  </si>
  <si>
    <t>765.66.142.0</t>
  </si>
  <si>
    <t>Rubio Francisco</t>
  </si>
  <si>
    <t>296.04.309.0</t>
  </si>
  <si>
    <t>Dupanloup Stanislas</t>
  </si>
  <si>
    <t>707.65.380.0</t>
  </si>
  <si>
    <t>Perret Patrick</t>
  </si>
  <si>
    <t>893.91.480.0</t>
  </si>
  <si>
    <t>Troude Thibault</t>
  </si>
  <si>
    <t>314.09.220.0</t>
  </si>
  <si>
    <t>Harris Elliott</t>
  </si>
  <si>
    <t>704.11.189.0</t>
  </si>
  <si>
    <t>Pavillon Alexis</t>
  </si>
  <si>
    <t>704.08.458.0</t>
  </si>
  <si>
    <t>Pataki Dylan</t>
  </si>
  <si>
    <t>279.50.277.0</t>
  </si>
  <si>
    <t>De Kerchove Didier</t>
  </si>
  <si>
    <t>283.09.363.0</t>
  </si>
  <si>
    <t>Dessingy Samuel</t>
  </si>
  <si>
    <t>886.10.392.0</t>
  </si>
  <si>
    <t>Tirilly Arthur</t>
  </si>
  <si>
    <t>883.97.454.0</t>
  </si>
  <si>
    <t>Thouvenin Alexandre</t>
  </si>
  <si>
    <t>579.81.222.0</t>
  </si>
  <si>
    <t>Lanz Rainer</t>
  </si>
  <si>
    <t>124.83.425.0</t>
  </si>
  <si>
    <t>Aubry Matthieu</t>
  </si>
  <si>
    <t>151.78.190.0</t>
  </si>
  <si>
    <t>Beerli Christian</t>
  </si>
  <si>
    <t>280.01.305.0</t>
  </si>
  <si>
    <t>Delay Justin</t>
  </si>
  <si>
    <t>703.68.141.0</t>
  </si>
  <si>
    <t>Paserman Maurizio</t>
  </si>
  <si>
    <t>539.11.306.0</t>
  </si>
  <si>
    <t>Khan Sohan</t>
  </si>
  <si>
    <t>199.14.431.0</t>
  </si>
  <si>
    <t>Bovat Alexandre</t>
  </si>
  <si>
    <t>403.11.169.0</t>
  </si>
  <si>
    <t>Goasguen Balthazar</t>
  </si>
  <si>
    <t>939.14.484.0</t>
  </si>
  <si>
    <t>Weheba Bassel</t>
  </si>
  <si>
    <t>151.15.271.0</t>
  </si>
  <si>
    <t>Beerli Alexi</t>
  </si>
  <si>
    <t>521.85.235.0</t>
  </si>
  <si>
    <t>Jullien Terry</t>
  </si>
  <si>
    <t>539.05.411.0</t>
  </si>
  <si>
    <t>Khuri Karim</t>
  </si>
  <si>
    <t>398.77.174.0</t>
  </si>
  <si>
    <t>Girod Patrick</t>
  </si>
  <si>
    <t>195.16.139.0</t>
  </si>
  <si>
    <t>Bösch Marvin</t>
  </si>
  <si>
    <t>907.14.213.0</t>
  </si>
  <si>
    <t>Van Zijll De Jong Elliot</t>
  </si>
  <si>
    <t>696.57.459.0</t>
  </si>
  <si>
    <t>Oriol Jean-Louis</t>
  </si>
  <si>
    <t>750.12.484.0</t>
  </si>
  <si>
    <t>Robert-Tissot Augustin</t>
  </si>
  <si>
    <t>609.12.172.0</t>
  </si>
  <si>
    <t>Ljubicic Antoine</t>
  </si>
  <si>
    <t>703.11.284.0</t>
  </si>
  <si>
    <t>Paratte Niels</t>
  </si>
  <si>
    <t>446.11.392.0</t>
  </si>
  <si>
    <t>Hauser Mathis</t>
  </si>
  <si>
    <t>295.87.419.0</t>
  </si>
  <si>
    <t>Dumais Yohan</t>
  </si>
  <si>
    <t>539.73.142.0</t>
  </si>
  <si>
    <t>Khuri Fawwaz</t>
  </si>
  <si>
    <t>705.12.320.0</t>
  </si>
  <si>
    <t>Pedersen Lucas Frederik</t>
  </si>
  <si>
    <t>573.51.486.0</t>
  </si>
  <si>
    <t>Kurz Alain</t>
  </si>
  <si>
    <t>708.64.357.0</t>
  </si>
  <si>
    <t>Perronnet Thierry</t>
  </si>
  <si>
    <t>533.49.352.0</t>
  </si>
  <si>
    <t>Kato Norio</t>
  </si>
  <si>
    <t>704.53.148.0</t>
  </si>
  <si>
    <t>Pavovic Stevan</t>
  </si>
  <si>
    <t>260.11.261.0</t>
  </si>
  <si>
    <t>Chaparro Mathias</t>
  </si>
  <si>
    <t>707.01.283.0</t>
  </si>
  <si>
    <t>Perret Martin</t>
  </si>
  <si>
    <t>310.82.440.1</t>
  </si>
  <si>
    <t>Eicher Roger</t>
  </si>
  <si>
    <t>254.13.350.0</t>
  </si>
  <si>
    <t>Carrier Raphael</t>
  </si>
  <si>
    <t>656.87.315.0</t>
  </si>
  <si>
    <t>Mokhtarzada Sekandar</t>
  </si>
  <si>
    <t>278.13.456.0</t>
  </si>
  <si>
    <t>De Fouquières Corto</t>
  </si>
  <si>
    <t>626.45.437.0</t>
  </si>
  <si>
    <t>Maeder Serge</t>
  </si>
  <si>
    <t>259.56.228.0</t>
  </si>
  <si>
    <t>Cely Ricardo</t>
  </si>
  <si>
    <t>653.10.182.0</t>
  </si>
  <si>
    <t>Minder Arno</t>
  </si>
  <si>
    <t>705.15.264.0</t>
  </si>
  <si>
    <t>Pedersen Philippe</t>
  </si>
  <si>
    <t>508.98.203.0</t>
  </si>
  <si>
    <t>Jaques Baptiste</t>
  </si>
  <si>
    <t>289.11.301.0</t>
  </si>
  <si>
    <t>Downes Mateo</t>
  </si>
  <si>
    <t>782.80.484.0</t>
  </si>
  <si>
    <t>Semeraro Rocco</t>
  </si>
  <si>
    <t>583.77.342.0</t>
  </si>
  <si>
    <t>Laurent Sébastien</t>
  </si>
  <si>
    <t>975.69.259.0</t>
  </si>
  <si>
    <t>Yun Young-woo</t>
  </si>
  <si>
    <t>627.58.332.0</t>
  </si>
  <si>
    <t>Mahler Per Bo</t>
  </si>
  <si>
    <t>580.03.323.0</t>
  </si>
  <si>
    <t>Larouche Edouard</t>
  </si>
  <si>
    <t>235.59.226.0</t>
  </si>
  <si>
    <t>Bürer Alexandre</t>
  </si>
  <si>
    <t>404.11.336.0</t>
  </si>
  <si>
    <t>Gorham Kaito</t>
  </si>
  <si>
    <t>536.70.260.0</t>
  </si>
  <si>
    <t>Kelley Brett</t>
  </si>
  <si>
    <t>393.52.103.0</t>
  </si>
  <si>
    <t>Ghezala Mokhtar</t>
  </si>
  <si>
    <t>799.49.136.0</t>
  </si>
  <si>
    <t>Szule André</t>
  </si>
  <si>
    <t>587.80.424.0</t>
  </si>
  <si>
    <t>Leguojeu Yannik</t>
  </si>
  <si>
    <t>152.68.152.0</t>
  </si>
  <si>
    <t>Behrendt Sven</t>
  </si>
  <si>
    <t>260.79.237.0</t>
  </si>
  <si>
    <t>Chang Sunghyun</t>
  </si>
  <si>
    <t>633.14.183.0</t>
  </si>
  <si>
    <t>Martinez Nolann</t>
  </si>
  <si>
    <t>601.14.402.1</t>
  </si>
  <si>
    <t>Liebmann Adam</t>
  </si>
  <si>
    <t>989.15.493.0</t>
  </si>
  <si>
    <t>Zorikhin Mikhail</t>
  </si>
  <si>
    <t>150.74.185.0</t>
  </si>
  <si>
    <t>Beccherle Maurizio</t>
  </si>
  <si>
    <t>403.74.184.0</t>
  </si>
  <si>
    <t>Goasguen Sébastien</t>
  </si>
  <si>
    <t>702.15.358.0</t>
  </si>
  <si>
    <t>Papoulias Achilleas Panagiotis</t>
  </si>
  <si>
    <t>446.14.190.0</t>
  </si>
  <si>
    <t>Hauser Arthur</t>
  </si>
  <si>
    <t>886.13.322.0</t>
  </si>
  <si>
    <t>Tirilly Maxime</t>
  </si>
  <si>
    <t>TC Founex. TC Nyon</t>
  </si>
  <si>
    <t>TC Founex, TC Versoix</t>
  </si>
  <si>
    <t>Green Club Romanel, TC Montchoisi</t>
  </si>
  <si>
    <t>TC Founex, TC Nyon</t>
  </si>
  <si>
    <t>Green Club Romanel, TC Chamoson</t>
  </si>
  <si>
    <t>TC Genève-Champel, TC Trois-Chêne</t>
  </si>
  <si>
    <t>Green Club Romanel, TC Nyon</t>
  </si>
  <si>
    <t>Green Club Romanel, TC Etoy</t>
  </si>
  <si>
    <t/>
  </si>
  <si>
    <t>Messieurs</t>
  </si>
  <si>
    <t>491.0</t>
  </si>
  <si>
    <t>423.0</t>
  </si>
  <si>
    <t>Dames</t>
  </si>
  <si>
    <t>592.0</t>
  </si>
  <si>
    <t>361.0</t>
  </si>
  <si>
    <t>408.0</t>
  </si>
  <si>
    <t>246.0</t>
  </si>
  <si>
    <t>521.0</t>
  </si>
  <si>
    <t>269.0</t>
  </si>
  <si>
    <t>403.0</t>
  </si>
  <si>
    <t>124.0</t>
  </si>
  <si>
    <t>823.0</t>
  </si>
  <si>
    <t>201.0</t>
  </si>
  <si>
    <t>460.0</t>
  </si>
  <si>
    <t>217.0</t>
  </si>
  <si>
    <t>147.0</t>
  </si>
  <si>
    <t>265.0</t>
  </si>
  <si>
    <t>163.0</t>
  </si>
  <si>
    <t>701.0</t>
  </si>
  <si>
    <t>193.0</t>
  </si>
  <si>
    <t>448.0</t>
  </si>
  <si>
    <t>662.0</t>
  </si>
  <si>
    <t>788.0</t>
  </si>
  <si>
    <t>283.0</t>
  </si>
  <si>
    <t>346.0</t>
  </si>
  <si>
    <t>141.0</t>
  </si>
  <si>
    <t>206.0</t>
  </si>
  <si>
    <t>304.0</t>
  </si>
  <si>
    <t>303.0</t>
  </si>
  <si>
    <t>419.0</t>
  </si>
  <si>
    <t>465.0</t>
  </si>
  <si>
    <t>119.0</t>
  </si>
  <si>
    <t>272.0</t>
  </si>
  <si>
    <t>176.0</t>
  </si>
  <si>
    <t>102.0</t>
  </si>
  <si>
    <t>438.0</t>
  </si>
  <si>
    <t>387.0</t>
  </si>
  <si>
    <t>673.0</t>
  </si>
  <si>
    <t>861.0</t>
  </si>
  <si>
    <t>131.0</t>
  </si>
  <si>
    <t>173.0</t>
  </si>
  <si>
    <t>443.0</t>
  </si>
  <si>
    <t>342.0</t>
  </si>
  <si>
    <t>323.0</t>
  </si>
  <si>
    <t>189.0</t>
  </si>
  <si>
    <t>103.0</t>
  </si>
  <si>
    <t>847.0</t>
  </si>
  <si>
    <t>425.0</t>
  </si>
  <si>
    <t>234.0</t>
  </si>
  <si>
    <t>764.0</t>
  </si>
  <si>
    <t>136.0</t>
  </si>
  <si>
    <t>691.0</t>
  </si>
  <si>
    <t>257.0</t>
  </si>
  <si>
    <t>742.0</t>
  </si>
  <si>
    <t>289.0</t>
  </si>
  <si>
    <t>268.0</t>
  </si>
  <si>
    <t>270.0</t>
  </si>
  <si>
    <t>857.0</t>
  </si>
  <si>
    <t>202.0</t>
  </si>
  <si>
    <t>331.0</t>
  </si>
  <si>
    <t>175.0</t>
  </si>
  <si>
    <t>174.0</t>
  </si>
  <si>
    <t>152.0</t>
  </si>
  <si>
    <t>101.0</t>
  </si>
  <si>
    <t>229.0</t>
  </si>
  <si>
    <t>156.0</t>
  </si>
  <si>
    <t>362.0</t>
  </si>
  <si>
    <t>274.0</t>
  </si>
  <si>
    <t>146.0</t>
  </si>
  <si>
    <t>637.0</t>
  </si>
  <si>
    <t>671.0</t>
  </si>
  <si>
    <t>655.0</t>
  </si>
  <si>
    <t>351.0</t>
  </si>
  <si>
    <t>326.0</t>
  </si>
  <si>
    <t>242.0</t>
  </si>
  <si>
    <t>185.0</t>
  </si>
  <si>
    <t>474.0</t>
  </si>
  <si>
    <t>271.0</t>
  </si>
  <si>
    <t>190.0</t>
  </si>
  <si>
    <t>570.0</t>
  </si>
  <si>
    <t>759.0</t>
  </si>
  <si>
    <t>255.0</t>
  </si>
  <si>
    <t>487.0</t>
  </si>
  <si>
    <t>215.0</t>
  </si>
  <si>
    <t>568.0</t>
  </si>
  <si>
    <t>204.0</t>
  </si>
  <si>
    <t>744.0</t>
  </si>
  <si>
    <t>593.0</t>
  </si>
  <si>
    <t>372.0</t>
  </si>
  <si>
    <t>138.0</t>
  </si>
  <si>
    <t>860.0</t>
  </si>
  <si>
    <t>233.0</t>
  </si>
  <si>
    <t>126.0</t>
  </si>
  <si>
    <t>608.0</t>
  </si>
  <si>
    <t>645.0</t>
  </si>
  <si>
    <t>810.1</t>
  </si>
  <si>
    <t>244.0</t>
  </si>
  <si>
    <t>218.0</t>
  </si>
  <si>
    <t>366.0</t>
  </si>
  <si>
    <t>213.0</t>
  </si>
  <si>
    <t>665.0</t>
  </si>
  <si>
    <t>473.0</t>
  </si>
  <si>
    <t>805.0</t>
  </si>
  <si>
    <t>767.0</t>
  </si>
  <si>
    <t>111.0</t>
  </si>
  <si>
    <t>434.0</t>
  </si>
  <si>
    <t>709.0</t>
  </si>
  <si>
    <t>657.0</t>
  </si>
  <si>
    <t>456.0</t>
  </si>
  <si>
    <t>472.0</t>
  </si>
  <si>
    <t>159.0</t>
  </si>
  <si>
    <t>277.0</t>
  </si>
  <si>
    <t>445.0</t>
  </si>
  <si>
    <t>348.0</t>
  </si>
  <si>
    <t>383.0</t>
  </si>
  <si>
    <t>863.0</t>
  </si>
  <si>
    <t>610.0</t>
  </si>
  <si>
    <t>132.0</t>
  </si>
  <si>
    <t>334.0</t>
  </si>
  <si>
    <t>388.0</t>
  </si>
  <si>
    <t>454.0</t>
  </si>
  <si>
    <t>845.0</t>
  </si>
  <si>
    <t>667.0</t>
  </si>
  <si>
    <t>424.0</t>
  </si>
  <si>
    <t>290.0</t>
  </si>
  <si>
    <t>563.0</t>
  </si>
  <si>
    <t>186.0</t>
  </si>
  <si>
    <t>461.0</t>
  </si>
  <si>
    <t>355.0</t>
  </si>
  <si>
    <t>635.0</t>
  </si>
  <si>
    <t>139.0</t>
  </si>
  <si>
    <t>148.0</t>
  </si>
  <si>
    <t>518.0</t>
  </si>
  <si>
    <t>187.0</t>
  </si>
  <si>
    <t>482.0</t>
  </si>
  <si>
    <t>345.0</t>
  </si>
  <si>
    <t>320.0</t>
  </si>
  <si>
    <t>737.0</t>
  </si>
  <si>
    <t>534.0</t>
  </si>
  <si>
    <t>431.0</t>
  </si>
  <si>
    <t>291.0</t>
  </si>
  <si>
    <t>307.0</t>
  </si>
  <si>
    <t>607.0</t>
  </si>
  <si>
    <t>154.0</t>
  </si>
  <si>
    <t>634.0</t>
  </si>
  <si>
    <t>322.0</t>
  </si>
  <si>
    <t>480.0</t>
  </si>
  <si>
    <t>207.0</t>
  </si>
  <si>
    <t>343.0</t>
  </si>
  <si>
    <t>577.0</t>
  </si>
  <si>
    <t>375.0</t>
  </si>
  <si>
    <t>437.0</t>
  </si>
  <si>
    <t>273.0</t>
  </si>
  <si>
    <t>287.0</t>
  </si>
  <si>
    <t>181.0</t>
  </si>
  <si>
    <t>339.0</t>
  </si>
  <si>
    <t>180.0</t>
  </si>
  <si>
    <t>644.0</t>
  </si>
  <si>
    <t>243.0</t>
  </si>
  <si>
    <t>338.0</t>
  </si>
  <si>
    <t>254.0</t>
  </si>
  <si>
    <t>363.0</t>
  </si>
  <si>
    <t>150.0</t>
  </si>
  <si>
    <t>120.0</t>
  </si>
  <si>
    <t>221.0</t>
  </si>
  <si>
    <t>105.0</t>
  </si>
  <si>
    <t>385.0</t>
  </si>
  <si>
    <t>516.0</t>
  </si>
  <si>
    <t>267.0</t>
  </si>
  <si>
    <t>226.0</t>
  </si>
  <si>
    <t>475.0</t>
  </si>
  <si>
    <t>708.0</t>
  </si>
  <si>
    <t>401.0</t>
  </si>
  <si>
    <t>374.0</t>
  </si>
  <si>
    <t>324.0</t>
  </si>
  <si>
    <t>353.0</t>
  </si>
  <si>
    <t>158.0</t>
  </si>
  <si>
    <t>601.0</t>
  </si>
  <si>
    <t>414.0</t>
  </si>
  <si>
    <t>418.0</t>
  </si>
  <si>
    <t>360.0</t>
  </si>
  <si>
    <t>714.0</t>
  </si>
  <si>
    <t>211.0</t>
  </si>
  <si>
    <t>240.0</t>
  </si>
  <si>
    <t>235.0</t>
  </si>
  <si>
    <t>815.0</t>
  </si>
  <si>
    <t>347.0</t>
  </si>
  <si>
    <t>264.0</t>
  </si>
  <si>
    <t>350.0</t>
  </si>
  <si>
    <t>407.0</t>
  </si>
  <si>
    <t>125.0</t>
  </si>
  <si>
    <t>638.0</t>
  </si>
  <si>
    <t>648.0</t>
  </si>
  <si>
    <t>336.0</t>
  </si>
  <si>
    <t>440.0</t>
  </si>
  <si>
    <t>357.0</t>
  </si>
  <si>
    <t>558.0</t>
  </si>
  <si>
    <t>278.0</t>
  </si>
  <si>
    <t>228.0</t>
  </si>
  <si>
    <t>341.0</t>
  </si>
  <si>
    <t>476.0</t>
  </si>
  <si>
    <t>528.0</t>
  </si>
  <si>
    <t>576.0</t>
  </si>
  <si>
    <t>622.0</t>
  </si>
  <si>
    <t>237.0</t>
  </si>
  <si>
    <t>306.0</t>
  </si>
  <si>
    <t>329.0</t>
  </si>
  <si>
    <t>155.0</t>
  </si>
  <si>
    <t>261.0</t>
  </si>
  <si>
    <t>812.0</t>
  </si>
  <si>
    <t>151.0</t>
  </si>
  <si>
    <t>140.0</t>
  </si>
  <si>
    <t>113.0</t>
  </si>
  <si>
    <t>110.0</t>
  </si>
  <si>
    <t>749.0</t>
  </si>
  <si>
    <t>479.0</t>
  </si>
  <si>
    <t>489.0</t>
  </si>
  <si>
    <t>107.0</t>
  </si>
  <si>
    <t>783.0</t>
  </si>
  <si>
    <t>864.0</t>
  </si>
  <si>
    <t>340.0</t>
  </si>
  <si>
    <t>626.0</t>
  </si>
  <si>
    <t>808.0</t>
  </si>
  <si>
    <t>567.0</t>
  </si>
  <si>
    <t>319.0</t>
  </si>
  <si>
    <t>109.0</t>
  </si>
  <si>
    <t>722.0</t>
  </si>
  <si>
    <t>551.0</t>
  </si>
  <si>
    <t>325.0</t>
  </si>
  <si>
    <t>184.0</t>
  </si>
  <si>
    <t>227.0</t>
  </si>
  <si>
    <t>416.0</t>
  </si>
  <si>
    <t>450.0</t>
  </si>
  <si>
    <t>659.0</t>
  </si>
  <si>
    <t>782.0</t>
  </si>
  <si>
    <t>280.0</t>
  </si>
  <si>
    <t>192.0</t>
  </si>
  <si>
    <t>104.0</t>
  </si>
  <si>
    <t>672.0</t>
  </si>
  <si>
    <t>466.0</t>
  </si>
  <si>
    <t>369.0</t>
  </si>
  <si>
    <t>854.0</t>
  </si>
  <si>
    <t>172.0</t>
  </si>
  <si>
    <t>449.0</t>
  </si>
  <si>
    <t>144.0</t>
  </si>
  <si>
    <t>653.0</t>
  </si>
  <si>
    <t>379.0</t>
  </si>
  <si>
    <t>142.0</t>
  </si>
  <si>
    <t>214.0</t>
  </si>
  <si>
    <t>413.0</t>
  </si>
  <si>
    <t>748.0</t>
  </si>
  <si>
    <t>464.0</t>
  </si>
  <si>
    <t>118.0</t>
  </si>
  <si>
    <t>429.0</t>
  </si>
  <si>
    <t>239.0</t>
  </si>
  <si>
    <t>470.0</t>
  </si>
  <si>
    <t>332.0</t>
  </si>
  <si>
    <t>250.0</t>
  </si>
  <si>
    <t>786.0</t>
  </si>
  <si>
    <t>410.0</t>
  </si>
  <si>
    <t>439.0</t>
  </si>
  <si>
    <t>223.0</t>
  </si>
  <si>
    <t>310.0</t>
  </si>
  <si>
    <t>225.0</t>
  </si>
  <si>
    <t>238.0</t>
  </si>
  <si>
    <t>792.0</t>
  </si>
  <si>
    <t>435.0</t>
  </si>
  <si>
    <t>170.0</t>
  </si>
  <si>
    <t>579.0</t>
  </si>
  <si>
    <t>177.1</t>
  </si>
  <si>
    <t>188.0</t>
  </si>
  <si>
    <t>420.0</t>
  </si>
  <si>
    <t>761.0</t>
  </si>
  <si>
    <t>312.0</t>
  </si>
  <si>
    <t>773.0</t>
  </si>
  <si>
    <t>281.0</t>
  </si>
  <si>
    <t>514.0</t>
  </si>
  <si>
    <t>553.0</t>
  </si>
  <si>
    <t>758.0</t>
  </si>
  <si>
    <t>557.0</t>
  </si>
  <si>
    <t>305.0</t>
  </si>
  <si>
    <t>153.0</t>
  </si>
  <si>
    <t>390.0</t>
  </si>
  <si>
    <t>555.0</t>
  </si>
  <si>
    <t>625.0</t>
  </si>
  <si>
    <t>381.0</t>
  </si>
  <si>
    <t>836.0</t>
  </si>
  <si>
    <t>167.0</t>
  </si>
  <si>
    <t>169.0</t>
  </si>
  <si>
    <t>769.1</t>
  </si>
  <si>
    <t>378.0</t>
  </si>
  <si>
    <t>493.0</t>
  </si>
  <si>
    <t>432.0</t>
  </si>
  <si>
    <t>301.0</t>
  </si>
  <si>
    <t>404.0</t>
  </si>
  <si>
    <t>488.0</t>
  </si>
  <si>
    <t>619.0</t>
  </si>
  <si>
    <t>891.0</t>
  </si>
  <si>
    <t>818.0</t>
  </si>
  <si>
    <t>484.0</t>
  </si>
  <si>
    <t>720.0</t>
  </si>
  <si>
    <t>492.0</t>
  </si>
  <si>
    <t>504.0</t>
  </si>
  <si>
    <t>309.0</t>
  </si>
  <si>
    <t>177.0</t>
  </si>
  <si>
    <t>262.0</t>
  </si>
  <si>
    <t>674.0</t>
  </si>
  <si>
    <t>260.0</t>
  </si>
  <si>
    <t>868.0</t>
  </si>
  <si>
    <t>442.0</t>
  </si>
  <si>
    <t>477.0</t>
  </si>
  <si>
    <t>546.0</t>
  </si>
  <si>
    <t>330.0</t>
  </si>
  <si>
    <t>210.1</t>
  </si>
  <si>
    <t>646.0</t>
  </si>
  <si>
    <t>471.0</t>
  </si>
  <si>
    <t>440.1</t>
  </si>
  <si>
    <t>585.0</t>
  </si>
  <si>
    <t>483.1</t>
  </si>
  <si>
    <t>230.0</t>
  </si>
  <si>
    <t>415.0</t>
  </si>
  <si>
    <t>892.0</t>
  </si>
  <si>
    <t>171.0</t>
  </si>
  <si>
    <t>627.0</t>
  </si>
  <si>
    <t>292.0</t>
  </si>
  <si>
    <t>316.0</t>
  </si>
  <si>
    <t>205.0</t>
  </si>
  <si>
    <t>266.0</t>
  </si>
  <si>
    <t>441.0</t>
  </si>
  <si>
    <t>441.1</t>
  </si>
  <si>
    <t>222.0</t>
  </si>
  <si>
    <t>522.0</t>
  </si>
  <si>
    <t>127.0</t>
  </si>
  <si>
    <t>402.0</t>
  </si>
  <si>
    <t>122.0</t>
  </si>
  <si>
    <t>556.0</t>
  </si>
  <si>
    <t>642.0</t>
  </si>
  <si>
    <t>241.0</t>
  </si>
  <si>
    <t>376.0</t>
  </si>
  <si>
    <t>733.0</t>
  </si>
  <si>
    <t>588.0</t>
  </si>
  <si>
    <t>838.0</t>
  </si>
  <si>
    <t>647.0</t>
  </si>
  <si>
    <t>849.0</t>
  </si>
  <si>
    <t>535.0</t>
  </si>
  <si>
    <t>602.0</t>
  </si>
  <si>
    <t>656.0</t>
  </si>
  <si>
    <t>191.0</t>
  </si>
  <si>
    <t>117.0</t>
  </si>
  <si>
    <t>658.0</t>
  </si>
  <si>
    <t>335.0</t>
  </si>
  <si>
    <t>275.0</t>
  </si>
  <si>
    <t>756.0</t>
  </si>
  <si>
    <t>833.0</t>
  </si>
  <si>
    <t>412.0</t>
  </si>
  <si>
    <t>728.0</t>
  </si>
  <si>
    <t>777.0</t>
  </si>
  <si>
    <t>327.0</t>
  </si>
  <si>
    <t>629.0</t>
  </si>
  <si>
    <t>166.0</t>
  </si>
  <si>
    <t>135.0</t>
  </si>
  <si>
    <t>791.0</t>
  </si>
  <si>
    <t>486.0</t>
  </si>
  <si>
    <t>853.0</t>
  </si>
  <si>
    <t>877.0</t>
  </si>
  <si>
    <t>533.0</t>
  </si>
  <si>
    <t>890.0</t>
  </si>
  <si>
    <t>451.0</t>
  </si>
  <si>
    <t>824.0</t>
  </si>
  <si>
    <t>509.0</t>
  </si>
  <si>
    <t>702.0</t>
  </si>
  <si>
    <t>763.0</t>
  </si>
  <si>
    <t>165.0</t>
  </si>
  <si>
    <t>519.0</t>
  </si>
  <si>
    <t>417.0</t>
  </si>
  <si>
    <t>727.0</t>
  </si>
  <si>
    <t>771.0</t>
  </si>
  <si>
    <t>245.0</t>
  </si>
  <si>
    <t>134.0</t>
  </si>
  <si>
    <t>814.0</t>
  </si>
  <si>
    <t>455.0</t>
  </si>
  <si>
    <t>284.0</t>
  </si>
  <si>
    <t>632.0</t>
  </si>
  <si>
    <t>279.0</t>
  </si>
  <si>
    <t>179.0</t>
  </si>
  <si>
    <t>529.0</t>
  </si>
  <si>
    <t>203.0</t>
  </si>
  <si>
    <t>315.0</t>
  </si>
  <si>
    <t>711.0</t>
  </si>
  <si>
    <t>542.0</t>
  </si>
  <si>
    <t>820.0</t>
  </si>
  <si>
    <t>804.0</t>
  </si>
  <si>
    <t>787.0</t>
  </si>
  <si>
    <t>444.0</t>
  </si>
  <si>
    <t>282.0</t>
  </si>
  <si>
    <t>409.0</t>
  </si>
  <si>
    <t>337.0</t>
  </si>
  <si>
    <t>178.0</t>
  </si>
  <si>
    <t>855.0</t>
  </si>
  <si>
    <t>249.0</t>
  </si>
  <si>
    <t>328.0</t>
  </si>
  <si>
    <t>554.0</t>
  </si>
  <si>
    <t>370.0</t>
  </si>
  <si>
    <t>121.0</t>
  </si>
  <si>
    <t>129.0</t>
  </si>
  <si>
    <t>469.0</t>
  </si>
  <si>
    <t>511.0</t>
  </si>
  <si>
    <t>252.0</t>
  </si>
  <si>
    <t>685.0</t>
  </si>
  <si>
    <t>841.0</t>
  </si>
  <si>
    <t>565.0</t>
  </si>
  <si>
    <t>578.0</t>
  </si>
  <si>
    <t>377.1</t>
  </si>
  <si>
    <t>220.0</t>
  </si>
  <si>
    <t>775.0</t>
  </si>
  <si>
    <t>308.0</t>
  </si>
  <si>
    <t>392.0</t>
  </si>
  <si>
    <t>421.0</t>
  </si>
  <si>
    <t>356.0</t>
  </si>
  <si>
    <t>106.0</t>
  </si>
  <si>
    <t>505.0</t>
  </si>
  <si>
    <t>481.0</t>
  </si>
  <si>
    <t>867.0</t>
  </si>
  <si>
    <t>681.0</t>
  </si>
  <si>
    <t>734.0</t>
  </si>
  <si>
    <t>285.0</t>
  </si>
  <si>
    <t>766.0</t>
  </si>
  <si>
    <t>846.0</t>
  </si>
  <si>
    <t>182.0</t>
  </si>
  <si>
    <t>837.0</t>
  </si>
  <si>
    <t>286.0</t>
  </si>
  <si>
    <t>258.0</t>
  </si>
  <si>
    <t>157.0</t>
  </si>
  <si>
    <t>317.0</t>
  </si>
  <si>
    <t>436.0</t>
  </si>
  <si>
    <t>878.0</t>
  </si>
  <si>
    <t>670.0</t>
  </si>
  <si>
    <t>382.0</t>
  </si>
  <si>
    <t>386.0</t>
  </si>
  <si>
    <t>564.0</t>
  </si>
  <si>
    <t>114.0</t>
  </si>
  <si>
    <t>606.0</t>
  </si>
  <si>
    <t>313.0</t>
  </si>
  <si>
    <t>485.0</t>
  </si>
  <si>
    <t>352.0</t>
  </si>
  <si>
    <t>478.0</t>
  </si>
  <si>
    <t>620.0</t>
  </si>
  <si>
    <t>314.0</t>
  </si>
  <si>
    <t>411.0</t>
  </si>
  <si>
    <t>821.0</t>
  </si>
  <si>
    <t>785.0</t>
  </si>
  <si>
    <t>884.0</t>
  </si>
  <si>
    <t>510.0</t>
  </si>
  <si>
    <t>633.0</t>
  </si>
  <si>
    <t>856.0</t>
  </si>
  <si>
    <t>168.0</t>
  </si>
  <si>
    <t>212.0</t>
  </si>
  <si>
    <t>746.0</t>
  </si>
  <si>
    <t>575.0</t>
  </si>
  <si>
    <t>678.0</t>
  </si>
  <si>
    <t>603.0</t>
  </si>
  <si>
    <t>358.0</t>
  </si>
  <si>
    <t>732.0</t>
  </si>
  <si>
    <t>779.0</t>
  </si>
  <si>
    <t>826.0</t>
  </si>
  <si>
    <t>705.0</t>
  </si>
  <si>
    <t>876.0</t>
  </si>
  <si>
    <t>830.0</t>
  </si>
  <si>
    <t>661.0</t>
  </si>
  <si>
    <t>624.0</t>
  </si>
  <si>
    <t>527.0</t>
  </si>
  <si>
    <t>160.0</t>
  </si>
  <si>
    <t>686.0</t>
  </si>
  <si>
    <t>781.0</t>
  </si>
  <si>
    <t>684.0</t>
  </si>
  <si>
    <t>513.0</t>
  </si>
  <si>
    <t>251.0</t>
  </si>
  <si>
    <t>359.0</t>
  </si>
  <si>
    <t>569.0</t>
  </si>
  <si>
    <t>402.1</t>
  </si>
  <si>
    <t>650.0</t>
  </si>
  <si>
    <t>614.0</t>
  </si>
  <si>
    <t>559.0</t>
  </si>
  <si>
    <t>311.0</t>
  </si>
  <si>
    <t>271.1</t>
  </si>
  <si>
    <t>133.0</t>
  </si>
  <si>
    <t>765.0</t>
  </si>
  <si>
    <t>276.0</t>
  </si>
  <si>
    <t>430.0</t>
  </si>
  <si>
    <t>816.0</t>
  </si>
  <si>
    <t>745.0</t>
  </si>
  <si>
    <t>736.0</t>
  </si>
  <si>
    <t>604.0</t>
  </si>
  <si>
    <t>713.0</t>
  </si>
  <si>
    <t>361.1</t>
  </si>
  <si>
    <t>373.0</t>
  </si>
  <si>
    <t>839.0</t>
  </si>
  <si>
    <t>219.0</t>
  </si>
  <si>
    <t>537.0</t>
  </si>
  <si>
    <t>422.0</t>
  </si>
  <si>
    <t>183.0</t>
  </si>
  <si>
    <t>459.0</t>
  </si>
  <si>
    <t>302.0</t>
  </si>
  <si>
    <t>747.0</t>
  </si>
  <si>
    <t>263.0</t>
  </si>
  <si>
    <t>680.0</t>
  </si>
  <si>
    <t>752.0</t>
  </si>
  <si>
    <t>457.0</t>
  </si>
  <si>
    <t>320.1</t>
  </si>
  <si>
    <t>365.0</t>
  </si>
  <si>
    <t>236.0</t>
  </si>
  <si>
    <t>586.0</t>
  </si>
  <si>
    <t>368.0</t>
  </si>
  <si>
    <t>882.0</t>
  </si>
  <si>
    <t>457.1</t>
  </si>
  <si>
    <t>703.0</t>
  </si>
  <si>
    <t>741.0</t>
  </si>
  <si>
    <t>216.0</t>
  </si>
  <si>
    <t>405.0</t>
  </si>
  <si>
    <t>224.0</t>
  </si>
  <si>
    <t>827.0</t>
  </si>
  <si>
    <t>130.0</t>
  </si>
  <si>
    <t>377.0</t>
  </si>
  <si>
    <t>666.0</t>
  </si>
  <si>
    <t>380.0</t>
  </si>
  <si>
    <t>806.0</t>
  </si>
  <si>
    <t>683.0</t>
  </si>
  <si>
    <t>287.1</t>
  </si>
  <si>
    <t>573.0</t>
  </si>
  <si>
    <t>116.0</t>
  </si>
  <si>
    <t>871.0</t>
  </si>
  <si>
    <t>869.0</t>
  </si>
  <si>
    <t>831.0</t>
  </si>
  <si>
    <t>458.0</t>
  </si>
  <si>
    <t>349.0</t>
  </si>
  <si>
    <t>636.0</t>
  </si>
  <si>
    <t>384.0</t>
  </si>
  <si>
    <t>858.0</t>
  </si>
  <si>
    <t>784.0</t>
  </si>
  <si>
    <t>572.0</t>
  </si>
  <si>
    <t>872.0</t>
  </si>
  <si>
    <t>112.0</t>
  </si>
  <si>
    <t>630.0</t>
  </si>
  <si>
    <t>548.0</t>
  </si>
  <si>
    <t>256.0</t>
  </si>
  <si>
    <t>716.0</t>
  </si>
  <si>
    <t>873.0</t>
  </si>
  <si>
    <t>755.0</t>
  </si>
  <si>
    <t>840.0</t>
  </si>
  <si>
    <t>468.0</t>
  </si>
  <si>
    <t>128.0</t>
  </si>
  <si>
    <t>735.0</t>
  </si>
  <si>
    <t>208.0</t>
  </si>
  <si>
    <t>536.0</t>
  </si>
  <si>
    <t>825.0</t>
  </si>
  <si>
    <t>817.0</t>
  </si>
  <si>
    <t>507.0</t>
  </si>
  <si>
    <t>750.0</t>
  </si>
  <si>
    <t>617.0</t>
  </si>
  <si>
    <t>649.0</t>
  </si>
  <si>
    <t>259.0</t>
  </si>
  <si>
    <t>247.0</t>
  </si>
  <si>
    <t>155.1</t>
  </si>
  <si>
    <t>760.0</t>
  </si>
  <si>
    <t>321.0</t>
  </si>
  <si>
    <t>609.0</t>
  </si>
  <si>
    <t>870.0</t>
  </si>
  <si>
    <t>828.0</t>
  </si>
  <si>
    <t>718.0</t>
  </si>
  <si>
    <t>757.0</t>
  </si>
  <si>
    <t>740.0</t>
  </si>
  <si>
    <t>539.0</t>
  </si>
  <si>
    <t>807.0</t>
  </si>
  <si>
    <t>723.0</t>
  </si>
  <si>
    <t>210.0</t>
  </si>
  <si>
    <t>751.0</t>
  </si>
  <si>
    <t>463.0</t>
  </si>
  <si>
    <t>115.0</t>
  </si>
  <si>
    <t>813.0</t>
  </si>
  <si>
    <t>706.0</t>
  </si>
  <si>
    <t>203.1</t>
  </si>
  <si>
    <t>801.0</t>
  </si>
  <si>
    <t>433.1</t>
  </si>
  <si>
    <t>549.0</t>
  </si>
  <si>
    <t>433.0</t>
  </si>
  <si>
    <t>675.0</t>
  </si>
  <si>
    <t>886.0</t>
  </si>
  <si>
    <t>315.1</t>
  </si>
  <si>
    <t>453.0</t>
  </si>
  <si>
    <t>447.0</t>
  </si>
  <si>
    <t>677.0</t>
  </si>
  <si>
    <t>848.0</t>
  </si>
  <si>
    <t>652.0</t>
  </si>
  <si>
    <t>550.0</t>
  </si>
  <si>
    <t>753.0</t>
  </si>
  <si>
    <t>613.0</t>
  </si>
  <si>
    <t>614.1</t>
  </si>
  <si>
    <t>452.0</t>
  </si>
  <si>
    <t>615.0</t>
  </si>
  <si>
    <t>738.0</t>
  </si>
  <si>
    <t>137.0</t>
  </si>
  <si>
    <t>348.1</t>
  </si>
  <si>
    <t>582.1</t>
  </si>
  <si>
    <t>811.0</t>
  </si>
  <si>
    <t>730.0</t>
  </si>
  <si>
    <t>552.0</t>
  </si>
  <si>
    <t>754.0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</si>
</sst>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 * #,##0.00_ ;_ * \-#,##0.00_ ;_ * &quot;-&quot;??_ ;_ @_ "/>
  </numFmts>
  <fonts count="8" x14ac:knownFonts="1">
    <font>
      <sz val="10"/>
      <name val="Arial"/>
      <family val="2"/>
    </font>
    <font>
      <sz val="11"/>
      <color theme="1"/>
      <name val="Calibri"/>
      <family val="2"/>
      <scheme val="minor"/>
    </font>
    <font>
      <b/>
      <sz val="10"/>
      <color indexed="9"/>
      <name val="Arial"/>
      <family val="2"/>
    </font>
    <font>
      <b/>
      <sz val="10"/>
      <name val="Arial"/>
      <family val="2"/>
    </font>
    <font>
      <sz val="10"/>
      <color rgb="FFFF0000"/>
      <name val="Arial"/>
      <family val="2"/>
    </font>
    <font>
      <sz val="10"/>
      <color theme="1"/>
      <name val="Arial"/>
      <family val="2"/>
    </font>
    <font>
      <u/>
      <sz val="10"/>
      <color theme="10"/>
      <name val="Arial"/>
      <family val="2"/>
    </font>
    <font>
      <sz val="10"/>
      <color theme="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indexed="22"/>
        <bgColor indexed="31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C00000"/>
        <bgColor indexed="30"/>
      </patternFill>
    </fill>
    <fill>
      <patternFill patternType="solid">
        <fgColor rgb="FFC00000"/>
        <bgColor indexed="64"/>
      </patternFill>
    </fill>
  </fills>
  <borders count="30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/>
      <bottom style="thin">
        <color indexed="64"/>
      </bottom>
      <diagonal/>
    </border>
    <border>
      <left style="thin">
        <color indexed="64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6" fillId="0" borderId="0" applyNumberFormat="0" applyFill="0" applyBorder="0" applyAlignment="0" applyProtection="0"/>
  </cellStyleXfs>
  <cellXfs count="72">
    <xf numFmtId="0" fontId="0" fillId="0" borderId="0" xfId="0"/>
    <xf numFmtId="0" fontId="0" fillId="0" borderId="1" xfId="0" applyBorder="1" applyProtection="1">
      <protection locked="0"/>
    </xf>
    <xf numFmtId="0" fontId="0" fillId="2" borderId="1" xfId="0" applyFill="1" applyBorder="1"/>
    <xf numFmtId="0" fontId="0" fillId="0" borderId="0" xfId="0" applyProtection="1">
      <protection locked="0"/>
    </xf>
    <xf numFmtId="0" fontId="0" fillId="0" borderId="0" xfId="0" applyAlignment="1" applyProtection="1">
      <alignment vertical="center"/>
      <protection locked="0"/>
    </xf>
    <xf numFmtId="0" fontId="0" fillId="0" borderId="0" xfId="0" applyAlignment="1">
      <alignment vertical="center"/>
    </xf>
    <xf numFmtId="0" fontId="0" fillId="2" borderId="2" xfId="0" applyFill="1" applyBorder="1"/>
    <xf numFmtId="0" fontId="0" fillId="0" borderId="2" xfId="0" applyBorder="1" applyProtection="1">
      <protection locked="0"/>
    </xf>
    <xf numFmtId="0" fontId="0" fillId="2" borderId="3" xfId="0" applyFill="1" applyBorder="1"/>
    <xf numFmtId="0" fontId="0" fillId="0" borderId="3" xfId="0" applyBorder="1" applyProtection="1">
      <protection locked="0"/>
    </xf>
    <xf numFmtId="0" fontId="3" fillId="0" borderId="0" xfId="0" applyFont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6" xfId="0" applyBorder="1" applyProtection="1">
      <protection locked="0"/>
    </xf>
    <xf numFmtId="0" fontId="0" fillId="0" borderId="6" xfId="0" applyBorder="1" applyAlignment="1" applyProtection="1">
      <alignment vertical="center"/>
      <protection locked="0"/>
    </xf>
    <xf numFmtId="0" fontId="0" fillId="0" borderId="0" xfId="0" applyAlignment="1">
      <alignment horizontal="center"/>
    </xf>
    <xf numFmtId="0" fontId="0" fillId="0" borderId="0" xfId="0" applyAlignment="1">
      <alignment wrapText="1"/>
    </xf>
    <xf numFmtId="0" fontId="0" fillId="0" borderId="0" xfId="0" applyAlignment="1" applyProtection="1">
      <alignment wrapText="1"/>
      <protection locked="0"/>
    </xf>
    <xf numFmtId="0" fontId="4" fillId="0" borderId="0" xfId="0" applyFont="1"/>
    <xf numFmtId="0" fontId="5" fillId="0" borderId="0" xfId="0" applyFont="1"/>
    <xf numFmtId="0" fontId="0" fillId="2" borderId="1" xfId="0" applyFill="1" applyBorder="1" applyAlignment="1">
      <alignment wrapText="1"/>
    </xf>
    <xf numFmtId="0" fontId="0" fillId="3" borderId="1" xfId="0" applyFill="1" applyBorder="1" applyAlignment="1" applyProtection="1">
      <alignment horizontal="center"/>
      <protection hidden="1"/>
    </xf>
    <xf numFmtId="0" fontId="3" fillId="0" borderId="8" xfId="0" applyFont="1" applyBorder="1" applyAlignment="1">
      <alignment horizontal="center" vertical="center" wrapText="1"/>
    </xf>
    <xf numFmtId="0" fontId="0" fillId="0" borderId="8" xfId="0" applyBorder="1"/>
    <xf numFmtId="0" fontId="3" fillId="0" borderId="8" xfId="0" applyFont="1" applyBorder="1" applyAlignment="1" applyProtection="1">
      <alignment horizontal="center" vertical="center" wrapText="1"/>
      <protection hidden="1"/>
    </xf>
    <xf numFmtId="0" fontId="0" fillId="4" borderId="1" xfId="0" applyFill="1" applyBorder="1" applyProtection="1">
      <protection hidden="1"/>
    </xf>
    <xf numFmtId="0" fontId="3" fillId="0" borderId="12" xfId="0" applyFont="1" applyBorder="1" applyAlignment="1" applyProtection="1">
      <alignment horizontal="center" vertical="center" wrapText="1"/>
      <protection hidden="1"/>
    </xf>
    <xf numFmtId="0" fontId="0" fillId="0" borderId="8" xfId="0" applyBorder="1" applyProtection="1">
      <protection hidden="1"/>
    </xf>
    <xf numFmtId="0" fontId="0" fillId="0" borderId="9" xfId="0" applyBorder="1" applyProtection="1">
      <protection locked="0"/>
    </xf>
    <xf numFmtId="0" fontId="0" fillId="0" borderId="29" xfId="0" applyBorder="1" applyProtection="1">
      <protection locked="0"/>
    </xf>
    <xf numFmtId="0" fontId="0" fillId="0" borderId="12" xfId="0" applyBorder="1"/>
    <xf numFmtId="0" fontId="6" fillId="0" borderId="0" xfId="2" applyAlignment="1">
      <alignment horizontal="left" vertical="center" wrapText="1" indent="1"/>
    </xf>
    <xf numFmtId="0" fontId="0" fillId="0" borderId="8" xfId="0" quotePrefix="1" applyBorder="1"/>
    <xf numFmtId="0" fontId="2" fillId="5" borderId="11" xfId="0" applyFont="1" applyFill="1" applyBorder="1"/>
    <xf numFmtId="0" fontId="2" fillId="5" borderId="9" xfId="0" applyFont="1" applyFill="1" applyBorder="1"/>
    <xf numFmtId="0" fontId="2" fillId="5" borderId="9" xfId="0" applyFont="1" applyFill="1" applyBorder="1" applyAlignment="1">
      <alignment horizontal="center" wrapText="1"/>
    </xf>
    <xf numFmtId="0" fontId="2" fillId="5" borderId="10" xfId="0" applyFont="1" applyFill="1" applyBorder="1"/>
    <xf numFmtId="0" fontId="2" fillId="5" borderId="4" xfId="0" applyFont="1" applyFill="1" applyBorder="1"/>
    <xf numFmtId="0" fontId="5" fillId="0" borderId="8" xfId="0" applyFont="1" applyBorder="1"/>
    <xf numFmtId="0" fontId="7" fillId="6" borderId="8" xfId="0" applyFont="1" applyFill="1" applyBorder="1"/>
    <xf numFmtId="0" fontId="0" fillId="0" borderId="8" xfId="0" applyBorder="1" applyAlignment="1" applyProtection="1">
      <alignment wrapText="1"/>
      <protection locked="0"/>
    </xf>
    <xf numFmtId="0" fontId="0" fillId="0" borderId="22" xfId="0" applyBorder="1" applyAlignment="1" applyProtection="1">
      <alignment vertical="center"/>
      <protection locked="0"/>
    </xf>
    <xf numFmtId="0" fontId="0" fillId="0" borderId="2" xfId="0" applyBorder="1" applyAlignment="1" applyProtection="1">
      <alignment vertical="center"/>
      <protection locked="0"/>
    </xf>
    <xf numFmtId="0" fontId="0" fillId="0" borderId="25" xfId="0" applyBorder="1" applyAlignment="1" applyProtection="1">
      <alignment vertical="center"/>
      <protection locked="0"/>
    </xf>
    <xf numFmtId="0" fontId="0" fillId="0" borderId="27" xfId="0" applyBorder="1" applyAlignment="1" applyProtection="1">
      <alignment vertical="center"/>
      <protection locked="0"/>
    </xf>
    <xf numFmtId="0" fontId="0" fillId="0" borderId="1" xfId="0" applyBorder="1" applyAlignment="1" applyProtection="1">
      <alignment vertical="center"/>
      <protection locked="0"/>
    </xf>
    <xf numFmtId="0" fontId="0" fillId="0" borderId="3" xfId="0" applyBorder="1" applyAlignment="1" applyProtection="1">
      <alignment vertical="center"/>
      <protection locked="0"/>
    </xf>
    <xf numFmtId="0" fontId="2" fillId="5" borderId="13" xfId="0" applyFont="1" applyFill="1" applyBorder="1" applyAlignment="1">
      <alignment horizontal="left"/>
    </xf>
    <xf numFmtId="0" fontId="0" fillId="5" borderId="14" xfId="0" applyFill="1" applyBorder="1" applyAlignment="1">
      <alignment horizontal="left"/>
    </xf>
    <xf numFmtId="0" fontId="0" fillId="2" borderId="19" xfId="0" applyFill="1" applyBorder="1" applyAlignment="1">
      <alignment horizontal="center" vertical="center"/>
    </xf>
    <xf numFmtId="0" fontId="0" fillId="2" borderId="21" xfId="0" applyFill="1" applyBorder="1" applyAlignment="1">
      <alignment horizontal="center" vertical="center"/>
    </xf>
    <xf numFmtId="0" fontId="0" fillId="2" borderId="20" xfId="0" applyFill="1" applyBorder="1" applyAlignment="1">
      <alignment horizontal="center" vertical="center"/>
    </xf>
    <xf numFmtId="0" fontId="0" fillId="2" borderId="1" xfId="0" applyFill="1" applyBorder="1" applyAlignment="1">
      <alignment vertical="top"/>
    </xf>
    <xf numFmtId="0" fontId="0" fillId="2" borderId="29" xfId="0" applyFill="1" applyBorder="1" applyAlignment="1">
      <alignment vertical="top"/>
    </xf>
    <xf numFmtId="0" fontId="2" fillId="5" borderId="9" xfId="0" applyFont="1" applyFill="1" applyBorder="1"/>
    <xf numFmtId="14" fontId="0" fillId="0" borderId="23" xfId="0" applyNumberFormat="1" applyBorder="1" applyAlignment="1" applyProtection="1">
      <alignment horizontal="center" vertical="center"/>
      <protection locked="0"/>
    </xf>
    <xf numFmtId="14" fontId="0" fillId="0" borderId="24" xfId="0" applyNumberFormat="1" applyBorder="1" applyAlignment="1" applyProtection="1">
      <alignment horizontal="center" vertical="center"/>
      <protection locked="0"/>
    </xf>
    <xf numFmtId="164" fontId="0" fillId="0" borderId="25" xfId="0" applyNumberFormat="1" applyBorder="1" applyProtection="1">
      <protection locked="0"/>
    </xf>
    <xf numFmtId="0" fontId="0" fillId="0" borderId="26" xfId="0" applyBorder="1"/>
    <xf numFmtId="0" fontId="0" fillId="2" borderId="3" xfId="0" applyFill="1" applyBorder="1" applyAlignment="1">
      <alignment vertical="top"/>
    </xf>
    <xf numFmtId="0" fontId="2" fillId="5" borderId="13" xfId="0" applyFont="1" applyFill="1" applyBorder="1" applyAlignment="1">
      <alignment horizontal="center"/>
    </xf>
    <xf numFmtId="0" fontId="0" fillId="5" borderId="14" xfId="0" applyFill="1" applyBorder="1" applyAlignment="1">
      <alignment horizontal="center"/>
    </xf>
    <xf numFmtId="0" fontId="0" fillId="5" borderId="15" xfId="0" applyFill="1" applyBorder="1" applyAlignment="1">
      <alignment horizontal="center"/>
    </xf>
    <xf numFmtId="0" fontId="2" fillId="5" borderId="4" xfId="0" applyFont="1" applyFill="1" applyBorder="1"/>
    <xf numFmtId="0" fontId="2" fillId="5" borderId="5" xfId="0" applyFont="1" applyFill="1" applyBorder="1"/>
    <xf numFmtId="0" fontId="2" fillId="5" borderId="16" xfId="0" applyFont="1" applyFill="1" applyBorder="1" applyAlignment="1">
      <alignment horizontal="center"/>
    </xf>
    <xf numFmtId="0" fontId="0" fillId="6" borderId="17" xfId="0" applyFill="1" applyBorder="1" applyAlignment="1">
      <alignment horizontal="center"/>
    </xf>
    <xf numFmtId="0" fontId="0" fillId="6" borderId="18" xfId="0" applyFill="1" applyBorder="1" applyAlignment="1">
      <alignment horizontal="center"/>
    </xf>
    <xf numFmtId="0" fontId="0" fillId="2" borderId="2" xfId="0" applyFill="1" applyBorder="1" applyAlignment="1">
      <alignment vertical="top"/>
    </xf>
    <xf numFmtId="0" fontId="0" fillId="0" borderId="28" xfId="0" applyBorder="1" applyAlignment="1" applyProtection="1">
      <alignment vertical="center"/>
      <protection locked="0"/>
    </xf>
  </cellXfs>
  <cellStyles count="3">
    <cellStyle name="Lien hypertexte" xfId="2" builtinId="8"/>
    <cellStyle name="Normal" xfId="0" builtinId="0"/>
    <cellStyle name="Normal 2" xfId="1" xr:uid="{B8A077B9-FD36-44B8-89E7-C81B3B08675E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J2175"/>
  <sheetViews>
    <sheetView tabSelected="1" zoomScale="70" zoomScaleNormal="70" workbookViewId="0">
      <selection activeCell="AM6" sqref="AM6"/>
    </sheetView>
  </sheetViews>
  <sheetFormatPr baseColWidth="10" defaultRowHeight="12.75" x14ac:dyDescent="0.35"/>
  <cols>
    <col min="3" max="3" width="14.46484375" customWidth="1"/>
    <col min="4" max="4" width="22.86328125" customWidth="1"/>
    <col min="5" max="5" width="6.33203125" customWidth="1"/>
    <col min="8" max="8" width="11.1328125" customWidth="1"/>
    <col min="9" max="9" width="5.1328125" customWidth="1"/>
    <col min="10" max="10" width="2" customWidth="1"/>
    <col min="11" max="11" width="4" customWidth="1"/>
    <col min="12" max="16" width="4" hidden="1" customWidth="1"/>
    <col min="17" max="21" width="11.46484375" hidden="1" customWidth="1"/>
    <col min="22" max="22" width="21.86328125" hidden="1" customWidth="1"/>
    <col min="23" max="23" width="9.86328125" hidden="1" customWidth="1"/>
    <col min="24" max="33" width="11.46484375" hidden="1" customWidth="1"/>
    <col min="34" max="34" width="10.6640625" hidden="1" customWidth="1"/>
    <col min="35" max="35" width="21.86328125" hidden="1" customWidth="1"/>
    <col min="36" max="36" width="20.86328125" hidden="1" customWidth="1"/>
  </cols>
  <sheetData>
    <row r="1" spans="1:36" ht="39.4" x14ac:dyDescent="0.4">
      <c r="A1" s="35" t="s">
        <v>0</v>
      </c>
      <c r="B1" s="36"/>
      <c r="C1" s="36" t="s">
        <v>7</v>
      </c>
      <c r="D1" s="56" t="s">
        <v>8</v>
      </c>
      <c r="E1" s="56"/>
      <c r="F1" s="37" t="s">
        <v>4</v>
      </c>
      <c r="G1" s="37" t="s">
        <v>5</v>
      </c>
      <c r="H1" s="37" t="s">
        <v>6</v>
      </c>
      <c r="I1" s="11"/>
      <c r="J1" s="11"/>
      <c r="K1" s="12"/>
      <c r="V1" t="s">
        <v>8</v>
      </c>
      <c r="W1" t="s">
        <v>24</v>
      </c>
      <c r="AA1" s="24" t="s">
        <v>875</v>
      </c>
      <c r="AC1" s="24" t="s">
        <v>874</v>
      </c>
      <c r="AE1" s="24" t="s">
        <v>877</v>
      </c>
      <c r="AG1" s="24" t="s">
        <v>876</v>
      </c>
      <c r="AI1" s="24" t="s">
        <v>396</v>
      </c>
      <c r="AJ1" s="24" t="s">
        <v>2173</v>
      </c>
    </row>
    <row r="2" spans="1:36" ht="41.25" customHeight="1" x14ac:dyDescent="0.35">
      <c r="A2" s="57" t="s">
        <v>540</v>
      </c>
      <c r="B2" s="2" t="s">
        <v>9</v>
      </c>
      <c r="C2" s="23" t="str">
        <f>IF(D2="","",VLOOKUP(D2,V$1:W$19,2))</f>
        <v/>
      </c>
      <c r="D2" s="59"/>
      <c r="E2" s="60"/>
      <c r="F2" s="2">
        <f>+Q10+Q12+Q7+Q15+Q20+Q25+Q29</f>
        <v>0</v>
      </c>
      <c r="G2" s="22">
        <f>+IF(OR(R10="Erreur dans la saisie des résultats",R12="Erreur dans la saisie des résultats",R7="Erreur dans la saisie des résultats",R15="Erreur dans la saisie des résultats",R20="Erreur dans la saisie des résultats",R25="Erreur dans la saisie des résultats",R29="Erreur dans la saisie des résultats"),"Erreur dans la saisie des résultats",R10+R12+R7+R15+R20+R25+R29)</f>
        <v>0</v>
      </c>
      <c r="H2" s="22">
        <f>+IF(OR(S10="Erreur dans la saisie des résultats",S12="Erreur dans la saisie des résultats",S7="Erreur dans la saisie des résultats",S15="Erreur dans la saisie des résultats",S20="Erreur dans la saisie des résultats",S25="Erreur dans la saisie des résultats",S29="Erreur dans la saisie des résultats"),"Erreur dans la saisie des résultats",S10+S12+S7+S15+S20+S25+S29)</f>
        <v>0</v>
      </c>
      <c r="K2" s="13"/>
      <c r="V2" t="s">
        <v>543</v>
      </c>
      <c r="W2">
        <v>3185</v>
      </c>
      <c r="AA2" s="25" t="s">
        <v>3365</v>
      </c>
      <c r="AC2" s="25" t="s">
        <v>3283</v>
      </c>
      <c r="AE2" s="25" t="s">
        <v>3365</v>
      </c>
      <c r="AG2" s="25" t="s">
        <v>3283</v>
      </c>
      <c r="AI2" s="25" t="s">
        <v>543</v>
      </c>
      <c r="AJ2" s="25" t="s">
        <v>542</v>
      </c>
    </row>
    <row r="3" spans="1:36" ht="39.75" customHeight="1" x14ac:dyDescent="0.35">
      <c r="A3" s="58"/>
      <c r="B3" s="2" t="s">
        <v>10</v>
      </c>
      <c r="C3" s="23" t="str">
        <f>IF(D3="","",VLOOKUP(D3,V$1:W$19,2))</f>
        <v/>
      </c>
      <c r="D3" s="59"/>
      <c r="E3" s="60"/>
      <c r="F3" s="2">
        <f>+Q11+Q13+Q8+Q17+Q22+Q27+Q31</f>
        <v>0</v>
      </c>
      <c r="G3" s="22">
        <f>+IF(OR(R11="Erreur dans la saisie des résultats",R13="Erreur dans la saisie des résultats",R8="Erreur dans la saisie des résultats",R17="Erreur dans la saisie des résultats",R22="Erreur dans la saisie des résultats",R27="Erreur dans la saisie des résultats",R31="Erreur dans la saisie des résultats"),"Erreur dans la saisie des résultats",R11+R13+R8+R17+R22+R27+R31)</f>
        <v>0</v>
      </c>
      <c r="H3" s="22">
        <f>+IF(OR(S11="Erreur dans la saisie des résultats",S13="Erreur dans la saisie des résultats",S8="Erreur dans la saisie des résultats",S17="Erreur dans la saisie des résultats",S22="Erreur dans la saisie des résultats",S27="Erreur dans la saisie des résultats",S31="Erreur dans la saisie des résultats"),"Erreur dans la saisie des résultats",S11+S13+S8+S17+S22+S27+S31)</f>
        <v>0</v>
      </c>
      <c r="K3" s="13"/>
      <c r="V3" t="s">
        <v>25</v>
      </c>
      <c r="W3">
        <v>3139</v>
      </c>
      <c r="AA3" s="25" t="s">
        <v>3459</v>
      </c>
      <c r="AC3" s="25" t="s">
        <v>2706</v>
      </c>
      <c r="AE3" s="25" t="s">
        <v>3459</v>
      </c>
      <c r="AG3" s="25" t="s">
        <v>830</v>
      </c>
      <c r="AI3" s="25" t="s">
        <v>25</v>
      </c>
      <c r="AJ3" s="25" t="s">
        <v>59</v>
      </c>
    </row>
    <row r="4" spans="1:36" x14ac:dyDescent="0.35">
      <c r="A4" s="14"/>
      <c r="K4" s="13"/>
      <c r="V4" t="s">
        <v>26</v>
      </c>
      <c r="W4">
        <v>3135</v>
      </c>
      <c r="AA4" s="25" t="s">
        <v>2808</v>
      </c>
      <c r="AC4" s="25" t="s">
        <v>2878</v>
      </c>
      <c r="AE4" s="25" t="s">
        <v>4129</v>
      </c>
      <c r="AG4" s="25" t="s">
        <v>2706</v>
      </c>
      <c r="AI4" s="25" t="s">
        <v>26</v>
      </c>
      <c r="AJ4" s="25" t="s">
        <v>185</v>
      </c>
    </row>
    <row r="5" spans="1:36" ht="13.15" x14ac:dyDescent="0.4">
      <c r="A5" s="38" t="s">
        <v>11</v>
      </c>
      <c r="B5" s="39" t="s">
        <v>12</v>
      </c>
      <c r="C5" s="39" t="s">
        <v>13</v>
      </c>
      <c r="D5" s="39" t="s">
        <v>14</v>
      </c>
      <c r="E5" s="39" t="s">
        <v>15</v>
      </c>
      <c r="F5" s="39" t="s">
        <v>3</v>
      </c>
      <c r="G5" s="39"/>
      <c r="H5" s="39"/>
      <c r="I5" s="65" t="s">
        <v>16</v>
      </c>
      <c r="J5" s="65"/>
      <c r="K5" s="66"/>
      <c r="V5" t="s">
        <v>539</v>
      </c>
      <c r="W5">
        <v>3213</v>
      </c>
      <c r="AA5" s="25" t="s">
        <v>4376</v>
      </c>
      <c r="AC5" s="25" t="s">
        <v>5225</v>
      </c>
      <c r="AE5" s="25" t="s">
        <v>2808</v>
      </c>
      <c r="AG5" s="25" t="s">
        <v>2910</v>
      </c>
      <c r="AI5" s="25" t="s">
        <v>539</v>
      </c>
      <c r="AJ5" s="25" t="s">
        <v>472</v>
      </c>
    </row>
    <row r="6" spans="1:36" ht="13.15" x14ac:dyDescent="0.4">
      <c r="A6" s="67" t="s">
        <v>21</v>
      </c>
      <c r="B6" s="68"/>
      <c r="C6" s="68"/>
      <c r="D6" s="68"/>
      <c r="E6" s="68"/>
      <c r="F6" s="68"/>
      <c r="G6" s="68"/>
      <c r="H6" s="68"/>
      <c r="I6" s="68"/>
      <c r="J6" s="68"/>
      <c r="K6" s="69"/>
      <c r="L6" s="17"/>
      <c r="M6" s="17"/>
      <c r="N6" s="17"/>
      <c r="O6" s="17"/>
      <c r="P6" s="17"/>
      <c r="Q6" t="s">
        <v>23</v>
      </c>
      <c r="R6" t="s">
        <v>5</v>
      </c>
      <c r="S6" t="s">
        <v>6</v>
      </c>
      <c r="V6" s="21" t="s">
        <v>3996</v>
      </c>
      <c r="W6" s="21">
        <v>3235</v>
      </c>
      <c r="AA6" s="25" t="s">
        <v>4111</v>
      </c>
      <c r="AC6" s="25" t="s">
        <v>2532</v>
      </c>
      <c r="AE6" s="25" t="s">
        <v>4376</v>
      </c>
      <c r="AG6" s="25" t="s">
        <v>2878</v>
      </c>
      <c r="AI6" s="40" t="s">
        <v>3996</v>
      </c>
      <c r="AJ6" s="32" t="s">
        <v>3998</v>
      </c>
    </row>
    <row r="7" spans="1:36" ht="30" customHeight="1" x14ac:dyDescent="0.35">
      <c r="A7" s="51">
        <v>1</v>
      </c>
      <c r="B7" s="6" t="s">
        <v>1</v>
      </c>
      <c r="C7" s="27" t="str">
        <f>IF(D7="","",VLOOKUP(D7,'BD Licences Simples'!A$2:C$1452,2))</f>
        <v/>
      </c>
      <c r="D7" s="7"/>
      <c r="E7" s="27" t="str">
        <f>IF(D7="","",VLOOKUP(D7,'BD Licences Simples'!A$2:C$1452,3))</f>
        <v/>
      </c>
      <c r="F7" s="7"/>
      <c r="G7" s="7"/>
      <c r="H7" s="7"/>
      <c r="I7" s="3"/>
      <c r="J7" s="7"/>
      <c r="K7" s="15"/>
      <c r="L7" s="4" t="str">
        <f>IF(E7="","",VALUE(RIGHT(E7,1)))</f>
        <v/>
      </c>
      <c r="M7" s="4" t="str">
        <f>IF(OR(L$7="",L$8="",L$10="",L$11="",L$12="",L$13=""),"",IF(L7&lt;4,1,IF(L$7+L$10+L$12&lt;17,1,0)))</f>
        <v/>
      </c>
      <c r="N7" s="3">
        <f>IF(J7&lt;&gt;"",IF(J8&lt;&gt;"",0,1),IF(J8&lt;&gt;"",0,IF(R7&gt;R8,1,0)))</f>
        <v>0</v>
      </c>
      <c r="O7" s="3">
        <f>IF(OR(F7&gt;7,F8&gt;7,G7&gt;7,G8&gt;7),"Erreur dans la saisie des résultats",IF(OR((AND(F8=7,F7&lt;5)),(AND(G8=7,G7&lt;5)),(AND(H7&gt;10,H7&gt;H8,H7-H8&lt;&gt;2)),AND(H8&gt;10,H8&gt;H7,H8-H7&lt;&gt;2)),"Erreur dans la saisie des résultats",IF(J7&lt;&gt;"",IF(J8&lt;&gt;"",0,2),IF(J8&lt;&gt;"",IF(AND(F7&gt;=6,F7&gt;F8),1,IF(AND(G7&gt;=6,G7&gt;G8),1,0)),IF(F7&gt;F8,IF(G7&gt;G8,IF(OR(H7&lt;&gt;"",H8&lt;&gt;""),"Erreur dans la saisie des résultats",2),IF(H7&gt;H8, IF(H7&lt;10,"Erreur dans la saisie des résultats",2),IF(H8&lt;10,"Erreur dans la saisie des résultats",1))),IF(G7&gt;G8,IF(H7&gt;H8, IF(H7&lt;10,"Erreur dans la saisie des résultats",2),IF(H8&lt;10,"Erreur dans la saisie des résultats",1)),IF(OR(H7&lt;&gt;"",H8&lt;&gt;""),"Erreur dans la saisie des résultats",0)))))))</f>
        <v>0</v>
      </c>
      <c r="P7" s="3">
        <f>IF(O7="Erreur dans la saisie des résultats","Erreur dans la saisie des résultats",SUM(F7:H7))</f>
        <v>0</v>
      </c>
      <c r="Q7">
        <f>IF(AND(J7&lt;&gt;"",J8&lt;&gt;""),0,IF(M$7=1,0,IF(M$8=1,1,N7)))</f>
        <v>0</v>
      </c>
      <c r="R7" s="21">
        <f>IF(AND(AND(F7&lt;6,F8&lt;6),OR(G7&lt;"",G8&lt;&gt;"")),"Erreur dans la saisie des résultats",IF(AND(J7="",J8="",G7&lt;6,G8&lt;6,F7&lt;&gt;"",F8&lt;&gt;""),"Erreur dans la saisie des résultats",IF(AND(J7&lt;&gt;"",J8&lt;&gt;""),0,IF(M$7=1,IF(M$8=1,0,IF(O7=2,0,O7)),IF(M$8=1,2,O7)))))</f>
        <v>0</v>
      </c>
      <c r="S7">
        <f>IF(AND(J7&lt;&gt;"",J8&lt;&gt;""),0,IF(M$7=1,IF(M$8=1,0,IF(O7=2,0,P7)),IF(M$8=1,IF(O7=2,P7,12),P7)))</f>
        <v>0</v>
      </c>
      <c r="V7" s="21" t="s">
        <v>3994</v>
      </c>
      <c r="W7" s="21">
        <v>3253</v>
      </c>
      <c r="AA7" s="25" t="s">
        <v>4113</v>
      </c>
      <c r="AC7" s="25" t="s">
        <v>1096</v>
      </c>
      <c r="AE7" s="25" t="s">
        <v>4131</v>
      </c>
      <c r="AG7" s="25" t="s">
        <v>5225</v>
      </c>
      <c r="AI7" s="40" t="s">
        <v>3994</v>
      </c>
      <c r="AJ7" s="25" t="s">
        <v>4000</v>
      </c>
    </row>
    <row r="8" spans="1:36" ht="30" customHeight="1" x14ac:dyDescent="0.35">
      <c r="A8" s="53"/>
      <c r="B8" s="8" t="s">
        <v>2</v>
      </c>
      <c r="C8" s="27" t="str">
        <f>IF(D8="","",VLOOKUP(D8,'BD Licences Simples'!A$2:C$1452,2))</f>
        <v/>
      </c>
      <c r="D8" s="7"/>
      <c r="E8" s="27" t="str">
        <f>IF(D8="","",VLOOKUP(D8,'BD Licences Simples'!A$2:C$1452,3))</f>
        <v/>
      </c>
      <c r="F8" s="9"/>
      <c r="G8" s="9"/>
      <c r="H8" s="9"/>
      <c r="I8" s="3"/>
      <c r="J8" s="9"/>
      <c r="K8" s="15"/>
      <c r="L8" s="4" t="str">
        <f>IF(E8="","",VALUE(RIGHT(E8,1)))</f>
        <v/>
      </c>
      <c r="M8" s="4" t="str">
        <f>IF(OR(L$7="",L$8="",L$10="",L$11="",L$12="",L$13=""),"",IF(L8&lt;4,1,IF(L$8+L$11+L$13&lt;17,1,0)))</f>
        <v/>
      </c>
      <c r="N8" s="3">
        <f>IF(J8&lt;&gt;"",IF(J7&lt;&gt;"",0,1),IF(J7&lt;&gt;"",0,IF(R8&gt;R7,1,0)))</f>
        <v>0</v>
      </c>
      <c r="O8" s="3">
        <f>IF(OR(F7&gt;7,F8&gt;7,G7&gt;7,G8&gt;7),"Erreur dans la saisie des résultats",IF(OR((AND(F7=7,F8&lt;5)),(AND(G7=7,G8&lt;5)),(AND(H7&gt;10,H7&gt;H8,H7-H8&lt;&gt;2)),AND(H8&gt;10,H8&gt;H7,H8-H7&lt;&gt;2)),"Erreur dans la saisie des résultats",IF(J8&lt;&gt;"",IF(J7&lt;&gt;"",0,2),IF(J7&lt;&gt;"",IF(AND(F8&gt;=6,F8&gt;F7),1,IF(AND(G8&gt;=6,G8&gt;G7),1,0)),IF(F8&gt;F7,IF(G8&gt;G7,IF(OR(H7&lt;&gt;"",H8&lt;&gt;""),"Erreur dans la saisie des résultats",2),IF(H8&gt;H7, IF(H8&lt;10,"Erreur dans la saisie des résultats",2),IF(H7&lt;10,"Erreur dans la saisie des résultats",1))),IF(G8&gt;G7,IF(H8&gt;H7, IF(H8&lt;10,"Erreur dans la saisie des résultats",2),IF(H7&lt;10,"Erreur dans la saisie des résultats",1)),IF(OR(H7&lt;&gt;"",H8&lt;&gt;""),"Erreur dans la saisie des résultats",0)))))))</f>
        <v>0</v>
      </c>
      <c r="P8" s="3">
        <f>IF(O8="Erreur dans la saisie des résultats","Erreur dans la saisie des résultats",SUM(F8:H8))</f>
        <v>0</v>
      </c>
      <c r="Q8">
        <f>IF(AND(J7&lt;&gt;"",J8&lt;&gt;""),0,IF(M$8=1,0,IF(M$7=1,1,N8)))</f>
        <v>0</v>
      </c>
      <c r="R8" s="21">
        <f>IF(AND(AND(F7&lt;6,F8&lt;6),OR(G7&lt;"",G8&lt;&gt;"")),"Erreur dans la saisie des résultats",IF(AND(J7="",J8="",G7&lt;6,G8&lt;6,F7&lt;&gt;"",F8&lt;&gt;""),"Erreur dans la saisie des résultats",IF(AND(J7&lt;&gt;"",J8&lt;&gt;""),0,IF(M$8=1,IF(M$7=1,0,IF(O8=2,0,O8)),IF(M$7=1,2,O8)))))</f>
        <v>0</v>
      </c>
      <c r="S8">
        <f>IF(AND(J7&lt;&gt;"",J8&lt;&gt;""),0,IF(M$8=1,IF(M$7=1,0,IF(O8=2,0,P8)),IF(M$7=1,IF(O8=2,P8,12),P8)))</f>
        <v>0</v>
      </c>
      <c r="V8" t="s">
        <v>3995</v>
      </c>
      <c r="W8">
        <v>3021</v>
      </c>
      <c r="AA8" s="25" t="s">
        <v>3129</v>
      </c>
      <c r="AC8" s="25" t="s">
        <v>3293</v>
      </c>
      <c r="AE8" s="25" t="s">
        <v>2187</v>
      </c>
      <c r="AG8" s="25" t="s">
        <v>2532</v>
      </c>
      <c r="AI8" s="25" t="s">
        <v>3995</v>
      </c>
      <c r="AJ8" s="25" t="s">
        <v>4001</v>
      </c>
    </row>
    <row r="9" spans="1:36" ht="13.15" x14ac:dyDescent="0.4">
      <c r="A9" s="62" t="s">
        <v>20</v>
      </c>
      <c r="B9" s="63"/>
      <c r="C9" s="63"/>
      <c r="D9" s="63"/>
      <c r="E9" s="63"/>
      <c r="F9" s="63"/>
      <c r="G9" s="63"/>
      <c r="H9" s="63"/>
      <c r="I9" s="63"/>
      <c r="J9" s="63"/>
      <c r="K9" s="64"/>
      <c r="L9" s="17"/>
      <c r="M9" s="4" t="str">
        <f>IF(OR(L9="",L10=""),"",IF(SUM(L9:L10)&lt;11,1,0))</f>
        <v/>
      </c>
      <c r="N9" s="17"/>
      <c r="O9" s="17"/>
      <c r="P9" s="17"/>
      <c r="Q9" s="20"/>
      <c r="R9" s="20"/>
      <c r="S9" s="20"/>
      <c r="V9" t="s">
        <v>3393</v>
      </c>
      <c r="W9">
        <v>3183</v>
      </c>
      <c r="AA9" s="25" t="s">
        <v>4368</v>
      </c>
      <c r="AC9" s="25" t="s">
        <v>1797</v>
      </c>
      <c r="AE9" s="25" t="s">
        <v>2654</v>
      </c>
      <c r="AG9" s="25" t="s">
        <v>1096</v>
      </c>
      <c r="AI9" s="25" t="s">
        <v>3393</v>
      </c>
      <c r="AJ9" s="25" t="s">
        <v>3997</v>
      </c>
    </row>
    <row r="10" spans="1:36" ht="30" customHeight="1" x14ac:dyDescent="0.35">
      <c r="A10" s="51">
        <v>1</v>
      </c>
      <c r="B10" s="6" t="s">
        <v>1</v>
      </c>
      <c r="C10" s="27" t="str">
        <f>IF(D10="","",VLOOKUP(D10,'BD Licences Simples'!A$2:C$1452,2))</f>
        <v/>
      </c>
      <c r="D10" s="7"/>
      <c r="E10" s="27" t="str">
        <f>IF(D10="","",VLOOKUP(D10,'BD Licences Simples'!A$2:C$1452,3))</f>
        <v/>
      </c>
      <c r="F10" s="30"/>
      <c r="G10" s="30"/>
      <c r="H10" s="30"/>
      <c r="I10" s="3"/>
      <c r="J10" s="7"/>
      <c r="K10" s="15"/>
      <c r="L10" s="4" t="str">
        <f>IF(E10="","",VALUE(RIGHT(E10,1)))</f>
        <v/>
      </c>
      <c r="M10" s="4" t="str">
        <f>IF(OR(L$7="",L$8="",L$10="",L$11="",L$12="",L$13=""),"",IF(L10&lt;5,1,IF(L$7+L$10+L$12&lt;17,1,0)))</f>
        <v/>
      </c>
      <c r="N10" s="3">
        <f>IF(J10&lt;&gt;"",IF(J11&lt;&gt;"",0,1),IF(J11&lt;&gt;"",0,IF(R10&gt;R11,1,0)))</f>
        <v>0</v>
      </c>
      <c r="O10" s="3">
        <f t="shared" ref="O10" si="0">IF(OR(F10&gt;7,F11&gt;7,G10&gt;7,G11&gt;7),"Erreur dans la saisie des résultats",IF(OR((AND(F11=7,F10&lt;5)),(AND(G11=7,G10&lt;5)),(AND(H10&gt;10,H10&gt;H11,H10-H11&lt;&gt;2)),AND(H11&gt;10,H11&gt;H10,H11-H10&lt;&gt;2)),"Erreur dans la saisie des résultats",IF(J10&lt;&gt;"",IF(J11&lt;&gt;"",0,2),IF(J11&lt;&gt;"",IF(AND(F10&gt;=6,F10&gt;F11),1,IF(AND(G10&gt;=6,G10&gt;G11),1,0)),IF(F10&gt;F11,IF(G10&gt;G11,IF(OR(H10&lt;&gt;"",H11&lt;&gt;""),"Erreur dans la saisie des résultats",2),IF(H10&gt;H11, IF(H10&lt;10,"Erreur dans la saisie des résultats",2),IF(H11&lt;10,"Erreur dans la saisie des résultats",1))),IF(G10&gt;G11,IF(H10&gt;H11, IF(H10&lt;10,"Erreur dans la saisie des résultats",2),IF(H11&lt;10,"Erreur dans la saisie des résultats",1)),IF(OR(H10&lt;&gt;"",H11&lt;&gt;""),"Erreur dans la saisie des résultats",0)))))))</f>
        <v>0</v>
      </c>
      <c r="P10" s="3">
        <f>IF(O10="Erreur dans la saisie des résultats","Erreur dans la saisie des résultats",SUM(F10:H10))</f>
        <v>0</v>
      </c>
      <c r="Q10">
        <f>IF(AND(J10&lt;&gt;"",J11&lt;&gt;""),0,IF(M$7=1,0,IF(M$8=1,1,N10)))</f>
        <v>0</v>
      </c>
      <c r="R10" s="21">
        <f>IF(AND(AND(F10&lt;6,F11&lt;6),OR(G10&lt;"",G11&lt;&gt;"")),"Erreur dans la saisie des résultats",IF(AND(J10="",J11="",G10&lt;6,G11&lt;6,F10&lt;&gt;"",F11&lt;&gt;""),"Erreur dans la saisie des résultats",IF(AND(J10&lt;&gt;"",J11&lt;&gt;""),0,IF(M$7=1,IF(M$8=1,0,IF(O10=2,0,O10)),IF(M$8=1,2,O10)))))</f>
        <v>0</v>
      </c>
      <c r="S10">
        <f>IF(AND(J10&lt;&gt;"",J11&lt;&gt;""),0,IF(M$7=1,IF(M$8=1,0,IF(O10=2,0,P10)),IF(M$8=1,IF(O10=2,P10,12),P10)))</f>
        <v>0</v>
      </c>
      <c r="V10" t="s">
        <v>27</v>
      </c>
      <c r="W10">
        <v>3182</v>
      </c>
      <c r="AA10" s="25" t="s">
        <v>2426</v>
      </c>
      <c r="AC10" s="25" t="s">
        <v>2718</v>
      </c>
      <c r="AE10" s="25" t="s">
        <v>4111</v>
      </c>
      <c r="AG10" s="25" t="s">
        <v>3293</v>
      </c>
      <c r="AI10" s="25" t="s">
        <v>27</v>
      </c>
      <c r="AJ10" s="25" t="s">
        <v>218</v>
      </c>
    </row>
    <row r="11" spans="1:36" ht="30" customHeight="1" x14ac:dyDescent="0.35">
      <c r="A11" s="53"/>
      <c r="B11" s="2" t="s">
        <v>2</v>
      </c>
      <c r="C11" s="27" t="str">
        <f>IF(D11="","",VLOOKUP(D11,'BD Licences Simples'!A$2:C$1452,2))</f>
        <v/>
      </c>
      <c r="D11" s="7"/>
      <c r="E11" s="27" t="str">
        <f>IF(D11="","",VLOOKUP(D11,'BD Licences Simples'!A$2:C$1452,3))</f>
        <v/>
      </c>
      <c r="F11" s="1"/>
      <c r="G11" s="1"/>
      <c r="H11" s="1"/>
      <c r="I11" s="3"/>
      <c r="J11" s="1"/>
      <c r="K11" s="15"/>
      <c r="L11" s="4" t="str">
        <f>IF(E11="","",VALUE(RIGHT(E11,1)))</f>
        <v/>
      </c>
      <c r="M11" s="4" t="str">
        <f>IF(OR(L$7="",L$8="",L$10="",L$11="",L$12="",L$13=""),"",IF(L11&lt;5,1,IF(L$8+L$11+L$13&lt;17,1,0)))</f>
        <v/>
      </c>
      <c r="N11" s="3">
        <f>IF(J11&lt;&gt;"",IF(J10&lt;&gt;"",0,1),IF(J10&lt;&gt;"",0,IF(R11&gt;R10,1,0)))</f>
        <v>0</v>
      </c>
      <c r="O11" s="3">
        <f t="shared" ref="O11" si="1">IF(OR(F10&gt;7,F11&gt;7,G10&gt;7,G11&gt;7),"Erreur dans la saisie des résultats",IF(OR((AND(F10=7,F11&lt;5)),(AND(G10=7,G11&lt;5)),(AND(H10&gt;10,H10&gt;H11,H10-H11&lt;&gt;2)),AND(H11&gt;10,H11&gt;H10,H11-H10&lt;&gt;2)),"Erreur dans la saisie des résultats",IF(J11&lt;&gt;"",IF(J10&lt;&gt;"",0,2),IF(J10&lt;&gt;"",IF(AND(F11&gt;=6,F11&gt;F10),1,IF(AND(G11&gt;=6,G11&gt;G10),1,0)),IF(F11&gt;F10,IF(G11&gt;G10,IF(OR(H10&lt;&gt;"",H11&lt;&gt;""),"Erreur dans la saisie des résultats",2),IF(H11&gt;H10, IF(H11&lt;10,"Erreur dans la saisie des résultats",2),IF(H10&lt;10,"Erreur dans la saisie des résultats",1))),IF(G11&gt;G10,IF(H11&gt;H10, IF(H11&lt;10,"Erreur dans la saisie des résultats",2),IF(H10&lt;10,"Erreur dans la saisie des résultats",1)),IF(OR(H10&lt;&gt;"",H11&lt;&gt;""),"Erreur dans la saisie des résultats",0)))))))</f>
        <v>0</v>
      </c>
      <c r="P11" s="3">
        <f>IF(O11="Erreur dans la saisie des résultats","Erreur dans la saisie des résultats",SUM(F11:H11))</f>
        <v>0</v>
      </c>
      <c r="Q11">
        <f>IF(AND(J10&lt;&gt;"",J11&lt;&gt;""),0,IF(M$8=1,0,IF(M$7=1,1,N11)))</f>
        <v>0</v>
      </c>
      <c r="R11" s="21">
        <f>IF(AND(AND(F10&lt;6,F11&lt;6),OR(G10&lt;"",G11&lt;&gt;"")),"Erreur dans la saisie des résultats",IF(AND(J10="",J11="",G10&lt;6,G11&lt;6,F10&lt;&gt;"",F11&lt;&gt;""),"Erreur dans la saisie des résultats",IF(AND(J10&lt;&gt;"",J11&lt;&gt;""),0,IF(M$8=1,IF(M$7=1,0,IF(O11=2,0,O11)),IF(M$7=1,2,O11)))))</f>
        <v>0</v>
      </c>
      <c r="S11">
        <f>IF(AND(J10&lt;&gt;"",J11&lt;&gt;""),0,IF(M$8=1,IF(M$7=1,0,IF(O11=2,0,P11)),IF(M$7=1,IF(O11=2,P11,12),P11)))</f>
        <v>0</v>
      </c>
      <c r="V11" t="s">
        <v>28</v>
      </c>
      <c r="W11">
        <v>3108</v>
      </c>
      <c r="AA11" s="25" t="s">
        <v>4361</v>
      </c>
      <c r="AC11" s="25" t="s">
        <v>4875</v>
      </c>
      <c r="AE11" s="25" t="s">
        <v>4113</v>
      </c>
      <c r="AG11" s="25" t="s">
        <v>3295</v>
      </c>
      <c r="AI11" s="25" t="s">
        <v>28</v>
      </c>
      <c r="AJ11" s="25" t="s">
        <v>283</v>
      </c>
    </row>
    <row r="12" spans="1:36" ht="30" customHeight="1" x14ac:dyDescent="0.35">
      <c r="A12" s="51">
        <v>2</v>
      </c>
      <c r="B12" s="2" t="s">
        <v>1</v>
      </c>
      <c r="C12" s="27" t="str">
        <f>IF(D12="","",VLOOKUP(D12,'BD Licences Simples'!A$2:C$1452,2))</f>
        <v/>
      </c>
      <c r="D12" s="7"/>
      <c r="E12" s="27" t="str">
        <f>IF(D12="","",VLOOKUP(D12,'BD Licences Simples'!A$2:C$1452,3))</f>
        <v/>
      </c>
      <c r="F12" s="1"/>
      <c r="G12" s="1"/>
      <c r="H12" s="1"/>
      <c r="I12" s="3"/>
      <c r="J12" s="1"/>
      <c r="K12" s="15"/>
      <c r="L12" s="4" t="str">
        <f>IF(E12="","",VALUE(RIGHT(E12,1)))</f>
        <v/>
      </c>
      <c r="M12" s="4" t="str">
        <f>IF(OR(L$7="",L$8="",L$10="",L$11="",L$12="",L$13=""),"",IF(L12&lt;5,1,IF(L$7+L$10+L$12&lt;17,1,0)))</f>
        <v/>
      </c>
      <c r="N12" s="3">
        <f>IF(J12&lt;&gt;"",IF(J13&lt;&gt;"",0,1),IF(J13&lt;&gt;"",0,IF(R12&gt;R13,1,0)))</f>
        <v>0</v>
      </c>
      <c r="O12" s="3">
        <f t="shared" ref="O12" si="2">IF(OR(F12&gt;7,F13&gt;7,G12&gt;7,G13&gt;7),"Erreur dans la saisie des résultats",IF(OR((AND(F13=7,F12&lt;5)),(AND(G13=7,G12&lt;5)),(AND(H12&gt;10,H12&gt;H13,H12-H13&lt;&gt;2)),AND(H13&gt;10,H13&gt;H12,H13-H12&lt;&gt;2)),"Erreur dans la saisie des résultats",IF(J12&lt;&gt;"",IF(J13&lt;&gt;"",0,2),IF(J13&lt;&gt;"",IF(AND(F12&gt;=6,F12&gt;F13),1,IF(AND(G12&gt;=6,G12&gt;G13),1,0)),IF(F12&gt;F13,IF(G12&gt;G13,IF(OR(H12&lt;&gt;"",H13&lt;&gt;""),"Erreur dans la saisie des résultats",2),IF(H12&gt;H13, IF(H12&lt;10,"Erreur dans la saisie des résultats",2),IF(H13&lt;10,"Erreur dans la saisie des résultats",1))),IF(G12&gt;G13,IF(H12&gt;H13, IF(H12&lt;10,"Erreur dans la saisie des résultats",2),IF(H13&lt;10,"Erreur dans la saisie des résultats",1)),IF(OR(H12&lt;&gt;"",H13&lt;&gt;""),"Erreur dans la saisie des résultats",0)))))))</f>
        <v>0</v>
      </c>
      <c r="P12" s="3">
        <f>IF(O12="Erreur dans la saisie des résultats","Erreur dans la saisie des résultats",SUM(F12:H12))</f>
        <v>0</v>
      </c>
      <c r="Q12">
        <f>IF(AND(J12&lt;&gt;"",J13&lt;&gt;""),0,IF(M$7=1,0,IF(M$8=1,1,N12)))</f>
        <v>0</v>
      </c>
      <c r="R12" s="21">
        <f>IF(AND(AND(F12&lt;6,F13&lt;6),OR(G12&lt;"",G13&lt;&gt;"")),"Erreur dans la saisie des résultats",IF(AND(J12="",J13="",G12&lt;6,G13&lt;6,F12&lt;&gt;"",F13&lt;&gt;""),"Erreur dans la saisie des résultats",IF(AND(J12&lt;&gt;"",J13&lt;&gt;""),0,IF(M$7=1,IF(M$8=1,0,IF(O12=2,0,O12)),IF(M$8=1,2,O12)))))</f>
        <v>0</v>
      </c>
      <c r="S12">
        <f>IF(AND(J12&lt;&gt;"",J13&lt;&gt;""),0,IF(M$7=1,IF(M$8=1,0,IF(O12=2,0,P12)),IF(M$8=1,IF(O12=2,P12,12),P12)))</f>
        <v>0</v>
      </c>
      <c r="V12" t="s">
        <v>1839</v>
      </c>
      <c r="W12">
        <v>3113</v>
      </c>
      <c r="AA12" s="25" t="s">
        <v>38</v>
      </c>
      <c r="AC12" s="25" t="s">
        <v>4762</v>
      </c>
      <c r="AE12" s="25" t="s">
        <v>4582</v>
      </c>
      <c r="AG12" s="25" t="s">
        <v>1797</v>
      </c>
      <c r="AI12" s="25" t="s">
        <v>1839</v>
      </c>
      <c r="AJ12" s="25" t="s">
        <v>1943</v>
      </c>
    </row>
    <row r="13" spans="1:36" ht="30" customHeight="1" x14ac:dyDescent="0.35">
      <c r="A13" s="53"/>
      <c r="B13" s="8" t="s">
        <v>2</v>
      </c>
      <c r="C13" s="27" t="str">
        <f>IF(D13="","",VLOOKUP(D13,'BD Licences Simples'!A$2:C$1452,2))</f>
        <v/>
      </c>
      <c r="D13" s="7"/>
      <c r="E13" s="27" t="str">
        <f>IF(D13="","",VLOOKUP(D13,'BD Licences Simples'!A$2:C$1452,3))</f>
        <v/>
      </c>
      <c r="F13" s="31"/>
      <c r="G13" s="31"/>
      <c r="H13" s="31"/>
      <c r="I13" s="3"/>
      <c r="J13" s="9"/>
      <c r="K13" s="15"/>
      <c r="L13" s="4" t="str">
        <f>IF(E13="","",VALUE(RIGHT(E13,1)))</f>
        <v/>
      </c>
      <c r="M13" s="4" t="str">
        <f>IF(OR(L$7="",L$8="",L$10="",L$11="",L$12="",L$13=""),"",IF(L13&lt;5,1,IF(L$8+L$11+L$13&lt;17,1,0)))</f>
        <v/>
      </c>
      <c r="N13" s="3">
        <f>IF(J13&lt;&gt;"",IF(J12&lt;&gt;"",0,1),IF(J12&lt;&gt;"",0,IF(R13&gt;R12,1,0)))</f>
        <v>0</v>
      </c>
      <c r="O13" s="3">
        <f t="shared" ref="O13" si="3">IF(OR(F12&gt;7,F13&gt;7,G12&gt;7,G13&gt;7),"Erreur dans la saisie des résultats",IF(OR((AND(F12=7,F13&lt;5)),(AND(G12=7,G13&lt;5)),(AND(H12&gt;10,H12&gt;H13,H12-H13&lt;&gt;2)),AND(H13&gt;10,H13&gt;H12,H13-H12&lt;&gt;2)),"Erreur dans la saisie des résultats",IF(J13&lt;&gt;"",IF(J12&lt;&gt;"",0,2),IF(J12&lt;&gt;"",IF(AND(F13&gt;=6,F13&gt;F12),1,IF(AND(G13&gt;=6,G13&gt;G12),1,0)),IF(F13&gt;F12,IF(G13&gt;G12,IF(OR(H12&lt;&gt;"",H13&lt;&gt;""),"Erreur dans la saisie des résultats",2),IF(H13&gt;H12, IF(H13&lt;10,"Erreur dans la saisie des résultats",2),IF(H12&lt;10,"Erreur dans la saisie des résultats",1))),IF(G13&gt;G12,IF(H13&gt;H12, IF(H13&lt;10,"Erreur dans la saisie des résultats",2),IF(H12&lt;10,"Erreur dans la saisie des résultats",1)),IF(OR(H12&lt;&gt;"",H13&lt;&gt;""),"Erreur dans la saisie des résultats",0)))))))</f>
        <v>0</v>
      </c>
      <c r="P13" s="3">
        <f>IF(O13="Erreur dans la saisie des résultats","Erreur dans la saisie des résultats",SUM(F13:H13))</f>
        <v>0</v>
      </c>
      <c r="Q13">
        <f>IF(AND(J12&lt;&gt;"",J13&lt;&gt;""),0,IF(M$8=1,0,IF(M$7=1,1,N13)))</f>
        <v>0</v>
      </c>
      <c r="R13" s="21">
        <f>IF(AND(AND(F12&lt;6,F13&lt;6),OR(G12&lt;"",G13&lt;&gt;"")),"Erreur dans la saisie des résultats",IF(AND(J12="",J13="",G12&lt;6,G13&lt;6,F12&lt;&gt;"",F13&lt;&gt;""),"Erreur dans la saisie des résultats",IF(AND(J12&lt;&gt;"",J13&lt;&gt;""),0,IF(M$8=1,IF(M$7=1,0,IF(O13=2,0,O13)),IF(M$7=1,2,O13)))))</f>
        <v>0</v>
      </c>
      <c r="S13">
        <f>IF(AND(J12&lt;&gt;"",J13&lt;&gt;""),0,IF(M$8=1,IF(M$7=1,0,IF(O13=2,0,P13)),IF(M$7=1,IF(O13=2,P13,12),P13)))</f>
        <v>0</v>
      </c>
      <c r="V13" t="s">
        <v>3359</v>
      </c>
      <c r="W13">
        <v>3016</v>
      </c>
      <c r="AA13" s="25" t="s">
        <v>99</v>
      </c>
      <c r="AC13" s="25" t="s">
        <v>4754</v>
      </c>
      <c r="AE13" s="25" t="s">
        <v>1098</v>
      </c>
      <c r="AG13" s="25" t="s">
        <v>2718</v>
      </c>
      <c r="AI13" s="25" t="s">
        <v>3359</v>
      </c>
      <c r="AJ13" s="25" t="s">
        <v>2174</v>
      </c>
    </row>
    <row r="14" spans="1:36" ht="13.15" x14ac:dyDescent="0.4">
      <c r="A14" s="62" t="s">
        <v>17</v>
      </c>
      <c r="B14" s="63"/>
      <c r="C14" s="63"/>
      <c r="D14" s="63"/>
      <c r="E14" s="63"/>
      <c r="F14" s="63"/>
      <c r="G14" s="63"/>
      <c r="H14" s="63"/>
      <c r="I14" s="63"/>
      <c r="J14" s="63"/>
      <c r="K14" s="64"/>
      <c r="L14" s="17"/>
      <c r="M14" s="17"/>
      <c r="N14" s="17"/>
      <c r="O14" s="17"/>
      <c r="P14" s="17"/>
      <c r="V14" t="s">
        <v>2175</v>
      </c>
      <c r="W14">
        <v>3079</v>
      </c>
      <c r="AA14" s="25" t="s">
        <v>1789</v>
      </c>
      <c r="AC14" s="25" t="s">
        <v>3613</v>
      </c>
      <c r="AE14" s="25" t="s">
        <v>604</v>
      </c>
      <c r="AG14" s="25" t="s">
        <v>4875</v>
      </c>
      <c r="AI14" s="25" t="s">
        <v>2175</v>
      </c>
      <c r="AJ14" s="25" t="s">
        <v>2828</v>
      </c>
    </row>
    <row r="15" spans="1:36" ht="30" customHeight="1" x14ac:dyDescent="0.35">
      <c r="A15" s="51">
        <v>1</v>
      </c>
      <c r="B15" s="70" t="s">
        <v>1</v>
      </c>
      <c r="C15" s="27" t="str">
        <f>IF(D15="","",VLOOKUP(D15,'BD Licences Doubles'!A$2:C$2646,2))</f>
        <v/>
      </c>
      <c r="D15" s="7"/>
      <c r="E15" s="27" t="str">
        <f>IF(D15="","",VLOOKUP(D15,'BD Licences Doubles'!A$2:C$2646,3))</f>
        <v/>
      </c>
      <c r="F15" s="43"/>
      <c r="G15" s="43"/>
      <c r="H15" s="43"/>
      <c r="I15" s="4"/>
      <c r="J15" s="7"/>
      <c r="K15" s="16"/>
      <c r="L15" s="4" t="str">
        <f>IF(E15="","",VALUE(RIGHT(E15,1)))</f>
        <v/>
      </c>
      <c r="M15" s="4" t="str">
        <f>IF(OR(L15="",L16=""),"",IF(OR(L15&lt;4,L16&lt;4),1,IF(SUM(L15:L16)&lt;11,1,0)))</f>
        <v/>
      </c>
      <c r="N15" s="4">
        <f>IF(J15&lt;&gt;"",IF(J17&lt;&gt;"",0,1),IF(J17&lt;&gt;"",0,IF(R15&gt;R17,1,0)))</f>
        <v>0</v>
      </c>
      <c r="O15" s="3">
        <f>IF(OR(F15&gt;7,F17&gt;7,G15&gt;7,G17&gt;7),"Erreur dans la saisie des résultats",IF(OR((AND(F17=7,F15&lt;5)),(AND(G17=7,G15&lt;5)),(AND(H15&gt;10,H15&gt;H17,H15-H17&lt;&gt;2)),AND(H17&gt;10,H17&gt;H15,H17-H15&lt;&gt;2)),"Erreur dans la saisie des résultats",IF(J15&lt;&gt;"",IF(J17&lt;&gt;"",0,2),IF(J17&lt;&gt;"",IF(AND(F15&gt;=6,F15&gt;F17),1,IF(AND(G15&gt;=6,G15&gt;G17),1,0)),IF(F15&gt;F17,IF(G15&gt;G17,IF(OR(H15&lt;&gt;"",H17&lt;&gt;""),"Erreur dans la saisie des résultats",2),IF(H15&gt;H17,IF(H15&lt;10,"Erreur dans la saisie des résultats",2),IF(H17&lt;10,"Erreur dans la saisie des résultats",1))),IF(G15&gt;G17,IF(H15&gt;H17,IF(H15&lt;10,"Erreur dans la saisie des résultats",2),IF(H17&lt;10,"Erreur dans la saisie des résultats",1)),IF(OR(H15&lt;&gt;"",H17&lt;&gt;""),"Erreur dans la saisie des résultats",0)))))))</f>
        <v>0</v>
      </c>
      <c r="P15" s="3">
        <f>IF(O15="Erreur dans la saisie des résultats","Erreur dans la saisie des résultats",IF(H15="",SUM(F15:H15),IF(H15&gt;H17,IF(H15&lt;10,"Erreur dans la saisie des résultats",SUM(F15:H15)),IF(H17&lt;10,"Erreur dans la saisie des résultats",SUM(F15:H15)))))</f>
        <v>0</v>
      </c>
      <c r="Q15">
        <f>IF(AND(J15&lt;&gt;"",J17&lt;&gt;""),0,IF(M15=1,0,IF(M17=1,1,N15)))</f>
        <v>0</v>
      </c>
      <c r="R15" s="21">
        <f>IF(AND(AND(F15&lt;6,F17&lt;6),OR(G15&lt;"",G17&lt;&gt;"")),"Erreur dans la saisie des résultats",IF(AND(J15="",J17="",G15&lt;6,G17&lt;6,F15&lt;&gt;"",F17&lt;&gt;""),"Erreur dans la saisie des résultats",IF(AND(J15&lt;&gt;"",J17&lt;&gt;""),0,IF(M15=1,IF(M17=1,0,IF(O15=2,0,O15)),IF(M17=1,2,O15)))))</f>
        <v>0</v>
      </c>
      <c r="S15">
        <f>IF(AND(J15&lt;&gt;"",J17&lt;&gt;""),0,IF(M15=1,IF(M17=1,0,IF(O15=2,0,P15)),IF(M17=1,IF(O15=2,P15,12),P15)))</f>
        <v>0</v>
      </c>
      <c r="V15" t="s">
        <v>29</v>
      </c>
      <c r="W15">
        <v>3040</v>
      </c>
      <c r="AA15" s="25" t="s">
        <v>4574</v>
      </c>
      <c r="AC15" s="25" t="s">
        <v>5145</v>
      </c>
      <c r="AE15" s="25" t="s">
        <v>2920</v>
      </c>
      <c r="AG15" s="25" t="s">
        <v>4762</v>
      </c>
      <c r="AI15" s="25" t="s">
        <v>29</v>
      </c>
      <c r="AJ15" s="25" t="s">
        <v>3999</v>
      </c>
    </row>
    <row r="16" spans="1:36" ht="30" customHeight="1" x14ac:dyDescent="0.35">
      <c r="A16" s="52"/>
      <c r="B16" s="54"/>
      <c r="C16" s="27" t="str">
        <f>IF(D16="","",VLOOKUP(D16,'BD Licences Doubles'!A$2:C$2646,2))</f>
        <v/>
      </c>
      <c r="D16" s="7"/>
      <c r="E16" s="27" t="str">
        <f>IF(D16="","",VLOOKUP(D16,'BD Licences Doubles'!A$2:C$2646,3))</f>
        <v/>
      </c>
      <c r="F16" s="44"/>
      <c r="G16" s="44"/>
      <c r="H16" s="44"/>
      <c r="I16" s="4"/>
      <c r="J16" s="4"/>
      <c r="K16" s="16"/>
      <c r="L16" s="4" t="str">
        <f>IF(E16="","",VALUE(RIGHT(E16,1)))</f>
        <v/>
      </c>
      <c r="M16" s="4"/>
      <c r="N16" s="4"/>
      <c r="O16" s="4"/>
      <c r="P16" s="4"/>
      <c r="R16" s="21"/>
      <c r="AA16" s="25" t="s">
        <v>2023</v>
      </c>
      <c r="AC16" s="25" t="s">
        <v>5142</v>
      </c>
      <c r="AE16" s="25" t="s">
        <v>3407</v>
      </c>
      <c r="AG16" s="25" t="s">
        <v>4754</v>
      </c>
    </row>
    <row r="17" spans="1:33" ht="30" customHeight="1" x14ac:dyDescent="0.35">
      <c r="A17" s="52"/>
      <c r="B17" s="54" t="s">
        <v>2</v>
      </c>
      <c r="C17" s="27" t="str">
        <f>IF(D17="","",VLOOKUP(D17,'BD Licences Doubles'!A$2:C$2646,2))</f>
        <v/>
      </c>
      <c r="D17" s="7"/>
      <c r="E17" s="27" t="str">
        <f>IF(D17="","",VLOOKUP(D17,'BD Licences Doubles'!A$2:C$2646,3))</f>
        <v/>
      </c>
      <c r="F17" s="45"/>
      <c r="G17" s="45"/>
      <c r="H17" s="47"/>
      <c r="I17" s="4"/>
      <c r="J17" s="1"/>
      <c r="K17" s="16"/>
      <c r="L17" s="4" t="str">
        <f>IF(E17="","",VALUE(RIGHT(E17,1)))</f>
        <v/>
      </c>
      <c r="M17" s="4" t="str">
        <f>IF(OR(L17="",L18=""),"",IF(OR(L17&lt;4,L18&lt;4),1,IF(SUM(L17:L18)&lt;11,1,0)))</f>
        <v/>
      </c>
      <c r="N17" s="4">
        <f>IF(J17&lt;&gt;"",IF(J15&lt;&gt;"",0,1),IF(J15&lt;&gt;"",0,IF(R17&gt;R15,1,0)))</f>
        <v>0</v>
      </c>
      <c r="O17" s="3">
        <f>IF(OR(F15&gt;7,F17&gt;7,G15&gt;7,G17&gt;7),"Erreur dans la saisie des résultats",IF(OR((AND(F15=7,F17&lt;5)),(AND(G15=7,G17&lt;5)),(AND(H15&gt;10,H15&gt;H17,H15-H17&lt;&gt;2)),AND(H17&gt;10,H17&gt;H15,H17-H15&lt;&gt;2)),"Erreur dans la saisie des résultats",IF(J17&lt;&gt;"",IF(J15&lt;&gt;"",0,2),IF(J15&lt;&gt;"",IF(AND(F17&gt;=6,F17&gt;F15),1,IF(AND(G17&gt;=6,G17&gt;G15),1,0)),IF(F17&gt;F15,IF(G17&gt;G15,IF(OR(H15&lt;&gt;"",H17&lt;&gt;""),"Erreur dans la saisie des résultats",2),IF(H17&gt;H15,IF(H17&lt;10,"Erreur dans la saisie des résultats",2),IF(H15&lt;10,"Erreur dans la saisie des résultats",1))),IF(G17&gt;G15,IF(H17&gt;H15,IF(H17&lt;10,"Erreur dans la saisie des résultats",2),IF(H15&lt;10,"Erreur dans la saisie des résultats",1)),IF(OR(H15&lt;&gt;"",H17&lt;&gt;""),"Erreur dans la saisie des résultats",0)))))))</f>
        <v>0</v>
      </c>
      <c r="P17" s="3">
        <f>IF(O17="Erreur dans la saisie des résultats","Erreur dans la saisie des résultats",IF(H17="",SUM(F17:H17),IF(H17&gt;H15,IF(H17&lt;10,"Erreur dans la saisie des résultats",SUM(F17:H17)),IF(H15&lt;10,"Erreur dans la saisie des résultats",SUM(F17:H17)))))</f>
        <v>0</v>
      </c>
      <c r="Q17">
        <f>IF(AND(J15&lt;&gt;"",J17&lt;&gt;""),0,IF(M17=1,0,IF(M15=1,1,N17)))</f>
        <v>0</v>
      </c>
      <c r="R17" s="21">
        <f>IF(AND(AND(F15&lt;6,F17&lt;6),OR(G15&lt;"",G17&lt;&gt;"")),"Erreur dans la saisie des résultats",IF(AND(J15="",J17="",G15&lt;6,G17&lt;6,F15&lt;&gt;"",F17&lt;&gt;""),"Erreur dans la saisie des résultats",IF(AND(J15&lt;&gt;"",J17&lt;&gt;""),0,IF(M17=1,IF(M15=1,0,IF(O17=2,0,O17)),IF(M15=1,2,O17)))))</f>
        <v>0</v>
      </c>
      <c r="S17">
        <f>IF(AND(J15&lt;&gt;"",J17&lt;&gt;""),0,IF(M17=1,IF(M15=1,0,IF(O17=2,0,P17)),IF(M15=1,IF(O17=2,P17,12),P17)))</f>
        <v>0</v>
      </c>
      <c r="AA17" s="25" t="s">
        <v>5197</v>
      </c>
      <c r="AC17" s="25" t="s">
        <v>345</v>
      </c>
      <c r="AE17" s="25" t="s">
        <v>3129</v>
      </c>
      <c r="AG17" s="25" t="s">
        <v>3613</v>
      </c>
    </row>
    <row r="18" spans="1:33" ht="30" customHeight="1" x14ac:dyDescent="0.35">
      <c r="A18" s="53"/>
      <c r="B18" s="61"/>
      <c r="C18" s="27" t="str">
        <f>IF(D18="","",VLOOKUP(D18,'BD Licences Doubles'!A$2:C$2646,2))</f>
        <v/>
      </c>
      <c r="D18" s="7"/>
      <c r="E18" s="27" t="str">
        <f>IF(D18="","",VLOOKUP(D18,'BD Licences Doubles'!A$2:C$2646,3))</f>
        <v/>
      </c>
      <c r="F18" s="46"/>
      <c r="G18" s="46"/>
      <c r="H18" s="48"/>
      <c r="I18" s="4"/>
      <c r="K18" s="16"/>
      <c r="L18" s="4" t="str">
        <f>IF(E18="","",VALUE(RIGHT(E18,1)))</f>
        <v/>
      </c>
      <c r="M18" s="4"/>
      <c r="N18" s="4"/>
      <c r="O18" s="4"/>
      <c r="P18" s="4"/>
      <c r="Q18" s="5"/>
      <c r="R18" s="20"/>
      <c r="S18" s="20"/>
      <c r="AA18" s="25" t="s">
        <v>4596</v>
      </c>
      <c r="AC18" s="25" t="s">
        <v>4674</v>
      </c>
      <c r="AE18" s="25" t="s">
        <v>1847</v>
      </c>
      <c r="AG18" s="25" t="s">
        <v>4714</v>
      </c>
    </row>
    <row r="19" spans="1:33" ht="13.15" x14ac:dyDescent="0.4">
      <c r="A19" s="62" t="s">
        <v>19</v>
      </c>
      <c r="B19" s="63"/>
      <c r="C19" s="63"/>
      <c r="D19" s="63"/>
      <c r="E19" s="63"/>
      <c r="F19" s="63"/>
      <c r="G19" s="63"/>
      <c r="H19" s="63"/>
      <c r="I19" s="63"/>
      <c r="J19" s="63"/>
      <c r="K19" s="64"/>
      <c r="L19" s="4"/>
      <c r="M19" s="17"/>
      <c r="N19" s="17"/>
      <c r="O19" s="17"/>
      <c r="P19" s="17"/>
      <c r="R19" s="20"/>
      <c r="S19" s="20"/>
      <c r="AA19" s="25" t="s">
        <v>2286</v>
      </c>
      <c r="AC19" s="25" t="s">
        <v>4157</v>
      </c>
      <c r="AE19" s="25" t="s">
        <v>4368</v>
      </c>
      <c r="AG19" s="25" t="s">
        <v>3597</v>
      </c>
    </row>
    <row r="20" spans="1:33" ht="24" customHeight="1" x14ac:dyDescent="0.35">
      <c r="A20" s="51">
        <v>1</v>
      </c>
      <c r="B20" s="70" t="s">
        <v>1</v>
      </c>
      <c r="C20" s="27" t="str">
        <f>IF(D20="","",VLOOKUP(D20,'BD Licences Doubles'!A$2:C$2646,2))</f>
        <v/>
      </c>
      <c r="D20" s="7"/>
      <c r="E20" s="27" t="str">
        <f>IF(D20="","",VLOOKUP(D20,'BD Licences Doubles'!A$2:C$2646,3))</f>
        <v/>
      </c>
      <c r="F20" s="43"/>
      <c r="G20" s="43"/>
      <c r="H20" s="43"/>
      <c r="I20" s="4"/>
      <c r="J20" s="7"/>
      <c r="K20" s="16"/>
      <c r="L20" s="4" t="str">
        <f>IF(E20="","",VALUE(RIGHT(E20,1)))</f>
        <v/>
      </c>
      <c r="M20" s="4" t="str">
        <f>IF(OR(L20="",L21=""),"",IF(OR(L20&lt;5,L21&lt;5),1,IF(SUM(L20:L21)&lt;11,1,0)))</f>
        <v/>
      </c>
      <c r="N20" s="4">
        <f>IF(J20&lt;&gt;"",IF(J22&lt;&gt;"",0,1),IF(J22&lt;&gt;"",0,IF(R20&gt;R22,1,0)))</f>
        <v>0</v>
      </c>
      <c r="O20" s="3">
        <f>IF(OR(F20&gt;7,F22&gt;7,G20&gt;7,G22&gt;7),"Erreur dans la saisie des résultats",IF(OR((AND(F22=7,F20&lt;5)),(AND(G22=7,G20&lt;5)),(AND(H20&gt;10,H20&gt;H22,H20-H22&lt;&gt;2)),AND(H22&gt;10,H22&gt;H20,H22-H20&lt;&gt;2)),"Erreur dans la saisie des résultats",IF(J20&lt;&gt;"",IF(J22&lt;&gt;"",0,2),IF(J22&lt;&gt;"",IF(AND(F20&gt;=6,F20&gt;F22),1,IF(AND(G20&gt;=6,G20&gt;G22),1,0)),IF(F20&gt;F22,IF(G20&gt;G22,IF(OR(H20&lt;&gt;"",H22&lt;&gt;""),"Erreur dans la saisie des résultats",2),IF(H20&gt;H22,IF(H20&lt;10,"Erreur dans la saisie des résultats",2),IF(H22&lt;10,"Erreur dans la saisie des résultats",1))),IF(G20&gt;G22,IF(H20&gt;H22,IF(H20&lt;10,"Erreur dans la saisie des résultats",2),IF(H22&lt;10,"Erreur dans la saisie des résultats",1)),IF(OR(H20&lt;&gt;"",H22&lt;&gt;""),"Erreur dans la saisie des résultats",0)))))))</f>
        <v>0</v>
      </c>
      <c r="P20" s="3">
        <f>IF(O20="Erreur dans la saisie des résultats","Erreur dans la saisie des résultats",IF(H20="",SUM(F20:H20),IF(H20&gt;H22,IF(H20&lt;10,"Erreur dans la saisie des résultats",SUM(F20:H20)),IF(H22&lt;10,"Erreur dans la saisie des résultats",SUM(F20:H20)))))</f>
        <v>0</v>
      </c>
      <c r="Q20">
        <f>IF(AND(J20&lt;&gt;"",J22&lt;&gt;""),0,IF(M20=1,0,IF(M22=1,1,N20)))</f>
        <v>0</v>
      </c>
      <c r="R20" s="21">
        <f>IF(AND(AND(F20&lt;6,F22&lt;6),OR(G20&lt;"",G22&lt;&gt;"")),"Erreur dans la saisie des résultats",IF(AND(J20="",J22="",G20&lt;6,G22&lt;6,F20&lt;&gt;"",F22&lt;&gt;""),"Erreur dans la saisie des résultats",IF(AND(J20&lt;&gt;"",J22&lt;&gt;""),0,IF(M20=1,IF(M22=1,0,IF(O20=2,0,O20)),IF(M22=1,2,O20)))))</f>
        <v>0</v>
      </c>
      <c r="S20">
        <f>IF(AND(J20&lt;&gt;"",J22&lt;&gt;""),0,IF(M20=1,IF(M22=1,0,IF(O20=2,0,P20)),IF(M22=1,IF(O20=2,P20,12),P20)))</f>
        <v>0</v>
      </c>
      <c r="AA20" s="25" t="s">
        <v>2193</v>
      </c>
      <c r="AC20" s="25" t="s">
        <v>2347</v>
      </c>
      <c r="AE20" s="25" t="s">
        <v>2426</v>
      </c>
      <c r="AG20" s="25" t="s">
        <v>5145</v>
      </c>
    </row>
    <row r="21" spans="1:33" ht="24" customHeight="1" x14ac:dyDescent="0.35">
      <c r="A21" s="52"/>
      <c r="B21" s="54"/>
      <c r="C21" s="27" t="str">
        <f>IF(D21="","",VLOOKUP(D21,'BD Licences Doubles'!A$2:C$2646,2))</f>
        <v/>
      </c>
      <c r="D21" s="7"/>
      <c r="E21" s="27" t="str">
        <f>IF(D21="","",VLOOKUP(D21,'BD Licences Doubles'!A$2:C$2646,3))</f>
        <v/>
      </c>
      <c r="F21" s="44"/>
      <c r="G21" s="44"/>
      <c r="H21" s="44"/>
      <c r="I21" s="4"/>
      <c r="J21" s="4"/>
      <c r="K21" s="16"/>
      <c r="L21" s="4" t="str">
        <f>IF(E21="","",VALUE(RIGHT(E21,1)))</f>
        <v/>
      </c>
      <c r="M21" s="4"/>
      <c r="N21" s="4"/>
      <c r="O21" s="4"/>
      <c r="P21" s="4"/>
      <c r="R21" s="21"/>
      <c r="AA21" s="25" t="s">
        <v>4791</v>
      </c>
      <c r="AC21" s="25" t="s">
        <v>2392</v>
      </c>
      <c r="AE21" s="25" t="s">
        <v>4361</v>
      </c>
      <c r="AG21" s="25" t="s">
        <v>5142</v>
      </c>
    </row>
    <row r="22" spans="1:33" ht="24" customHeight="1" x14ac:dyDescent="0.35">
      <c r="A22" s="52"/>
      <c r="B22" s="54" t="s">
        <v>2</v>
      </c>
      <c r="C22" s="27" t="str">
        <f>IF(D22="","",VLOOKUP(D22,'BD Licences Doubles'!A$2:C$2646,2))</f>
        <v/>
      </c>
      <c r="D22" s="7"/>
      <c r="E22" s="27" t="str">
        <f>IF(D22="","",VLOOKUP(D22,'BD Licences Doubles'!A$2:C$2646,3))</f>
        <v/>
      </c>
      <c r="F22" s="45"/>
      <c r="G22" s="45"/>
      <c r="H22" s="47"/>
      <c r="I22" s="4"/>
      <c r="J22" s="1"/>
      <c r="K22" s="16"/>
      <c r="L22" s="4" t="str">
        <f>IF(E22="","",VALUE(RIGHT(E22,1)))</f>
        <v/>
      </c>
      <c r="M22" s="4" t="str">
        <f>IF(OR(L22="",L23=""),"",IF(OR(L22&lt;5,L23&lt;5),1,IF(SUM(L22:L23)&lt;11,1,0)))</f>
        <v/>
      </c>
      <c r="N22" s="4">
        <f>IF(J22&lt;&gt;"",IF(J20&lt;&gt;"",0,1),IF(J20&lt;&gt;"",0,IF(R22&gt;R20,1,0)))</f>
        <v>0</v>
      </c>
      <c r="O22" s="3">
        <f>IF(OR(F20&gt;7,F22&gt;7,G20&gt;7,G22&gt;7),"Erreur dans la saisie des résultats",IF(OR((AND(F20=7,F22&lt;5)),(AND(G20=7,G22&lt;5)),(AND(H20&gt;10,H20&gt;H22,H20-H22&lt;&gt;2)),AND(H22&gt;10,H22&gt;H20,H22-H20&lt;&gt;2)),"Erreur dans la saisie des résultats",IF(J22&lt;&gt;"",IF(J20&lt;&gt;"",0,2),IF(J20&lt;&gt;"",IF(AND(F22&gt;=6,F22&gt;F20),1,IF(AND(G22&gt;=6,G22&gt;G20),1,0)),IF(F22&gt;F20,IF(G22&gt;G20,IF(OR(H20&lt;&gt;"",H22&lt;&gt;""),"Erreur dans la saisie des résultats",2),IF(H22&gt;H20,IF(H22&lt;10,"Erreur dans la saisie des résultats",2),IF(H20&lt;10,"Erreur dans la saisie des résultats",1))),IF(G22&gt;G20,IF(H22&gt;H20,IF(H22&lt;10,"Erreur dans la saisie des résultats",2),IF(H20&lt;10,"Erreur dans la saisie des résultats",1)),IF(OR(H20&lt;&gt;"",H22&lt;&gt;""),"Erreur dans la saisie des résultats",0)))))))</f>
        <v>0</v>
      </c>
      <c r="P22" s="3">
        <f>IF(O22="Erreur dans la saisie des résultats","Erreur dans la saisie des résultats",IF(H22="",SUM(F22:H22),IF(H22&gt;H20,IF(H22&lt;10,"Erreur dans la saisie des résultats",SUM(F22:H22)),IF(H20&lt;10,"Erreur dans la saisie des résultats",SUM(F22:H22)))))</f>
        <v>0</v>
      </c>
      <c r="Q22">
        <f>IF(AND(J20&lt;&gt;"",J22&lt;&gt;""),0,IF(M22=1,0,IF(M20=1,1,N22)))</f>
        <v>0</v>
      </c>
      <c r="R22" s="21">
        <f>IF(AND(AND(F20&lt;6,F22&lt;6),OR(G20&lt;"",G22&lt;&gt;"")),"Erreur dans la saisie des résultats",IF(AND(J20="",J22="",G20&lt;6,G22&lt;6,F20&lt;&gt;"",F22&lt;&gt;""),"Erreur dans la saisie des résultats",IF(AND(J20&lt;&gt;"",J22&lt;&gt;""),0,IF(M22=1,IF(M20=1,0,IF(O22=2,0,O22)),IF(M20=1,2,O22)))))</f>
        <v>0</v>
      </c>
      <c r="S22">
        <f>IF(AND(J20&lt;&gt;"",J22&lt;&gt;""),0,IF(M22=1,IF(M20=1,0,IF(O22=2,0,P22)),IF(M20=1,IF(O22=2,P22,12),P22)))</f>
        <v>0</v>
      </c>
      <c r="AA22" s="25" t="s">
        <v>4089</v>
      </c>
      <c r="AC22" s="25" t="s">
        <v>5000</v>
      </c>
      <c r="AE22" s="25" t="s">
        <v>1808</v>
      </c>
      <c r="AG22" s="25" t="s">
        <v>337</v>
      </c>
    </row>
    <row r="23" spans="1:33" ht="24" customHeight="1" x14ac:dyDescent="0.35">
      <c r="A23" s="52"/>
      <c r="B23" s="61"/>
      <c r="C23" s="27" t="str">
        <f>IF(D23="","",VLOOKUP(D23,'BD Licences Doubles'!A$2:C$2646,2))</f>
        <v/>
      </c>
      <c r="D23" s="7"/>
      <c r="E23" s="27" t="str">
        <f>IF(D23="","",VLOOKUP(D23,'BD Licences Doubles'!A$2:C$2646,3))</f>
        <v/>
      </c>
      <c r="F23" s="46"/>
      <c r="G23" s="46"/>
      <c r="H23" s="48"/>
      <c r="I23" s="4"/>
      <c r="K23" s="16"/>
      <c r="L23" s="4" t="str">
        <f>IF(E23="","",VALUE(RIGHT(E23,1)))</f>
        <v/>
      </c>
      <c r="M23" s="4"/>
      <c r="N23" s="4"/>
      <c r="O23" s="4"/>
      <c r="P23" s="4"/>
      <c r="Q23" s="5"/>
      <c r="R23" s="20"/>
      <c r="S23" s="20"/>
      <c r="AA23" s="25" t="s">
        <v>4079</v>
      </c>
      <c r="AC23" s="25" t="s">
        <v>865</v>
      </c>
      <c r="AE23" s="25" t="s">
        <v>38</v>
      </c>
      <c r="AG23" s="25" t="s">
        <v>345</v>
      </c>
    </row>
    <row r="24" spans="1:33" ht="13.15" x14ac:dyDescent="0.4">
      <c r="A24" s="62" t="s">
        <v>18</v>
      </c>
      <c r="B24" s="63"/>
      <c r="C24" s="63"/>
      <c r="D24" s="63"/>
      <c r="E24" s="63"/>
      <c r="F24" s="63"/>
      <c r="G24" s="63"/>
      <c r="H24" s="63"/>
      <c r="I24" s="63"/>
      <c r="J24" s="63"/>
      <c r="K24" s="64"/>
      <c r="L24" s="4"/>
      <c r="M24" s="17"/>
      <c r="N24" s="17"/>
      <c r="O24" s="17"/>
      <c r="P24" s="17"/>
      <c r="Q24" s="5"/>
      <c r="R24" s="20"/>
      <c r="S24" s="20"/>
      <c r="AA24" s="25" t="s">
        <v>618</v>
      </c>
      <c r="AC24" s="25" t="s">
        <v>406</v>
      </c>
      <c r="AE24" s="25" t="s">
        <v>99</v>
      </c>
      <c r="AG24" s="25" t="s">
        <v>4674</v>
      </c>
    </row>
    <row r="25" spans="1:33" ht="30" customHeight="1" x14ac:dyDescent="0.35">
      <c r="A25" s="52">
        <v>1</v>
      </c>
      <c r="B25" s="70" t="s">
        <v>1</v>
      </c>
      <c r="C25" s="27" t="str">
        <f>IF(D25="","",VLOOKUP(D25,'BD Licences Doubles'!A$2:C$2646,2))</f>
        <v/>
      </c>
      <c r="D25" s="7"/>
      <c r="E25" s="27" t="str">
        <f>IF(D25="","",VLOOKUP(D25,'BD Licences Doubles'!A$2:C$2646,3))</f>
        <v/>
      </c>
      <c r="F25" s="71"/>
      <c r="G25" s="71"/>
      <c r="H25" s="71"/>
      <c r="I25" s="4"/>
      <c r="J25" s="7"/>
      <c r="K25" s="16"/>
      <c r="L25" s="4" t="str">
        <f t="shared" ref="L25:L32" si="4">IF(E25="","",VALUE(RIGHT(E25,1)))</f>
        <v/>
      </c>
      <c r="M25" s="4" t="str">
        <f>IF(OR(L25="",L26=""),"",IF(OR(L25&lt;4,L26&lt;5),1,IF(SUM(L25:L26)&lt;11,1,0)))</f>
        <v/>
      </c>
      <c r="N25" s="4">
        <f>IF(J25&lt;&gt;"",IF(J27&lt;&gt;"",0,1),IF(J27&lt;&gt;"",0,IF(R25&gt;R27,1,0)))</f>
        <v>0</v>
      </c>
      <c r="O25" s="3">
        <f>IF(OR(F25&gt;7,F27&gt;7,G25&gt;7,G27&gt;7),"Erreur dans la saisie des résultats",IF(OR((AND(F27=7,F25&lt;5)),(AND(G27=7,G25&lt;5)),(AND(H25&gt;10,H25&gt;H27,H25-H27&lt;&gt;2)),AND(H27&gt;10,H27&gt;H25,H27-H25&lt;&gt;2)),"Erreur dans la saisie des résultats",IF(J25&lt;&gt;"",IF(J27&lt;&gt;"",0,2),IF(J27&lt;&gt;"",IF(AND(F25&gt;=6,F25&gt;F27),1,IF(AND(G25&gt;=6,G25&gt;G27),1,0)),IF(F25&gt;F27,IF(G25&gt;G27,IF(OR(H25&lt;&gt;"",H27&lt;&gt;""),"Erreur dans la saisie des résultats",2),IF(H25&gt;H27,IF(H25&lt;10,"Erreur dans la saisie des résultats",2),IF(H27&lt;10,"Erreur dans la saisie des résultats",1))),IF(G25&gt;G27,IF(H25&gt;H27,IF(H25&lt;10,"Erreur dans la saisie des résultats",2),IF(H27&lt;10,"Erreur dans la saisie des résultats",1)),IF(OR(H25&lt;&gt;"",H27&lt;&gt;""),"Erreur dans la saisie des résultats",0)))))))</f>
        <v>0</v>
      </c>
      <c r="P25" s="3">
        <f>IF(O25="Erreur dans la saisie des résultats","Erreur dans la saisie des résultats",IF(H25="",SUM(F25:H25),IF(H25&gt;H27,IF(H25&lt;10,"Erreur dans la saisie des résultats",SUM(F25:H25)),IF(H27&lt;10,"Erreur dans la saisie des résultats",SUM(F25:H25)))))</f>
        <v>0</v>
      </c>
      <c r="Q25">
        <f>IF(AND(J25&lt;&gt;"",J27&lt;&gt;""),0,IF(M25=1,0,IF(M27=1,1,N25)))</f>
        <v>0</v>
      </c>
      <c r="R25" s="21">
        <f>IF(AND(AND(F25&lt;6,F27&lt;6),OR(G25&lt;"",G27&lt;&gt;"")),"Erreur dans la saisie des résultats",IF(AND(J25="",J27="",G25&lt;6,G27&lt;6,F25&lt;&gt;"",F27&lt;&gt;""),"Erreur dans la saisie des résultats",IF(AND(J25&lt;&gt;"",J27&lt;&gt;""),0,IF(M25=1,IF(M27=1,0,IF(O25=2,0,O25)),IF(M27=1,2,O25)))))</f>
        <v>0</v>
      </c>
      <c r="S25">
        <f>IF(AND(J25&lt;&gt;"",J27&lt;&gt;""),0,IF(M25=1,IF(M27=1,0,IF(O25=2,0,P25)),IF(M27=1,IF(O25=2,P25,12),P25)))</f>
        <v>0</v>
      </c>
      <c r="AA25" s="25" t="s">
        <v>2597</v>
      </c>
      <c r="AC25" s="25" t="s">
        <v>4996</v>
      </c>
      <c r="AE25" s="25" t="s">
        <v>1789</v>
      </c>
      <c r="AG25" s="25" t="s">
        <v>898</v>
      </c>
    </row>
    <row r="26" spans="1:33" ht="30" customHeight="1" x14ac:dyDescent="0.35">
      <c r="A26" s="52"/>
      <c r="B26" s="54"/>
      <c r="C26" s="27" t="str">
        <f>IF(D26="","",VLOOKUP(D26,'BD Licences Doubles'!A$2:C$2646,2))</f>
        <v/>
      </c>
      <c r="D26" s="7"/>
      <c r="E26" s="27" t="str">
        <f>IF(D26="","",VLOOKUP(D26,'BD Licences Doubles'!A$2:C$2646,3))</f>
        <v/>
      </c>
      <c r="F26" s="44"/>
      <c r="G26" s="44"/>
      <c r="H26" s="44"/>
      <c r="I26" s="4"/>
      <c r="J26" s="4"/>
      <c r="K26" s="16"/>
      <c r="L26" s="4" t="str">
        <f t="shared" si="4"/>
        <v/>
      </c>
      <c r="M26" s="4"/>
      <c r="N26" s="4"/>
      <c r="O26" s="4"/>
      <c r="P26" s="4"/>
      <c r="R26" s="21"/>
      <c r="AA26" s="25" t="s">
        <v>2254</v>
      </c>
      <c r="AC26" s="25" t="s">
        <v>3303</v>
      </c>
      <c r="AE26" s="25" t="s">
        <v>900</v>
      </c>
      <c r="AG26" s="25" t="s">
        <v>2678</v>
      </c>
    </row>
    <row r="27" spans="1:33" ht="30" customHeight="1" x14ac:dyDescent="0.35">
      <c r="A27" s="52"/>
      <c r="B27" s="54" t="s">
        <v>2</v>
      </c>
      <c r="C27" s="27" t="str">
        <f>IF(D27="","",VLOOKUP(D27,'BD Licences Doubles'!A$2:C$2646,2))</f>
        <v/>
      </c>
      <c r="D27" s="7"/>
      <c r="E27" s="27" t="str">
        <f>IF(D27="","",VLOOKUP(D27,'BD Licences Doubles'!A$2:C$2646,3))</f>
        <v/>
      </c>
      <c r="F27" s="45"/>
      <c r="G27" s="45"/>
      <c r="H27" s="47"/>
      <c r="I27" s="4"/>
      <c r="J27" s="1"/>
      <c r="K27" s="16"/>
      <c r="L27" s="4" t="str">
        <f t="shared" si="4"/>
        <v/>
      </c>
      <c r="M27" s="4" t="str">
        <f>IF(OR(L27="",L28=""),"",IF(OR(L27&lt;4,L28&lt;5),1,IF(SUM(L27:L28)&lt;11,1,0)))</f>
        <v/>
      </c>
      <c r="N27" s="4">
        <f>IF(J27&lt;&gt;"",IF(J25&lt;&gt;"",0,1),IF(J25&lt;&gt;"",0,IF(R27&gt;R25,1,0)))</f>
        <v>0</v>
      </c>
      <c r="O27" s="3">
        <f>IF(OR(F25&gt;7,F27&gt;7,G25&gt;7,G27&gt;7),"Erreur dans la saisie des résultats",IF(OR((AND(F25=7,F27&lt;5)),(AND(G25=7,G27&lt;5)),(AND(H25&gt;10,H25&gt;H27,H25-H27&lt;&gt;2)),AND(H27&gt;10,H27&gt;H25,H27-H25&lt;&gt;2)),"Erreur dans la saisie des résultats",IF(J27&lt;&gt;"",IF(J25&lt;&gt;"",0,2),IF(J25&lt;&gt;"",IF(AND(F27&gt;=6,F27&gt;F25),1,IF(AND(G27&gt;=6,G27&gt;G25),1,0)),IF(F27&gt;F25,IF(G27&gt;G25,IF(OR(H25&lt;&gt;"",H27&lt;&gt;""),"Erreur dans la saisie des résultats",2),IF(H27&gt;H25,IF(H27&lt;10,"Erreur dans la saisie des résultats",2),IF(H25&lt;10,"Erreur dans la saisie des résultats",1))),IF(G27&gt;G25,IF(H27&gt;H25,IF(H27&lt;10,"Erreur dans la saisie des résultats",2),IF(H25&lt;10,"Erreur dans la saisie des résultats",1)),IF(OR(H25&lt;&gt;"",H27&lt;&gt;""),"Erreur dans la saisie des résultats",0)))))))</f>
        <v>0</v>
      </c>
      <c r="P27" s="3">
        <f>IF(O27="Erreur dans la saisie des résultats","Erreur dans la saisie des résultats",IF(H27="",SUM(F27:H27),IF(H27&gt;H25,IF(H27&lt;10,"Erreur dans la saisie des résultats",SUM(F27:H27)),IF(H25&lt;10,"Erreur dans la saisie des résultats",SUM(F27:H27)))))</f>
        <v>0</v>
      </c>
      <c r="Q27">
        <f>IF(AND(J25&lt;&gt;"",J27&lt;&gt;""),0,IF(M27=1,0,IF(M25=1,1,N27)))</f>
        <v>0</v>
      </c>
      <c r="R27" s="21">
        <f>IF(AND(AND(F25&lt;6,F27&lt;6),OR(G25&lt;"",G27&lt;&gt;"")),"Erreur dans la saisie des résultats",IF(AND(J25="",J27="",G25&lt;6,G27&lt;6,F25&lt;&gt;"",F27&lt;&gt;""),"Erreur dans la saisie des résultats",IF(AND(J25&lt;&gt;"",J27&lt;&gt;""),0,IF(M27=1,IF(M25=1,0,IF(O27=2,0,O27)),IF(M25=1,2,O27)))))</f>
        <v>0</v>
      </c>
      <c r="S27">
        <f>IF(AND(J25&lt;&gt;"",J27&lt;&gt;""),0,IF(M27=1,IF(M25=1,0,IF(O27=2,0,P27)),IF(M25=1,IF(O27=2,P27,12),P27)))</f>
        <v>0</v>
      </c>
      <c r="AA27" s="25" t="s">
        <v>5097</v>
      </c>
      <c r="AC27" s="25" t="s">
        <v>5068</v>
      </c>
      <c r="AE27" s="25" t="s">
        <v>2617</v>
      </c>
      <c r="AG27" s="25" t="s">
        <v>4157</v>
      </c>
    </row>
    <row r="28" spans="1:33" ht="30" customHeight="1" x14ac:dyDescent="0.35">
      <c r="A28" s="53"/>
      <c r="B28" s="54"/>
      <c r="C28" s="27" t="str">
        <f>IF(D28="","",VLOOKUP(D28,'BD Licences Doubles'!A$2:C$2646,2))</f>
        <v/>
      </c>
      <c r="D28" s="7"/>
      <c r="E28" s="27" t="str">
        <f>IF(D28="","",VLOOKUP(D28,'BD Licences Doubles'!A$2:C$2646,3))</f>
        <v/>
      </c>
      <c r="F28" s="46"/>
      <c r="G28" s="46"/>
      <c r="H28" s="48"/>
      <c r="I28" s="4"/>
      <c r="K28" s="16"/>
      <c r="L28" s="4" t="str">
        <f t="shared" si="4"/>
        <v/>
      </c>
      <c r="M28" s="4"/>
      <c r="N28" s="4"/>
      <c r="O28" s="4"/>
      <c r="P28" s="4"/>
      <c r="Q28" s="5"/>
      <c r="R28" s="20"/>
      <c r="S28" s="20"/>
      <c r="AA28" s="25" t="s">
        <v>311</v>
      </c>
      <c r="AC28" s="25" t="s">
        <v>5119</v>
      </c>
      <c r="AE28" s="25" t="s">
        <v>2653</v>
      </c>
      <c r="AG28" s="25" t="s">
        <v>4315</v>
      </c>
    </row>
    <row r="29" spans="1:33" ht="30" customHeight="1" x14ac:dyDescent="0.35">
      <c r="A29" s="51">
        <v>2</v>
      </c>
      <c r="B29" s="54" t="s">
        <v>1</v>
      </c>
      <c r="C29" s="27" t="str">
        <f>IF(D29="","",VLOOKUP(D29,'BD Licences Doubles'!A$2:C$2646,2))</f>
        <v/>
      </c>
      <c r="D29" s="7"/>
      <c r="E29" s="27" t="str">
        <f>IF(D29="","",VLOOKUP(D29,'BD Licences Doubles'!A$2:C$2646,3))</f>
        <v/>
      </c>
      <c r="F29" s="43"/>
      <c r="G29" s="43"/>
      <c r="H29" s="43"/>
      <c r="I29" s="4"/>
      <c r="J29" s="1"/>
      <c r="K29" s="16"/>
      <c r="L29" s="4" t="str">
        <f t="shared" si="4"/>
        <v/>
      </c>
      <c r="M29" s="4" t="str">
        <f>IF(OR(L29="",L30=""),"",IF(OR(L29&lt;4,L30&lt;5),1,IF(SUM(L29:L30)&lt;11,1,0)))</f>
        <v/>
      </c>
      <c r="N29" s="4">
        <f>IF(J29&lt;&gt;"",IF(J31&lt;&gt;"",0,1),IF(J31&lt;&gt;"",0,IF(R29&gt;R31,1,0)))</f>
        <v>0</v>
      </c>
      <c r="O29" s="3">
        <f>IF(OR(F29&gt;7,F31&gt;7,G29&gt;7,G31&gt;7),"Erreur dans la saisie des résultats",IF(OR((AND(F31=7,F29&lt;5)),(AND(G31=7,G29&lt;5)),(AND(H29&gt;10,H29&gt;H31,H29-H31&lt;&gt;2)),AND(H31&gt;10,H31&gt;H29,H31-H29&lt;&gt;2)),"Erreur dans la saisie des résultats",IF(J29&lt;&gt;"",IF(J31&lt;&gt;"",0,2),IF(J31&lt;&gt;"",IF(AND(F29&gt;=6,F29&gt;F31),1,IF(AND(G29&gt;=6,G29&gt;G31),1,0)),IF(F29&gt;F31,IF(G29&gt;G31,IF(OR(H29&lt;&gt;"",H31&lt;&gt;""),"Erreur dans la saisie des résultats",2),IF(H29&gt;H31,IF(H29&lt;10,"Erreur dans la saisie des résultats",2),IF(H31&lt;10,"Erreur dans la saisie des résultats",1))),IF(G29&gt;G31,IF(H29&gt;H31,IF(H29&lt;10,"Erreur dans la saisie des résultats",2),IF(H31&lt;10,"Erreur dans la saisie des résultats",1)),IF(OR(H29&lt;&gt;"",H31&lt;&gt;""),"Erreur dans la saisie des résultats",0)))))))</f>
        <v>0</v>
      </c>
      <c r="P29" s="3">
        <f>IF(O29="Erreur dans la saisie des résultats","Erreur dans la saisie des résultats",IF(H29="",SUM(F29:H29),IF(H29&gt;H31,IF(H29&lt;10,"Erreur dans la saisie des résultats",SUM(F29:H29)),IF(H31&lt;10,"Erreur dans la saisie des résultats",SUM(F29:H29)))))</f>
        <v>0</v>
      </c>
      <c r="Q29">
        <f>IF(AND(J29&lt;&gt;"",J31&lt;&gt;""),0,IF(M29=1,0,IF(M31=1,1,N29)))</f>
        <v>0</v>
      </c>
      <c r="R29" s="21">
        <f>IF(AND(AND(F29&lt;6,F31&lt;6),OR(G29&lt;"",G31&lt;&gt;"")),"Erreur dans la saisie des résultats",IF(AND(J29="",J31="",G29&lt;6,G31&lt;6,F29&lt;&gt;"",F31&lt;&gt;""),"Erreur dans la saisie des résultats",IF(AND(J29&lt;&gt;"",J31&lt;&gt;""),0,IF(M29=1,IF(M31=1,0,IF(O29=2,0,O29)),IF(M31=1,2,O29)))))</f>
        <v>0</v>
      </c>
      <c r="S29">
        <f>IF(AND(J29&lt;&gt;"",J31&lt;&gt;""),0,IF(M29=1,IF(M31=1,0,IF(O29=2,0,P29)),IF(M31=1,IF(O29=2,P29,12),P29)))</f>
        <v>0</v>
      </c>
      <c r="AA29" s="25" t="s">
        <v>2047</v>
      </c>
      <c r="AC29" s="25" t="s">
        <v>4482</v>
      </c>
      <c r="AE29" s="25" t="s">
        <v>4574</v>
      </c>
      <c r="AG29" s="25" t="s">
        <v>4289</v>
      </c>
    </row>
    <row r="30" spans="1:33" ht="30" customHeight="1" x14ac:dyDescent="0.35">
      <c r="A30" s="52"/>
      <c r="B30" s="54"/>
      <c r="C30" s="27" t="str">
        <f>IF(D30="","",VLOOKUP(D30,'BD Licences Doubles'!A$2:C$2646,2))</f>
        <v/>
      </c>
      <c r="D30" s="7"/>
      <c r="E30" s="27" t="str">
        <f>IF(D30="","",VLOOKUP(D30,'BD Licences Doubles'!A$2:C$2646,3))</f>
        <v/>
      </c>
      <c r="F30" s="44"/>
      <c r="G30" s="44"/>
      <c r="H30" s="44"/>
      <c r="I30" s="4"/>
      <c r="J30" s="4"/>
      <c r="K30" s="16"/>
      <c r="L30" s="4" t="str">
        <f t="shared" si="4"/>
        <v/>
      </c>
      <c r="M30" s="4"/>
      <c r="N30" s="4"/>
      <c r="O30" s="4"/>
      <c r="P30" s="4"/>
      <c r="R30" s="21"/>
      <c r="AA30" s="25" t="s">
        <v>174</v>
      </c>
      <c r="AC30" s="25" t="s">
        <v>4480</v>
      </c>
      <c r="AE30" s="25" t="s">
        <v>1616</v>
      </c>
      <c r="AG30" s="25" t="s">
        <v>2347</v>
      </c>
    </row>
    <row r="31" spans="1:33" ht="30" customHeight="1" x14ac:dyDescent="0.35">
      <c r="A31" s="52"/>
      <c r="B31" s="54" t="s">
        <v>2</v>
      </c>
      <c r="C31" s="27" t="str">
        <f>IF(D31="","",VLOOKUP(D31,'BD Licences Doubles'!A$2:C$2646,2))</f>
        <v/>
      </c>
      <c r="D31" s="7"/>
      <c r="E31" s="27" t="str">
        <f>IF(D31="","",VLOOKUP(D31,'BD Licences Doubles'!A$2:C$2646,3))</f>
        <v/>
      </c>
      <c r="F31" s="45"/>
      <c r="G31" s="45"/>
      <c r="H31" s="47"/>
      <c r="I31" s="4"/>
      <c r="J31" s="1"/>
      <c r="K31" s="16"/>
      <c r="L31" s="4" t="str">
        <f t="shared" si="4"/>
        <v/>
      </c>
      <c r="M31" s="4" t="str">
        <f>IF(OR(L31="",L32=""),"",IF(OR(L31&lt;4,L32&lt;5),1,IF(SUM(L31:L32)&lt;11,1,0)))</f>
        <v/>
      </c>
      <c r="N31" s="4">
        <f>IF(J31&lt;&gt;"",IF(J29&lt;&gt;"",0,1),IF(J29&lt;&gt;"",0,IF(R31&gt;R29,1,0)))</f>
        <v>0</v>
      </c>
      <c r="O31" s="3">
        <f>IF(OR(F29&gt;7,F31&gt;7,G29&gt;7,G31&gt;7),"Erreur dans la saisie des résultats",IF(OR((AND(F29=7,F31&lt;5)),(AND(G29=7,G31&lt;5)),(AND(H29&gt;10,H29&gt;H31,H29-H31&lt;&gt;2)),AND(H31&gt;10,H31&gt;H29,H31-H29&lt;&gt;2)),"Erreur dans la saisie des résultats",IF(J31&lt;&gt;"",IF(J29&lt;&gt;"",0,2),IF(J29&lt;&gt;"",IF(AND(F31&gt;=6,F31&gt;F29),1,IF(AND(G31&gt;=6,G31&gt;G29),1,0)),IF(F31&gt;F29,IF(G31&gt;G29,IF(OR(H29&lt;&gt;"",H31&lt;&gt;""),"Erreur dans la saisie des résultats",2),IF(H31&gt;H29,IF(H31&lt;10,"Erreur dans la saisie des résultats",2),IF(H29&lt;10,"Erreur dans la saisie des résultats",1))),IF(G31&gt;G29,IF(H31&gt;H29,IF(H31&lt;10,"Erreur dans la saisie des résultats",2),IF(H29&lt;10,"Erreur dans la saisie des résultats",1)),IF(OR(H29&lt;&gt;"",H31&lt;&gt;""),"Erreur dans la saisie des résultats",0)))))))</f>
        <v>0</v>
      </c>
      <c r="P31" s="3">
        <f>IF(O31="Erreur dans la saisie des résultats","Erreur dans la saisie des résultats",IF(H31="",SUM(F31:H31),IF(H31&gt;H29,IF(H31&lt;10,"Erreur dans la saisie des résultats",SUM(F31:H31)),IF(H29&lt;10,"Erreur dans la saisie des résultats",SUM(F31:H31)))))</f>
        <v>0</v>
      </c>
      <c r="Q31">
        <f>IF(AND(J29&lt;&gt;"",J31&lt;&gt;""),0,IF(M31=1,0,IF(M29=1,1,N31)))</f>
        <v>0</v>
      </c>
      <c r="R31" s="21">
        <f>IF(AND(AND(F29&lt;6,F31&lt;6),OR(G29&lt;"",G31&lt;&gt;"")),"Erreur dans la saisie des résultats",IF(AND(J29="",J31="",G29&lt;6,G31&lt;6,F29&lt;&gt;"",F31&lt;&gt;""),"Erreur dans la saisie des résultats",IF(AND(J29&lt;&gt;"",J31&lt;&gt;""),0,IF(M31=1,IF(M29=1,0,IF(O31=2,0,O31)),IF(M29=1,2,O31)))))</f>
        <v>0</v>
      </c>
      <c r="S31">
        <f>IF(AND(J29&lt;&gt;"",J31&lt;&gt;""),0,IF(M31=1,IF(M29=1,0,IF(O31=2,0,P31)),IF(M29=1,IF(O31=2,P31,12),P31)))</f>
        <v>0</v>
      </c>
      <c r="AA31" s="25" t="s">
        <v>3549</v>
      </c>
      <c r="AC31" s="25" t="s">
        <v>4642</v>
      </c>
      <c r="AE31" s="25" t="s">
        <v>779</v>
      </c>
      <c r="AG31" s="25" t="s">
        <v>2392</v>
      </c>
    </row>
    <row r="32" spans="1:33" ht="30" customHeight="1" x14ac:dyDescent="0.35">
      <c r="A32" s="53"/>
      <c r="B32" s="55"/>
      <c r="C32" s="27" t="str">
        <f>IF(D32="","",VLOOKUP(D32,'BD Licences Doubles'!A$2:C$2646,2))</f>
        <v/>
      </c>
      <c r="D32" s="7"/>
      <c r="E32" s="27" t="str">
        <f>IF(D32="","",VLOOKUP(D32,'BD Licences Doubles'!A$2:C$2646,3))</f>
        <v/>
      </c>
      <c r="F32" s="46"/>
      <c r="G32" s="46"/>
      <c r="H32" s="48"/>
      <c r="I32" s="4"/>
      <c r="K32" s="16"/>
      <c r="L32" s="4" t="str">
        <f t="shared" si="4"/>
        <v/>
      </c>
      <c r="M32" s="4"/>
      <c r="N32" s="4"/>
      <c r="O32" s="4"/>
      <c r="P32" s="4"/>
      <c r="Q32" s="5"/>
      <c r="AA32" s="25" t="s">
        <v>2860</v>
      </c>
      <c r="AC32" s="25" t="s">
        <v>2055</v>
      </c>
      <c r="AE32" s="25" t="s">
        <v>614</v>
      </c>
      <c r="AG32" s="25" t="s">
        <v>1806</v>
      </c>
    </row>
    <row r="33" spans="1:33" ht="12.75" customHeight="1" x14ac:dyDescent="0.4">
      <c r="A33" s="49" t="s">
        <v>2176</v>
      </c>
      <c r="B33" s="50"/>
      <c r="C33" s="50"/>
      <c r="D33" s="50"/>
      <c r="E33" s="49" t="s">
        <v>22</v>
      </c>
      <c r="F33" s="50"/>
      <c r="G33" s="50"/>
      <c r="H33" s="50"/>
      <c r="I33" s="49"/>
      <c r="J33" s="50"/>
      <c r="K33" s="50"/>
      <c r="L33" s="18"/>
      <c r="M33" s="18"/>
      <c r="N33" s="18"/>
      <c r="O33" s="18"/>
      <c r="P33" s="18"/>
      <c r="AA33" s="25" t="s">
        <v>3190</v>
      </c>
      <c r="AC33" s="25" t="s">
        <v>4881</v>
      </c>
      <c r="AE33" s="25" t="s">
        <v>2023</v>
      </c>
      <c r="AG33" s="25" t="s">
        <v>5000</v>
      </c>
    </row>
    <row r="34" spans="1:33" ht="30" customHeight="1" x14ac:dyDescent="0.35">
      <c r="A34" s="42" t="str">
        <f>IF(D2="","",VLOOKUP(D2,AI$2:AJ$15,2))</f>
        <v/>
      </c>
      <c r="B34" s="42"/>
      <c r="C34" s="42"/>
      <c r="D34" s="42"/>
      <c r="E34" s="42" t="str">
        <f>IF(D3="","",VLOOKUP(D3,AI$2:AJ$15,2))</f>
        <v/>
      </c>
      <c r="F34" s="42"/>
      <c r="G34" s="42"/>
      <c r="H34" s="42"/>
      <c r="I34" s="42"/>
      <c r="J34" s="42"/>
      <c r="K34" s="42"/>
      <c r="L34" s="19"/>
      <c r="M34" s="19"/>
      <c r="N34" s="19"/>
      <c r="O34" s="19"/>
      <c r="P34" s="19"/>
      <c r="AA34" s="25" t="s">
        <v>191</v>
      </c>
      <c r="AC34" s="25" t="s">
        <v>238</v>
      </c>
      <c r="AE34" s="25" t="s">
        <v>5197</v>
      </c>
      <c r="AG34" s="25" t="s">
        <v>2077</v>
      </c>
    </row>
    <row r="35" spans="1:33" x14ac:dyDescent="0.35">
      <c r="AA35" s="25" t="s">
        <v>3747</v>
      </c>
      <c r="AC35" s="25" t="s">
        <v>3184</v>
      </c>
      <c r="AE35" s="25" t="s">
        <v>4099</v>
      </c>
      <c r="AG35" s="25" t="s">
        <v>606</v>
      </c>
    </row>
    <row r="36" spans="1:33" ht="13.15" x14ac:dyDescent="0.4">
      <c r="A36" s="10" t="s">
        <v>3055</v>
      </c>
      <c r="AA36" s="25" t="s">
        <v>4789</v>
      </c>
      <c r="AC36" s="25" t="s">
        <v>3727</v>
      </c>
      <c r="AE36" s="25" t="s">
        <v>4596</v>
      </c>
      <c r="AG36" s="25" t="s">
        <v>865</v>
      </c>
    </row>
    <row r="37" spans="1:33" x14ac:dyDescent="0.35">
      <c r="AA37" s="25" t="s">
        <v>2804</v>
      </c>
      <c r="AC37" s="25" t="s">
        <v>3963</v>
      </c>
      <c r="AE37" s="25" t="s">
        <v>2286</v>
      </c>
      <c r="AG37" s="25" t="s">
        <v>2121</v>
      </c>
    </row>
    <row r="38" spans="1:33" x14ac:dyDescent="0.35">
      <c r="AA38" s="25" t="s">
        <v>2558</v>
      </c>
      <c r="AC38" s="25" t="s">
        <v>2862</v>
      </c>
      <c r="AE38" s="25" t="s">
        <v>2193</v>
      </c>
      <c r="AG38" s="25" t="s">
        <v>1610</v>
      </c>
    </row>
    <row r="39" spans="1:33" x14ac:dyDescent="0.35">
      <c r="AA39" s="25" t="s">
        <v>3405</v>
      </c>
      <c r="AC39" s="25" t="s">
        <v>3959</v>
      </c>
      <c r="AE39" s="25" t="s">
        <v>3320</v>
      </c>
      <c r="AG39" s="25" t="s">
        <v>641</v>
      </c>
    </row>
    <row r="40" spans="1:33" x14ac:dyDescent="0.35">
      <c r="AA40" s="25" t="s">
        <v>3241</v>
      </c>
      <c r="AC40" s="25" t="s">
        <v>3174</v>
      </c>
      <c r="AE40" s="25" t="s">
        <v>4791</v>
      </c>
      <c r="AG40" s="25" t="s">
        <v>3044</v>
      </c>
    </row>
    <row r="41" spans="1:33" x14ac:dyDescent="0.35">
      <c r="AA41" s="25" t="s">
        <v>3067</v>
      </c>
      <c r="AC41" s="25" t="s">
        <v>4797</v>
      </c>
      <c r="AE41" s="25" t="s">
        <v>4089</v>
      </c>
      <c r="AG41" s="25" t="s">
        <v>406</v>
      </c>
    </row>
    <row r="42" spans="1:33" x14ac:dyDescent="0.35">
      <c r="AA42" s="25" t="s">
        <v>5179</v>
      </c>
      <c r="AC42" s="25" t="s">
        <v>5279</v>
      </c>
      <c r="AE42" s="25" t="s">
        <v>902</v>
      </c>
      <c r="AG42" s="25" t="s">
        <v>4996</v>
      </c>
    </row>
    <row r="43" spans="1:33" x14ac:dyDescent="0.35">
      <c r="AA43" s="25" t="s">
        <v>2449</v>
      </c>
      <c r="AC43" s="25" t="s">
        <v>4349</v>
      </c>
      <c r="AE43" s="25" t="s">
        <v>904</v>
      </c>
      <c r="AG43" s="25" t="s">
        <v>3303</v>
      </c>
    </row>
    <row r="44" spans="1:33" x14ac:dyDescent="0.35">
      <c r="AA44" s="25" t="s">
        <v>1939</v>
      </c>
      <c r="AC44" s="25" t="s">
        <v>4758</v>
      </c>
      <c r="AE44" s="25" t="s">
        <v>1973</v>
      </c>
      <c r="AG44" s="25" t="s">
        <v>5068</v>
      </c>
    </row>
    <row r="45" spans="1:33" x14ac:dyDescent="0.35">
      <c r="AA45" s="25" t="s">
        <v>578</v>
      </c>
      <c r="AC45" s="25" t="s">
        <v>3653</v>
      </c>
      <c r="AE45" s="25" t="s">
        <v>4079</v>
      </c>
      <c r="AG45" s="25" t="s">
        <v>1100</v>
      </c>
    </row>
    <row r="46" spans="1:33" x14ac:dyDescent="0.35">
      <c r="AA46" s="25" t="s">
        <v>5117</v>
      </c>
      <c r="AC46" s="25" t="s">
        <v>4920</v>
      </c>
      <c r="AE46" s="25" t="s">
        <v>1118</v>
      </c>
      <c r="AG46" s="25" t="s">
        <v>193</v>
      </c>
    </row>
    <row r="47" spans="1:33" x14ac:dyDescent="0.35">
      <c r="AA47" s="25" t="s">
        <v>3122</v>
      </c>
      <c r="AC47" s="25" t="s">
        <v>4163</v>
      </c>
      <c r="AE47" s="25" t="s">
        <v>195</v>
      </c>
      <c r="AG47" s="25" t="s">
        <v>5119</v>
      </c>
    </row>
    <row r="48" spans="1:33" x14ac:dyDescent="0.35">
      <c r="AA48" s="25" t="s">
        <v>2852</v>
      </c>
      <c r="AC48" s="25" t="s">
        <v>1612</v>
      </c>
      <c r="AE48" s="25" t="s">
        <v>618</v>
      </c>
      <c r="AG48" s="25" t="s">
        <v>4482</v>
      </c>
    </row>
    <row r="49" spans="27:33" x14ac:dyDescent="0.35">
      <c r="AA49" s="25" t="s">
        <v>4382</v>
      </c>
      <c r="AC49" s="25" t="s">
        <v>2572</v>
      </c>
      <c r="AE49" s="25" t="s">
        <v>2562</v>
      </c>
      <c r="AG49" s="25" t="s">
        <v>4480</v>
      </c>
    </row>
    <row r="50" spans="27:33" x14ac:dyDescent="0.35">
      <c r="AA50" s="25" t="s">
        <v>208</v>
      </c>
      <c r="AC50" s="25" t="s">
        <v>3856</v>
      </c>
      <c r="AE50" s="25" t="s">
        <v>2597</v>
      </c>
      <c r="AG50" s="25" t="s">
        <v>4642</v>
      </c>
    </row>
    <row r="51" spans="27:33" x14ac:dyDescent="0.35">
      <c r="AA51" s="25" t="s">
        <v>4827</v>
      </c>
      <c r="AC51" s="25" t="s">
        <v>4518</v>
      </c>
      <c r="AE51" s="25" t="s">
        <v>2254</v>
      </c>
      <c r="AG51" s="25" t="s">
        <v>2055</v>
      </c>
    </row>
    <row r="52" spans="27:33" x14ac:dyDescent="0.35">
      <c r="AA52" s="25" t="s">
        <v>3113</v>
      </c>
      <c r="AC52" s="25" t="s">
        <v>2233</v>
      </c>
      <c r="AE52" s="25" t="s">
        <v>863</v>
      </c>
      <c r="AG52" s="25" t="s">
        <v>4283</v>
      </c>
    </row>
    <row r="53" spans="27:33" x14ac:dyDescent="0.35">
      <c r="AA53" s="25" t="s">
        <v>3119</v>
      </c>
      <c r="AC53" s="25" t="s">
        <v>3208</v>
      </c>
      <c r="AE53" s="25" t="s">
        <v>5097</v>
      </c>
      <c r="AG53" s="25" t="s">
        <v>4881</v>
      </c>
    </row>
    <row r="54" spans="27:33" x14ac:dyDescent="0.35">
      <c r="AA54" s="25" t="s">
        <v>1880</v>
      </c>
      <c r="AC54" s="25" t="s">
        <v>4135</v>
      </c>
      <c r="AE54" s="25" t="s">
        <v>311</v>
      </c>
      <c r="AG54" s="25" t="s">
        <v>2662</v>
      </c>
    </row>
    <row r="55" spans="27:33" x14ac:dyDescent="0.35">
      <c r="AA55" s="25" t="s">
        <v>55</v>
      </c>
      <c r="AC55" s="25" t="s">
        <v>1927</v>
      </c>
      <c r="AE55" s="25" t="s">
        <v>2047</v>
      </c>
      <c r="AG55" s="25" t="s">
        <v>238</v>
      </c>
    </row>
    <row r="56" spans="27:33" x14ac:dyDescent="0.35">
      <c r="AA56" s="25" t="s">
        <v>2764</v>
      </c>
      <c r="AC56" s="25" t="s">
        <v>880</v>
      </c>
      <c r="AE56" s="25" t="s">
        <v>2926</v>
      </c>
      <c r="AG56" s="25" t="s">
        <v>673</v>
      </c>
    </row>
    <row r="57" spans="27:33" x14ac:dyDescent="0.35">
      <c r="AA57" s="25" t="s">
        <v>1894</v>
      </c>
      <c r="AC57" s="25" t="s">
        <v>2886</v>
      </c>
      <c r="AE57" s="25" t="s">
        <v>174</v>
      </c>
      <c r="AG57" s="25" t="s">
        <v>3184</v>
      </c>
    </row>
    <row r="58" spans="27:33" x14ac:dyDescent="0.35">
      <c r="AA58" s="25" t="s">
        <v>1791</v>
      </c>
      <c r="AC58" s="25" t="s">
        <v>2888</v>
      </c>
      <c r="AE58" s="25" t="s">
        <v>3549</v>
      </c>
      <c r="AG58" s="25" t="s">
        <v>1102</v>
      </c>
    </row>
    <row r="59" spans="27:33" x14ac:dyDescent="0.35">
      <c r="AA59" s="25" t="s">
        <v>3403</v>
      </c>
      <c r="AC59" s="25" t="s">
        <v>4560</v>
      </c>
      <c r="AE59" s="25" t="s">
        <v>1967</v>
      </c>
      <c r="AG59" s="25" t="s">
        <v>3727</v>
      </c>
    </row>
    <row r="60" spans="27:33" x14ac:dyDescent="0.35">
      <c r="AA60" s="25" t="s">
        <v>4910</v>
      </c>
      <c r="AC60" s="25" t="s">
        <v>244</v>
      </c>
      <c r="AE60" s="25" t="s">
        <v>2017</v>
      </c>
      <c r="AG60" s="25" t="s">
        <v>3963</v>
      </c>
    </row>
    <row r="61" spans="27:33" x14ac:dyDescent="0.35">
      <c r="AA61" s="25" t="s">
        <v>3846</v>
      </c>
      <c r="AC61" s="25" t="s">
        <v>3789</v>
      </c>
      <c r="AE61" s="25" t="s">
        <v>2860</v>
      </c>
      <c r="AG61" s="25" t="s">
        <v>2862</v>
      </c>
    </row>
    <row r="62" spans="27:33" x14ac:dyDescent="0.35">
      <c r="AA62" s="25" t="s">
        <v>2902</v>
      </c>
      <c r="AC62" s="25" t="s">
        <v>4205</v>
      </c>
      <c r="AE62" s="25" t="s">
        <v>1037</v>
      </c>
      <c r="AG62" s="25" t="s">
        <v>3959</v>
      </c>
    </row>
    <row r="63" spans="27:33" x14ac:dyDescent="0.35">
      <c r="AA63" s="25" t="s">
        <v>787</v>
      </c>
      <c r="AC63" s="25" t="s">
        <v>2591</v>
      </c>
      <c r="AE63" s="25" t="s">
        <v>3190</v>
      </c>
      <c r="AG63" s="25" t="s">
        <v>3174</v>
      </c>
    </row>
    <row r="64" spans="27:33" x14ac:dyDescent="0.35">
      <c r="AA64" s="25" t="s">
        <v>747</v>
      </c>
      <c r="AC64" s="25" t="s">
        <v>5387</v>
      </c>
      <c r="AE64" s="25" t="s">
        <v>191</v>
      </c>
      <c r="AG64" s="25" t="s">
        <v>4797</v>
      </c>
    </row>
    <row r="65" spans="27:33" x14ac:dyDescent="0.35">
      <c r="AA65" s="25" t="s">
        <v>2550</v>
      </c>
      <c r="AC65" s="25" t="s">
        <v>4888</v>
      </c>
      <c r="AE65" s="25" t="s">
        <v>3747</v>
      </c>
      <c r="AG65" s="25" t="s">
        <v>3425</v>
      </c>
    </row>
    <row r="66" spans="27:33" x14ac:dyDescent="0.35">
      <c r="AA66" s="25" t="s">
        <v>5159</v>
      </c>
      <c r="AC66" s="25" t="s">
        <v>5295</v>
      </c>
      <c r="AE66" s="25" t="s">
        <v>1120</v>
      </c>
      <c r="AG66" s="25" t="s">
        <v>3154</v>
      </c>
    </row>
    <row r="67" spans="27:33" x14ac:dyDescent="0.35">
      <c r="AA67" s="25" t="s">
        <v>2840</v>
      </c>
      <c r="AC67" s="25" t="s">
        <v>5281</v>
      </c>
      <c r="AE67" s="25" t="s">
        <v>2876</v>
      </c>
      <c r="AG67" s="25" t="s">
        <v>5279</v>
      </c>
    </row>
    <row r="68" spans="27:33" x14ac:dyDescent="0.35">
      <c r="AA68" s="25" t="s">
        <v>5199</v>
      </c>
      <c r="AC68" s="25" t="s">
        <v>1618</v>
      </c>
      <c r="AE68" s="25" t="s">
        <v>4789</v>
      </c>
      <c r="AG68" s="25" t="s">
        <v>4349</v>
      </c>
    </row>
    <row r="69" spans="27:33" x14ac:dyDescent="0.35">
      <c r="AA69" s="25" t="s">
        <v>763</v>
      </c>
      <c r="AC69" s="25" t="s">
        <v>4035</v>
      </c>
      <c r="AE69" s="25" t="s">
        <v>2980</v>
      </c>
      <c r="AG69" s="25" t="s">
        <v>4758</v>
      </c>
    </row>
    <row r="70" spans="27:33" x14ac:dyDescent="0.35">
      <c r="AA70" s="25" t="s">
        <v>849</v>
      </c>
      <c r="AC70" s="25" t="s">
        <v>3984</v>
      </c>
      <c r="AE70" s="25" t="s">
        <v>2804</v>
      </c>
      <c r="AG70" s="25" t="s">
        <v>3653</v>
      </c>
    </row>
    <row r="71" spans="27:33" x14ac:dyDescent="0.35">
      <c r="AA71" s="25" t="s">
        <v>5169</v>
      </c>
      <c r="AC71" s="25" t="s">
        <v>4807</v>
      </c>
      <c r="AE71" s="25" t="s">
        <v>2558</v>
      </c>
      <c r="AG71" s="25" t="s">
        <v>4920</v>
      </c>
    </row>
    <row r="72" spans="27:33" x14ac:dyDescent="0.35">
      <c r="AA72" s="25" t="s">
        <v>264</v>
      </c>
      <c r="AC72" s="25" t="s">
        <v>4720</v>
      </c>
      <c r="AE72" s="25" t="s">
        <v>1997</v>
      </c>
      <c r="AG72" s="25" t="s">
        <v>4163</v>
      </c>
    </row>
    <row r="73" spans="27:33" x14ac:dyDescent="0.35">
      <c r="AA73" s="25" t="s">
        <v>1993</v>
      </c>
      <c r="AC73" s="25" t="s">
        <v>4225</v>
      </c>
      <c r="AE73" s="25" t="s">
        <v>906</v>
      </c>
      <c r="AG73" s="25" t="s">
        <v>4279</v>
      </c>
    </row>
    <row r="74" spans="27:33" x14ac:dyDescent="0.35">
      <c r="AA74" s="25" t="s">
        <v>3517</v>
      </c>
      <c r="AC74" s="25" t="s">
        <v>349</v>
      </c>
      <c r="AE74" s="25" t="s">
        <v>3405</v>
      </c>
      <c r="AG74" s="25" t="s">
        <v>1612</v>
      </c>
    </row>
    <row r="75" spans="27:33" x14ac:dyDescent="0.35">
      <c r="AA75" s="25" t="s">
        <v>3533</v>
      </c>
      <c r="AC75" s="25" t="s">
        <v>2025</v>
      </c>
      <c r="AE75" s="25" t="s">
        <v>3241</v>
      </c>
      <c r="AG75" s="25" t="s">
        <v>1849</v>
      </c>
    </row>
    <row r="76" spans="27:33" x14ac:dyDescent="0.35">
      <c r="AA76" s="25" t="s">
        <v>4904</v>
      </c>
      <c r="AC76" s="25" t="s">
        <v>2510</v>
      </c>
      <c r="AE76" s="25" t="s">
        <v>3067</v>
      </c>
      <c r="AG76" s="25" t="s">
        <v>2572</v>
      </c>
    </row>
    <row r="77" spans="27:33" x14ac:dyDescent="0.35">
      <c r="AA77" s="25" t="s">
        <v>4914</v>
      </c>
      <c r="AC77" s="25" t="s">
        <v>2603</v>
      </c>
      <c r="AE77" s="25" t="s">
        <v>5179</v>
      </c>
      <c r="AG77" s="25" t="s">
        <v>1104</v>
      </c>
    </row>
    <row r="78" spans="27:33" x14ac:dyDescent="0.35">
      <c r="AA78" s="25" t="s">
        <v>3829</v>
      </c>
      <c r="AC78" s="25" t="s">
        <v>3871</v>
      </c>
      <c r="AE78" s="25" t="s">
        <v>3913</v>
      </c>
      <c r="AG78" s="25" t="s">
        <v>1106</v>
      </c>
    </row>
    <row r="79" spans="27:33" x14ac:dyDescent="0.35">
      <c r="AA79" s="25" t="s">
        <v>5103</v>
      </c>
      <c r="AC79" s="25" t="s">
        <v>758</v>
      </c>
      <c r="AE79" s="25" t="s">
        <v>4087</v>
      </c>
      <c r="AG79" s="25" t="s">
        <v>2131</v>
      </c>
    </row>
    <row r="80" spans="27:33" x14ac:dyDescent="0.35">
      <c r="AA80" s="25" t="s">
        <v>275</v>
      </c>
      <c r="AC80" s="25" t="s">
        <v>3222</v>
      </c>
      <c r="AE80" s="25" t="s">
        <v>781</v>
      </c>
      <c r="AG80" s="25" t="s">
        <v>1957</v>
      </c>
    </row>
    <row r="81" spans="27:33" x14ac:dyDescent="0.35">
      <c r="AA81" s="25" t="s">
        <v>5022</v>
      </c>
      <c r="AC81" s="25" t="s">
        <v>291</v>
      </c>
      <c r="AE81" s="25" t="s">
        <v>2449</v>
      </c>
      <c r="AG81" s="25" t="s">
        <v>3856</v>
      </c>
    </row>
    <row r="82" spans="27:33" x14ac:dyDescent="0.35">
      <c r="AA82" s="25" t="s">
        <v>5026</v>
      </c>
      <c r="AC82" s="25" t="s">
        <v>3437</v>
      </c>
      <c r="AE82" s="25" t="s">
        <v>3271</v>
      </c>
      <c r="AG82" s="25" t="s">
        <v>444</v>
      </c>
    </row>
    <row r="83" spans="27:33" x14ac:dyDescent="0.35">
      <c r="AA83" s="25" t="s">
        <v>3069</v>
      </c>
      <c r="AC83" s="25" t="s">
        <v>3769</v>
      </c>
      <c r="AE83" s="25" t="s">
        <v>1939</v>
      </c>
      <c r="AG83" s="25" t="s">
        <v>4518</v>
      </c>
    </row>
    <row r="84" spans="27:33" x14ac:dyDescent="0.35">
      <c r="AA84" s="25" t="s">
        <v>5165</v>
      </c>
      <c r="AC84" s="25" t="s">
        <v>2153</v>
      </c>
      <c r="AE84" s="25" t="s">
        <v>2500</v>
      </c>
      <c r="AG84" s="25" t="s">
        <v>1108</v>
      </c>
    </row>
    <row r="85" spans="27:33" x14ac:dyDescent="0.35">
      <c r="AA85" s="25" t="s">
        <v>4067</v>
      </c>
      <c r="AC85" s="25" t="s">
        <v>410</v>
      </c>
      <c r="AE85" s="25" t="s">
        <v>2290</v>
      </c>
      <c r="AG85" s="25" t="s">
        <v>2233</v>
      </c>
    </row>
    <row r="86" spans="27:33" x14ac:dyDescent="0.35">
      <c r="AA86" s="25" t="s">
        <v>3245</v>
      </c>
      <c r="AC86" s="25" t="s">
        <v>3086</v>
      </c>
      <c r="AE86" s="25" t="s">
        <v>425</v>
      </c>
      <c r="AG86" s="25" t="s">
        <v>2637</v>
      </c>
    </row>
    <row r="87" spans="27:33" x14ac:dyDescent="0.35">
      <c r="AA87" s="25" t="s">
        <v>61</v>
      </c>
      <c r="AC87" s="25" t="s">
        <v>3579</v>
      </c>
      <c r="AE87" s="25" t="s">
        <v>578</v>
      </c>
      <c r="AG87" s="25" t="s">
        <v>3208</v>
      </c>
    </row>
    <row r="88" spans="27:33" x14ac:dyDescent="0.35">
      <c r="AA88" s="25" t="s">
        <v>2856</v>
      </c>
      <c r="AC88" s="25" t="s">
        <v>242</v>
      </c>
      <c r="AE88" s="25" t="s">
        <v>1142</v>
      </c>
      <c r="AG88" s="25" t="s">
        <v>3297</v>
      </c>
    </row>
    <row r="89" spans="27:33" x14ac:dyDescent="0.35">
      <c r="AA89" s="25" t="s">
        <v>610</v>
      </c>
      <c r="AC89" s="25" t="s">
        <v>4448</v>
      </c>
      <c r="AE89" s="25" t="s">
        <v>2916</v>
      </c>
      <c r="AG89" s="25" t="s">
        <v>4135</v>
      </c>
    </row>
    <row r="90" spans="27:33" x14ac:dyDescent="0.35">
      <c r="AA90" s="25" t="s">
        <v>5014</v>
      </c>
      <c r="AC90" s="25" t="s">
        <v>448</v>
      </c>
      <c r="AE90" s="25" t="s">
        <v>3314</v>
      </c>
      <c r="AG90" s="25" t="s">
        <v>3148</v>
      </c>
    </row>
    <row r="91" spans="27:33" x14ac:dyDescent="0.35">
      <c r="AA91" s="25" t="s">
        <v>3235</v>
      </c>
      <c r="AC91" s="25" t="s">
        <v>450</v>
      </c>
      <c r="AE91" s="25" t="s">
        <v>5117</v>
      </c>
      <c r="AG91" s="25" t="s">
        <v>1927</v>
      </c>
    </row>
    <row r="92" spans="27:33" x14ac:dyDescent="0.35">
      <c r="AA92" s="25" t="s">
        <v>4576</v>
      </c>
      <c r="AC92" s="25" t="s">
        <v>1035</v>
      </c>
      <c r="AE92" s="25" t="s">
        <v>3122</v>
      </c>
      <c r="AG92" s="25" t="s">
        <v>2605</v>
      </c>
    </row>
    <row r="93" spans="27:33" x14ac:dyDescent="0.35">
      <c r="AA93" s="25" t="s">
        <v>2834</v>
      </c>
      <c r="AC93" s="25" t="s">
        <v>1480</v>
      </c>
      <c r="AE93" s="25" t="s">
        <v>2852</v>
      </c>
      <c r="AG93" s="25" t="s">
        <v>2832</v>
      </c>
    </row>
    <row r="94" spans="27:33" x14ac:dyDescent="0.35">
      <c r="AA94" s="25" t="s">
        <v>1896</v>
      </c>
      <c r="AC94" s="25" t="s">
        <v>1802</v>
      </c>
      <c r="AE94" s="25" t="s">
        <v>1147</v>
      </c>
      <c r="AG94" s="25" t="s">
        <v>2994</v>
      </c>
    </row>
    <row r="95" spans="27:33" x14ac:dyDescent="0.35">
      <c r="AA95" s="25" t="s">
        <v>4728</v>
      </c>
      <c r="AC95" s="25" t="s">
        <v>3717</v>
      </c>
      <c r="AE95" s="25" t="s">
        <v>4382</v>
      </c>
      <c r="AG95" s="25" t="s">
        <v>880</v>
      </c>
    </row>
    <row r="96" spans="27:33" x14ac:dyDescent="0.35">
      <c r="AA96" s="25" t="s">
        <v>5016</v>
      </c>
      <c r="AC96" s="25" t="s">
        <v>719</v>
      </c>
      <c r="AE96" s="25" t="s">
        <v>2680</v>
      </c>
      <c r="AG96" s="25" t="s">
        <v>2886</v>
      </c>
    </row>
    <row r="97" spans="27:33" x14ac:dyDescent="0.35">
      <c r="AA97" s="25" t="s">
        <v>4420</v>
      </c>
      <c r="AC97" s="25" t="s">
        <v>3925</v>
      </c>
      <c r="AE97" s="25" t="s">
        <v>4133</v>
      </c>
      <c r="AG97" s="25" t="s">
        <v>2888</v>
      </c>
    </row>
    <row r="98" spans="27:33" x14ac:dyDescent="0.35">
      <c r="AA98" s="25" t="s">
        <v>3793</v>
      </c>
      <c r="AC98" s="25" t="s">
        <v>5066</v>
      </c>
      <c r="AE98" s="25" t="s">
        <v>1632</v>
      </c>
      <c r="AG98" s="25" t="s">
        <v>3010</v>
      </c>
    </row>
    <row r="99" spans="27:33" x14ac:dyDescent="0.35">
      <c r="AA99" s="25" t="s">
        <v>851</v>
      </c>
      <c r="AC99" s="25" t="s">
        <v>2473</v>
      </c>
      <c r="AE99" s="25" t="s">
        <v>2256</v>
      </c>
      <c r="AG99" s="25" t="s">
        <v>4560</v>
      </c>
    </row>
    <row r="100" spans="27:33" x14ac:dyDescent="0.35">
      <c r="AA100" s="25" t="s">
        <v>4788</v>
      </c>
      <c r="AC100" s="25" t="s">
        <v>2830</v>
      </c>
      <c r="AE100" s="25" t="s">
        <v>1149</v>
      </c>
      <c r="AG100" s="25" t="s">
        <v>446</v>
      </c>
    </row>
    <row r="101" spans="27:33" x14ac:dyDescent="0.35">
      <c r="AA101" s="25" t="s">
        <v>1051</v>
      </c>
      <c r="AC101" s="25" t="s">
        <v>3989</v>
      </c>
      <c r="AE101" s="25" t="s">
        <v>208</v>
      </c>
      <c r="AG101" s="25" t="s">
        <v>2615</v>
      </c>
    </row>
    <row r="102" spans="27:33" x14ac:dyDescent="0.35">
      <c r="AA102" s="25" t="s">
        <v>3257</v>
      </c>
      <c r="AC102" s="25" t="s">
        <v>4191</v>
      </c>
      <c r="AE102" s="25" t="s">
        <v>4105</v>
      </c>
      <c r="AG102" s="25" t="s">
        <v>244</v>
      </c>
    </row>
    <row r="103" spans="27:33" x14ac:dyDescent="0.35">
      <c r="AA103" s="25" t="s">
        <v>206</v>
      </c>
      <c r="AC103" s="25" t="s">
        <v>3135</v>
      </c>
      <c r="AE103" s="25" t="s">
        <v>4827</v>
      </c>
      <c r="AG103" s="25" t="s">
        <v>1110</v>
      </c>
    </row>
    <row r="104" spans="27:33" x14ac:dyDescent="0.35">
      <c r="AA104" s="25" t="s">
        <v>198</v>
      </c>
      <c r="AC104" s="25" t="s">
        <v>681</v>
      </c>
      <c r="AE104" s="25" t="s">
        <v>3113</v>
      </c>
      <c r="AG104" s="25" t="s">
        <v>1112</v>
      </c>
    </row>
    <row r="105" spans="27:33" x14ac:dyDescent="0.35">
      <c r="AA105" s="25" t="s">
        <v>2754</v>
      </c>
      <c r="AC105" s="25" t="s">
        <v>3054</v>
      </c>
      <c r="AE105" s="25" t="s">
        <v>3119</v>
      </c>
      <c r="AG105" s="25" t="s">
        <v>1614</v>
      </c>
    </row>
    <row r="106" spans="27:33" x14ac:dyDescent="0.35">
      <c r="AA106" s="25" t="s">
        <v>2249</v>
      </c>
      <c r="AC106" s="25" t="s">
        <v>5303</v>
      </c>
      <c r="AE106" s="25" t="s">
        <v>2956</v>
      </c>
      <c r="AG106" s="25" t="s">
        <v>705</v>
      </c>
    </row>
    <row r="107" spans="27:33" x14ac:dyDescent="0.35">
      <c r="AA107" s="25" t="s">
        <v>4085</v>
      </c>
      <c r="AC107" s="25" t="s">
        <v>4868</v>
      </c>
      <c r="AE107" s="25" t="s">
        <v>1880</v>
      </c>
      <c r="AG107" s="25" t="s">
        <v>3789</v>
      </c>
    </row>
    <row r="108" spans="27:33" x14ac:dyDescent="0.35">
      <c r="AA108" s="25" t="s">
        <v>4821</v>
      </c>
      <c r="AC108" s="25" t="s">
        <v>3781</v>
      </c>
      <c r="AE108" s="25" t="s">
        <v>572</v>
      </c>
      <c r="AG108" s="25" t="s">
        <v>4205</v>
      </c>
    </row>
    <row r="109" spans="27:33" x14ac:dyDescent="0.35">
      <c r="AA109" s="25" t="s">
        <v>5113</v>
      </c>
      <c r="AC109" s="25" t="s">
        <v>4440</v>
      </c>
      <c r="AE109" s="25" t="s">
        <v>1876</v>
      </c>
      <c r="AG109" s="25" t="s">
        <v>2591</v>
      </c>
    </row>
    <row r="110" spans="27:33" x14ac:dyDescent="0.35">
      <c r="AA110" s="25" t="s">
        <v>5201</v>
      </c>
      <c r="AC110" s="25" t="s">
        <v>2542</v>
      </c>
      <c r="AE110" s="25" t="s">
        <v>624</v>
      </c>
      <c r="AG110" s="25" t="s">
        <v>4311</v>
      </c>
    </row>
    <row r="111" spans="27:33" x14ac:dyDescent="0.35">
      <c r="AA111" s="25" t="s">
        <v>1858</v>
      </c>
      <c r="AC111" s="25" t="s">
        <v>4938</v>
      </c>
      <c r="AE111" s="25" t="s">
        <v>55</v>
      </c>
      <c r="AG111" s="25" t="s">
        <v>5387</v>
      </c>
    </row>
    <row r="112" spans="27:33" x14ac:dyDescent="0.35">
      <c r="AA112" s="25" t="s">
        <v>176</v>
      </c>
      <c r="AC112" s="25" t="s">
        <v>2629</v>
      </c>
      <c r="AE112" s="25" t="s">
        <v>1640</v>
      </c>
      <c r="AG112" s="25" t="s">
        <v>4888</v>
      </c>
    </row>
    <row r="113" spans="27:33" x14ac:dyDescent="0.35">
      <c r="AA113" s="25" t="s">
        <v>4370</v>
      </c>
      <c r="AC113" s="25" t="s">
        <v>3305</v>
      </c>
      <c r="AE113" s="25" t="s">
        <v>2764</v>
      </c>
      <c r="AG113" s="25" t="s">
        <v>5295</v>
      </c>
    </row>
    <row r="114" spans="27:33" x14ac:dyDescent="0.35">
      <c r="AA114" s="25" t="s">
        <v>4003</v>
      </c>
      <c r="AC114" s="25" t="s">
        <v>5147</v>
      </c>
      <c r="AE114" s="25" t="s">
        <v>1894</v>
      </c>
      <c r="AG114" s="25" t="s">
        <v>5281</v>
      </c>
    </row>
    <row r="115" spans="27:33" x14ac:dyDescent="0.35">
      <c r="AA115" s="25" t="s">
        <v>3156</v>
      </c>
      <c r="AC115" s="25" t="s">
        <v>5289</v>
      </c>
      <c r="AE115" s="25" t="s">
        <v>1791</v>
      </c>
      <c r="AG115" s="25" t="s">
        <v>5377</v>
      </c>
    </row>
    <row r="116" spans="27:33" x14ac:dyDescent="0.35">
      <c r="AA116" s="25" t="s">
        <v>2203</v>
      </c>
      <c r="AC116" s="25" t="s">
        <v>551</v>
      </c>
      <c r="AE116" s="25" t="s">
        <v>3541</v>
      </c>
      <c r="AG116" s="25" t="s">
        <v>1851</v>
      </c>
    </row>
    <row r="117" spans="27:33" x14ac:dyDescent="0.35">
      <c r="AA117" s="25" t="s">
        <v>4580</v>
      </c>
      <c r="AC117" s="25" t="s">
        <v>3439</v>
      </c>
      <c r="AE117" s="25" t="s">
        <v>4097</v>
      </c>
      <c r="AG117" s="25" t="s">
        <v>1618</v>
      </c>
    </row>
    <row r="118" spans="27:33" x14ac:dyDescent="0.35">
      <c r="AA118" s="25" t="s">
        <v>4374</v>
      </c>
      <c r="AC118" s="25" t="s">
        <v>4211</v>
      </c>
      <c r="AE118" s="25" t="s">
        <v>4107</v>
      </c>
      <c r="AG118" s="25" t="s">
        <v>3340</v>
      </c>
    </row>
    <row r="119" spans="27:33" x14ac:dyDescent="0.35">
      <c r="AA119" s="25" t="s">
        <v>5101</v>
      </c>
      <c r="AC119" s="25" t="s">
        <v>4971</v>
      </c>
      <c r="AE119" s="25" t="s">
        <v>3403</v>
      </c>
      <c r="AG119" s="25" t="s">
        <v>4035</v>
      </c>
    </row>
    <row r="120" spans="27:33" x14ac:dyDescent="0.35">
      <c r="AA120" s="25" t="s">
        <v>4410</v>
      </c>
      <c r="AC120" s="25" t="s">
        <v>1888</v>
      </c>
      <c r="AE120" s="25" t="s">
        <v>301</v>
      </c>
      <c r="AG120" s="25" t="s">
        <v>3984</v>
      </c>
    </row>
    <row r="121" spans="27:33" x14ac:dyDescent="0.35">
      <c r="AA121" s="25" t="s">
        <v>3367</v>
      </c>
      <c r="AC121" s="25" t="s">
        <v>2515</v>
      </c>
      <c r="AE121" s="25" t="s">
        <v>4910</v>
      </c>
      <c r="AG121" s="25" t="s">
        <v>3008</v>
      </c>
    </row>
    <row r="122" spans="27:33" x14ac:dyDescent="0.35">
      <c r="AA122" s="25" t="s">
        <v>1207</v>
      </c>
      <c r="AC122" s="25" t="s">
        <v>4628</v>
      </c>
      <c r="AE122" s="25" t="s">
        <v>3846</v>
      </c>
      <c r="AG122" s="25" t="s">
        <v>4807</v>
      </c>
    </row>
    <row r="123" spans="27:33" x14ac:dyDescent="0.35">
      <c r="AA123" s="25" t="s">
        <v>3255</v>
      </c>
      <c r="AC123" s="25" t="s">
        <v>5084</v>
      </c>
      <c r="AE123" s="25" t="s">
        <v>2902</v>
      </c>
      <c r="AG123" s="25" t="s">
        <v>4720</v>
      </c>
    </row>
    <row r="124" spans="27:33" x14ac:dyDescent="0.35">
      <c r="AA124" s="25" t="s">
        <v>845</v>
      </c>
      <c r="AC124" s="25" t="s">
        <v>4813</v>
      </c>
      <c r="AE124" s="25" t="s">
        <v>1979</v>
      </c>
      <c r="AG124" s="25" t="s">
        <v>2641</v>
      </c>
    </row>
    <row r="125" spans="27:33" x14ac:dyDescent="0.35">
      <c r="AA125" s="25" t="s">
        <v>833</v>
      </c>
      <c r="AC125" s="25" t="s">
        <v>1830</v>
      </c>
      <c r="AE125" s="25" t="s">
        <v>4077</v>
      </c>
      <c r="AG125" s="25" t="s">
        <v>1114</v>
      </c>
    </row>
    <row r="126" spans="27:33" x14ac:dyDescent="0.35">
      <c r="AA126" s="25" t="s">
        <v>2746</v>
      </c>
      <c r="AC126" s="25" t="s">
        <v>1830</v>
      </c>
      <c r="AE126" s="25" t="s">
        <v>787</v>
      </c>
      <c r="AG126" s="25" t="s">
        <v>4225</v>
      </c>
    </row>
    <row r="127" spans="27:33" x14ac:dyDescent="0.35">
      <c r="AA127" s="25" t="s">
        <v>2730</v>
      </c>
      <c r="AC127" s="25" t="s">
        <v>3214</v>
      </c>
      <c r="AE127" s="25" t="s">
        <v>747</v>
      </c>
      <c r="AG127" s="25" t="s">
        <v>2396</v>
      </c>
    </row>
    <row r="128" spans="27:33" x14ac:dyDescent="0.35">
      <c r="AA128" s="25" t="s">
        <v>2768</v>
      </c>
      <c r="AC128" s="25" t="s">
        <v>1834</v>
      </c>
      <c r="AE128" s="25" t="s">
        <v>2550</v>
      </c>
      <c r="AG128" s="25" t="s">
        <v>349</v>
      </c>
    </row>
    <row r="129" spans="27:33" x14ac:dyDescent="0.35">
      <c r="AA129" s="25" t="s">
        <v>3455</v>
      </c>
      <c r="AC129" s="25" t="s">
        <v>5048</v>
      </c>
      <c r="AE129" s="25" t="s">
        <v>4586</v>
      </c>
      <c r="AG129" s="25" t="s">
        <v>1853</v>
      </c>
    </row>
    <row r="130" spans="27:33" x14ac:dyDescent="0.35">
      <c r="AA130" s="25" t="s">
        <v>3057</v>
      </c>
      <c r="AC130" s="25" t="s">
        <v>5044</v>
      </c>
      <c r="AE130" s="25" t="s">
        <v>612</v>
      </c>
      <c r="AG130" s="25" t="s">
        <v>1116</v>
      </c>
    </row>
    <row r="131" spans="27:33" x14ac:dyDescent="0.35">
      <c r="AA131" s="25" t="s">
        <v>2806</v>
      </c>
      <c r="AC131" s="25" t="s">
        <v>4434</v>
      </c>
      <c r="AE131" s="25" t="s">
        <v>2611</v>
      </c>
      <c r="AG131" s="25" t="s">
        <v>3150</v>
      </c>
    </row>
    <row r="132" spans="27:33" x14ac:dyDescent="0.35">
      <c r="AA132" s="25" t="s">
        <v>4402</v>
      </c>
      <c r="AC132" s="25" t="s">
        <v>4444</v>
      </c>
      <c r="AE132" s="25" t="s">
        <v>5159</v>
      </c>
      <c r="AG132" s="25" t="s">
        <v>2025</v>
      </c>
    </row>
    <row r="133" spans="27:33" x14ac:dyDescent="0.35">
      <c r="AA133" s="25" t="s">
        <v>4430</v>
      </c>
      <c r="AC133" s="25" t="s">
        <v>2237</v>
      </c>
      <c r="AE133" s="25" t="s">
        <v>2840</v>
      </c>
      <c r="AG133" s="25" t="s">
        <v>2510</v>
      </c>
    </row>
    <row r="134" spans="27:33" x14ac:dyDescent="0.35">
      <c r="AA134" s="25" t="s">
        <v>4424</v>
      </c>
      <c r="AC134" s="25" t="s">
        <v>2702</v>
      </c>
      <c r="AE134" s="25" t="s">
        <v>799</v>
      </c>
      <c r="AG134" s="25" t="s">
        <v>2603</v>
      </c>
    </row>
    <row r="135" spans="27:33" x14ac:dyDescent="0.35">
      <c r="AA135" s="25" t="s">
        <v>4570</v>
      </c>
      <c r="AC135" s="25" t="s">
        <v>2477</v>
      </c>
      <c r="AE135" s="25" t="s">
        <v>5199</v>
      </c>
      <c r="AG135" s="25" t="s">
        <v>3871</v>
      </c>
    </row>
    <row r="136" spans="27:33" x14ac:dyDescent="0.35">
      <c r="AA136" s="25" t="s">
        <v>2782</v>
      </c>
      <c r="AC136" s="25" t="s">
        <v>5241</v>
      </c>
      <c r="AE136" s="25" t="s">
        <v>763</v>
      </c>
      <c r="AG136" s="25" t="s">
        <v>758</v>
      </c>
    </row>
    <row r="137" spans="27:33" x14ac:dyDescent="0.35">
      <c r="AA137" s="25" t="s">
        <v>4746</v>
      </c>
      <c r="AC137" s="25" t="s">
        <v>5143</v>
      </c>
      <c r="AE137" s="25" t="s">
        <v>849</v>
      </c>
      <c r="AG137" s="25" t="s">
        <v>3222</v>
      </c>
    </row>
    <row r="138" spans="27:33" x14ac:dyDescent="0.35">
      <c r="AA138" s="25" t="s">
        <v>2031</v>
      </c>
      <c r="AC138" s="25" t="s">
        <v>329</v>
      </c>
      <c r="AE138" s="25" t="s">
        <v>2243</v>
      </c>
      <c r="AG138" s="25" t="s">
        <v>291</v>
      </c>
    </row>
    <row r="139" spans="27:33" x14ac:dyDescent="0.35">
      <c r="AA139" s="25" t="s">
        <v>49</v>
      </c>
      <c r="AC139" s="25" t="s">
        <v>4516</v>
      </c>
      <c r="AE139" s="25" t="s">
        <v>5169</v>
      </c>
      <c r="AG139" s="25" t="s">
        <v>3437</v>
      </c>
    </row>
    <row r="140" spans="27:33" x14ac:dyDescent="0.35">
      <c r="AA140" s="25" t="s">
        <v>57</v>
      </c>
      <c r="AC140" s="25" t="s">
        <v>2073</v>
      </c>
      <c r="AE140" s="25" t="s">
        <v>2802</v>
      </c>
      <c r="AG140" s="25" t="s">
        <v>3088</v>
      </c>
    </row>
    <row r="141" spans="27:33" x14ac:dyDescent="0.35">
      <c r="AA141" s="25" t="s">
        <v>59</v>
      </c>
      <c r="AC141" s="25" t="s">
        <v>456</v>
      </c>
      <c r="AE141" s="25" t="s">
        <v>837</v>
      </c>
      <c r="AG141" s="25" t="s">
        <v>1620</v>
      </c>
    </row>
    <row r="142" spans="27:33" x14ac:dyDescent="0.35">
      <c r="AA142" s="25" t="s">
        <v>4572</v>
      </c>
      <c r="AC142" s="25" t="s">
        <v>454</v>
      </c>
      <c r="AE142" s="25" t="s">
        <v>212</v>
      </c>
      <c r="AG142" s="25" t="s">
        <v>3769</v>
      </c>
    </row>
    <row r="143" spans="27:33" x14ac:dyDescent="0.35">
      <c r="AA143" s="25" t="s">
        <v>2424</v>
      </c>
      <c r="AC143" s="25" t="s">
        <v>4141</v>
      </c>
      <c r="AE143" s="25" t="s">
        <v>226</v>
      </c>
      <c r="AG143" s="25" t="s">
        <v>2007</v>
      </c>
    </row>
    <row r="144" spans="27:33" x14ac:dyDescent="0.35">
      <c r="AA144" s="25" t="s">
        <v>3457</v>
      </c>
      <c r="AC144" s="25" t="s">
        <v>580</v>
      </c>
      <c r="AE144" s="25" t="s">
        <v>264</v>
      </c>
      <c r="AG144" s="25" t="s">
        <v>2153</v>
      </c>
    </row>
    <row r="145" spans="27:33" x14ac:dyDescent="0.35">
      <c r="AA145" s="25" t="s">
        <v>1901</v>
      </c>
      <c r="AC145" s="25" t="s">
        <v>5365</v>
      </c>
      <c r="AE145" s="25" t="s">
        <v>1993</v>
      </c>
      <c r="AG145" s="25" t="s">
        <v>2063</v>
      </c>
    </row>
    <row r="146" spans="27:33" x14ac:dyDescent="0.35">
      <c r="AA146" s="25" t="s">
        <v>1092</v>
      </c>
      <c r="AC146" s="25" t="s">
        <v>5209</v>
      </c>
      <c r="AE146" s="25" t="s">
        <v>3523</v>
      </c>
      <c r="AG146" s="25" t="s">
        <v>410</v>
      </c>
    </row>
    <row r="147" spans="27:33" x14ac:dyDescent="0.35">
      <c r="AA147" s="25" t="s">
        <v>3077</v>
      </c>
      <c r="AC147" s="25" t="s">
        <v>2818</v>
      </c>
      <c r="AE147" s="25" t="s">
        <v>3517</v>
      </c>
      <c r="AG147" s="25" t="s">
        <v>4327</v>
      </c>
    </row>
    <row r="148" spans="27:33" x14ac:dyDescent="0.35">
      <c r="AA148" s="25" t="s">
        <v>2498</v>
      </c>
      <c r="AC148" s="25" t="s">
        <v>271</v>
      </c>
      <c r="AE148" s="25" t="s">
        <v>3515</v>
      </c>
      <c r="AG148" s="25" t="s">
        <v>3086</v>
      </c>
    </row>
    <row r="149" spans="27:33" x14ac:dyDescent="0.35">
      <c r="AA149" s="25" t="s">
        <v>3072</v>
      </c>
      <c r="AC149" s="25" t="s">
        <v>4167</v>
      </c>
      <c r="AE149" s="25" t="s">
        <v>3533</v>
      </c>
      <c r="AG149" s="25" t="s">
        <v>179</v>
      </c>
    </row>
    <row r="150" spans="27:33" x14ac:dyDescent="0.35">
      <c r="AA150" s="25" t="s">
        <v>3461</v>
      </c>
      <c r="AC150" s="25" t="s">
        <v>3721</v>
      </c>
      <c r="AE150" s="25" t="s">
        <v>1045</v>
      </c>
      <c r="AG150" s="25" t="s">
        <v>3579</v>
      </c>
    </row>
    <row r="151" spans="27:33" x14ac:dyDescent="0.35">
      <c r="AA151" s="25" t="s">
        <v>5183</v>
      </c>
      <c r="AC151" s="25" t="s">
        <v>3685</v>
      </c>
      <c r="AE151" s="25" t="s">
        <v>4904</v>
      </c>
      <c r="AG151" s="25" t="s">
        <v>242</v>
      </c>
    </row>
    <row r="152" spans="27:33" x14ac:dyDescent="0.35">
      <c r="AA152" s="25" t="s">
        <v>5095</v>
      </c>
      <c r="AC152" s="25" t="s">
        <v>3346</v>
      </c>
      <c r="AE152" s="25" t="s">
        <v>3231</v>
      </c>
      <c r="AG152" s="25" t="s">
        <v>4448</v>
      </c>
    </row>
    <row r="153" spans="27:33" x14ac:dyDescent="0.35">
      <c r="AA153" s="25" t="s">
        <v>2211</v>
      </c>
      <c r="AC153" s="25" t="s">
        <v>3196</v>
      </c>
      <c r="AE153" s="25" t="s">
        <v>2954</v>
      </c>
      <c r="AG153" s="25" t="s">
        <v>3301</v>
      </c>
    </row>
    <row r="154" spans="27:33" x14ac:dyDescent="0.35">
      <c r="AA154" s="25" t="s">
        <v>1028</v>
      </c>
      <c r="AC154" s="25" t="s">
        <v>2664</v>
      </c>
      <c r="AE154" s="25" t="s">
        <v>2260</v>
      </c>
      <c r="AG154" s="25" t="s">
        <v>448</v>
      </c>
    </row>
    <row r="155" spans="27:33" x14ac:dyDescent="0.35">
      <c r="AA155" s="25" t="s">
        <v>4432</v>
      </c>
      <c r="AC155" s="25" t="s">
        <v>248</v>
      </c>
      <c r="AE155" s="25" t="s">
        <v>4914</v>
      </c>
      <c r="AG155" s="25" t="s">
        <v>450</v>
      </c>
    </row>
    <row r="156" spans="27:33" x14ac:dyDescent="0.35">
      <c r="AA156" s="25" t="s">
        <v>41</v>
      </c>
      <c r="AC156" s="25" t="s">
        <v>2355</v>
      </c>
      <c r="AE156" s="25" t="s">
        <v>2294</v>
      </c>
      <c r="AG156" s="25" t="s">
        <v>1035</v>
      </c>
    </row>
    <row r="157" spans="27:33" x14ac:dyDescent="0.35">
      <c r="AA157" s="25" t="s">
        <v>4578</v>
      </c>
      <c r="AC157" s="25" t="s">
        <v>4854</v>
      </c>
      <c r="AE157" s="25" t="s">
        <v>2930</v>
      </c>
      <c r="AG157" s="25" t="s">
        <v>1983</v>
      </c>
    </row>
    <row r="158" spans="27:33" x14ac:dyDescent="0.35">
      <c r="AA158" s="25" t="s">
        <v>4422</v>
      </c>
      <c r="AC158" s="25" t="s">
        <v>220</v>
      </c>
      <c r="AE158" s="25" t="s">
        <v>1173</v>
      </c>
      <c r="AG158" s="25" t="s">
        <v>1480</v>
      </c>
    </row>
    <row r="159" spans="27:33" x14ac:dyDescent="0.35">
      <c r="AA159" s="25" t="s">
        <v>2278</v>
      </c>
      <c r="AC159" s="25" t="s">
        <v>4982</v>
      </c>
      <c r="AE159" s="25" t="s">
        <v>2071</v>
      </c>
      <c r="AG159" s="25" t="s">
        <v>1802</v>
      </c>
    </row>
    <row r="160" spans="27:33" x14ac:dyDescent="0.35">
      <c r="AA160" s="25" t="s">
        <v>3263</v>
      </c>
      <c r="AC160" s="25" t="s">
        <v>4213</v>
      </c>
      <c r="AE160" s="25" t="s">
        <v>2502</v>
      </c>
      <c r="AG160" s="25" t="s">
        <v>5123</v>
      </c>
    </row>
    <row r="161" spans="27:33" x14ac:dyDescent="0.35">
      <c r="AA161" s="25" t="s">
        <v>2337</v>
      </c>
      <c r="AC161" s="25" t="s">
        <v>3210</v>
      </c>
      <c r="AE161" s="25" t="s">
        <v>3829</v>
      </c>
      <c r="AG161" s="25" t="s">
        <v>3717</v>
      </c>
    </row>
    <row r="162" spans="27:33" x14ac:dyDescent="0.35">
      <c r="AA162" s="25" t="s">
        <v>2792</v>
      </c>
      <c r="AC162" s="25" t="s">
        <v>72</v>
      </c>
      <c r="AE162" s="25" t="s">
        <v>5103</v>
      </c>
      <c r="AG162" s="25" t="s">
        <v>719</v>
      </c>
    </row>
    <row r="163" spans="27:33" x14ac:dyDescent="0.35">
      <c r="AA163" s="25" t="s">
        <v>1676</v>
      </c>
      <c r="AC163" s="25" t="s">
        <v>4724</v>
      </c>
      <c r="AE163" s="25" t="s">
        <v>275</v>
      </c>
      <c r="AG163" s="25" t="s">
        <v>1892</v>
      </c>
    </row>
    <row r="164" spans="27:33" x14ac:dyDescent="0.35">
      <c r="AA164" s="25" t="s">
        <v>466</v>
      </c>
      <c r="AC164" s="25" t="s">
        <v>3172</v>
      </c>
      <c r="AE164" s="25" t="s">
        <v>1175</v>
      </c>
      <c r="AG164" s="25" t="s">
        <v>3925</v>
      </c>
    </row>
    <row r="165" spans="27:33" x14ac:dyDescent="0.35">
      <c r="AA165" s="25" t="s">
        <v>754</v>
      </c>
      <c r="AC165" s="25" t="s">
        <v>5337</v>
      </c>
      <c r="AE165" s="25" t="s">
        <v>4007</v>
      </c>
      <c r="AG165" s="25" t="s">
        <v>5066</v>
      </c>
    </row>
    <row r="166" spans="27:33" x14ac:dyDescent="0.35">
      <c r="AA166" s="25" t="s">
        <v>496</v>
      </c>
      <c r="AC166" s="25" t="s">
        <v>104</v>
      </c>
      <c r="AE166" s="25" t="s">
        <v>568</v>
      </c>
      <c r="AG166" s="25" t="s">
        <v>2473</v>
      </c>
    </row>
    <row r="167" spans="27:33" x14ac:dyDescent="0.35">
      <c r="AA167" s="25" t="s">
        <v>2382</v>
      </c>
      <c r="AC167" s="25" t="s">
        <v>156</v>
      </c>
      <c r="AE167" s="25" t="s">
        <v>5022</v>
      </c>
      <c r="AG167" s="25" t="s">
        <v>2830</v>
      </c>
    </row>
    <row r="168" spans="27:33" x14ac:dyDescent="0.35">
      <c r="AA168" s="25" t="s">
        <v>2035</v>
      </c>
      <c r="AC168" s="25" t="s">
        <v>185</v>
      </c>
      <c r="AE168" s="25" t="s">
        <v>5026</v>
      </c>
      <c r="AG168" s="25" t="s">
        <v>2361</v>
      </c>
    </row>
    <row r="169" spans="27:33" x14ac:dyDescent="0.35">
      <c r="AA169" s="25" t="s">
        <v>1937</v>
      </c>
      <c r="AC169" s="25" t="s">
        <v>4634</v>
      </c>
      <c r="AE169" s="25" t="s">
        <v>515</v>
      </c>
      <c r="AG169" s="25" t="s">
        <v>1122</v>
      </c>
    </row>
    <row r="170" spans="27:33" x14ac:dyDescent="0.35">
      <c r="AA170" s="25" t="s">
        <v>89</v>
      </c>
      <c r="AC170" s="25" t="s">
        <v>3697</v>
      </c>
      <c r="AE170" s="25" t="s">
        <v>2320</v>
      </c>
      <c r="AG170" s="25" t="s">
        <v>803</v>
      </c>
    </row>
    <row r="171" spans="27:33" x14ac:dyDescent="0.35">
      <c r="AA171" s="25" t="s">
        <v>534</v>
      </c>
      <c r="AC171" s="25" t="s">
        <v>3677</v>
      </c>
      <c r="AE171" s="25" t="s">
        <v>3069</v>
      </c>
      <c r="AG171" s="25" t="s">
        <v>3989</v>
      </c>
    </row>
    <row r="172" spans="27:33" x14ac:dyDescent="0.35">
      <c r="AA172" s="25" t="s">
        <v>2253</v>
      </c>
      <c r="AC172" s="25" t="s">
        <v>4616</v>
      </c>
      <c r="AE172" s="25" t="s">
        <v>5165</v>
      </c>
      <c r="AG172" s="25" t="s">
        <v>3081</v>
      </c>
    </row>
    <row r="173" spans="27:33" x14ac:dyDescent="0.35">
      <c r="AA173" s="25" t="s">
        <v>5093</v>
      </c>
      <c r="AC173" s="25" t="s">
        <v>4177</v>
      </c>
      <c r="AE173" s="25" t="s">
        <v>4067</v>
      </c>
      <c r="AG173" s="25" t="s">
        <v>1032</v>
      </c>
    </row>
    <row r="174" spans="27:33" x14ac:dyDescent="0.35">
      <c r="AA174" s="25" t="s">
        <v>3361</v>
      </c>
      <c r="AC174" s="25" t="s">
        <v>4963</v>
      </c>
      <c r="AE174" s="25" t="s">
        <v>3245</v>
      </c>
      <c r="AG174" s="25" t="s">
        <v>4191</v>
      </c>
    </row>
    <row r="175" spans="27:33" x14ac:dyDescent="0.35">
      <c r="AA175" s="25" t="s">
        <v>5099</v>
      </c>
      <c r="AC175" s="25" t="s">
        <v>5345</v>
      </c>
      <c r="AE175" s="25" t="s">
        <v>914</v>
      </c>
      <c r="AG175" s="25" t="s">
        <v>1622</v>
      </c>
    </row>
    <row r="176" spans="27:33" x14ac:dyDescent="0.35">
      <c r="AA176" s="25" t="s">
        <v>4057</v>
      </c>
      <c r="AC176" s="25" t="s">
        <v>2422</v>
      </c>
      <c r="AE176" s="25" t="s">
        <v>61</v>
      </c>
      <c r="AG176" s="25" t="s">
        <v>1624</v>
      </c>
    </row>
    <row r="177" spans="27:33" x14ac:dyDescent="0.35">
      <c r="AA177" s="25" t="s">
        <v>5155</v>
      </c>
      <c r="AC177" s="25" t="s">
        <v>131</v>
      </c>
      <c r="AE177" s="25" t="s">
        <v>918</v>
      </c>
      <c r="AG177" s="25" t="s">
        <v>3135</v>
      </c>
    </row>
    <row r="178" spans="27:33" x14ac:dyDescent="0.35">
      <c r="AA178" s="25" t="s">
        <v>547</v>
      </c>
      <c r="AC178" s="25" t="s">
        <v>5379</v>
      </c>
      <c r="AE178" s="25" t="s">
        <v>112</v>
      </c>
      <c r="AG178" s="25" t="s">
        <v>681</v>
      </c>
    </row>
    <row r="179" spans="27:33" x14ac:dyDescent="0.35">
      <c r="AA179" s="25" t="s">
        <v>2523</v>
      </c>
      <c r="AC179" s="25" t="s">
        <v>3338</v>
      </c>
      <c r="AE179" s="25" t="s">
        <v>95</v>
      </c>
      <c r="AG179" s="25" t="s">
        <v>1124</v>
      </c>
    </row>
    <row r="180" spans="27:33" x14ac:dyDescent="0.35">
      <c r="AA180" s="25" t="s">
        <v>2357</v>
      </c>
      <c r="AC180" s="25" t="s">
        <v>2483</v>
      </c>
      <c r="AE180" s="25" t="s">
        <v>922</v>
      </c>
      <c r="AG180" s="25" t="s">
        <v>3054</v>
      </c>
    </row>
    <row r="181" spans="27:33" x14ac:dyDescent="0.35">
      <c r="AA181" s="25" t="s">
        <v>4426</v>
      </c>
      <c r="AC181" s="25" t="s">
        <v>4558</v>
      </c>
      <c r="AE181" s="25" t="s">
        <v>2856</v>
      </c>
      <c r="AG181" s="25" t="s">
        <v>5303</v>
      </c>
    </row>
    <row r="182" spans="27:33" x14ac:dyDescent="0.35">
      <c r="AA182" s="25" t="s">
        <v>3799</v>
      </c>
      <c r="AC182" s="25" t="s">
        <v>5331</v>
      </c>
      <c r="AE182" s="25" t="s">
        <v>924</v>
      </c>
      <c r="AG182" s="25" t="s">
        <v>4868</v>
      </c>
    </row>
    <row r="183" spans="27:33" x14ac:dyDescent="0.35">
      <c r="AA183" s="25" t="s">
        <v>3531</v>
      </c>
      <c r="AC183" s="25" t="s">
        <v>835</v>
      </c>
      <c r="AE183" s="25" t="s">
        <v>926</v>
      </c>
      <c r="AG183" s="25" t="s">
        <v>3198</v>
      </c>
    </row>
    <row r="184" spans="27:33" x14ac:dyDescent="0.35">
      <c r="AA184" s="25" t="s">
        <v>4892</v>
      </c>
      <c r="AC184" s="25" t="s">
        <v>4510</v>
      </c>
      <c r="AE184" s="25" t="s">
        <v>610</v>
      </c>
      <c r="AG184" s="25" t="s">
        <v>1420</v>
      </c>
    </row>
    <row r="185" spans="27:33" x14ac:dyDescent="0.35">
      <c r="AA185" s="25" t="s">
        <v>3791</v>
      </c>
      <c r="AC185" s="25" t="s">
        <v>3105</v>
      </c>
      <c r="AE185" s="25" t="s">
        <v>5014</v>
      </c>
      <c r="AG185" s="25" t="s">
        <v>3781</v>
      </c>
    </row>
    <row r="186" spans="27:33" x14ac:dyDescent="0.35">
      <c r="AA186" s="25" t="s">
        <v>4059</v>
      </c>
      <c r="AC186" s="25" t="s">
        <v>721</v>
      </c>
      <c r="AE186" s="25" t="s">
        <v>3235</v>
      </c>
      <c r="AG186" s="25" t="s">
        <v>4440</v>
      </c>
    </row>
    <row r="187" spans="27:33" x14ac:dyDescent="0.35">
      <c r="AA187" s="25" t="s">
        <v>4045</v>
      </c>
      <c r="AC187" s="25" t="s">
        <v>687</v>
      </c>
      <c r="AE187" s="25" t="s">
        <v>4576</v>
      </c>
      <c r="AG187" s="25" t="s">
        <v>2542</v>
      </c>
    </row>
    <row r="188" spans="27:33" x14ac:dyDescent="0.35">
      <c r="AA188" s="25" t="s">
        <v>1022</v>
      </c>
      <c r="AC188" s="25" t="s">
        <v>4644</v>
      </c>
      <c r="AE188" s="25" t="s">
        <v>2834</v>
      </c>
      <c r="AG188" s="25" t="s">
        <v>4938</v>
      </c>
    </row>
    <row r="189" spans="27:33" x14ac:dyDescent="0.35">
      <c r="AA189" s="25" t="s">
        <v>5024</v>
      </c>
      <c r="AC189" s="25" t="s">
        <v>3599</v>
      </c>
      <c r="AE189" s="25" t="s">
        <v>2284</v>
      </c>
      <c r="AG189" s="25" t="s">
        <v>2629</v>
      </c>
    </row>
    <row r="190" spans="27:33" x14ac:dyDescent="0.35">
      <c r="AA190" s="25" t="s">
        <v>2306</v>
      </c>
      <c r="AC190" s="25" t="s">
        <v>4227</v>
      </c>
      <c r="AE190" s="25" t="s">
        <v>1896</v>
      </c>
      <c r="AG190" s="25" t="s">
        <v>3305</v>
      </c>
    </row>
    <row r="191" spans="27:33" x14ac:dyDescent="0.35">
      <c r="AA191" s="25" t="s">
        <v>3261</v>
      </c>
      <c r="AC191" s="25" t="s">
        <v>3987</v>
      </c>
      <c r="AE191" s="25" t="s">
        <v>2129</v>
      </c>
      <c r="AG191" s="25" t="s">
        <v>3006</v>
      </c>
    </row>
    <row r="192" spans="27:33" x14ac:dyDescent="0.35">
      <c r="AA192" s="25" t="s">
        <v>4916</v>
      </c>
      <c r="AC192" s="25" t="s">
        <v>3575</v>
      </c>
      <c r="AE192" s="25" t="s">
        <v>1183</v>
      </c>
      <c r="AG192" s="25" t="s">
        <v>908</v>
      </c>
    </row>
    <row r="193" spans="27:33" x14ac:dyDescent="0.35">
      <c r="AA193" s="25" t="s">
        <v>2065</v>
      </c>
      <c r="AC193" s="25" t="s">
        <v>3759</v>
      </c>
      <c r="AE193" s="25" t="s">
        <v>2844</v>
      </c>
      <c r="AG193" s="25" t="s">
        <v>3374</v>
      </c>
    </row>
    <row r="194" spans="27:33" x14ac:dyDescent="0.35">
      <c r="AA194" s="25" t="s">
        <v>1981</v>
      </c>
      <c r="AC194" s="25" t="s">
        <v>4951</v>
      </c>
      <c r="AE194" s="25" t="s">
        <v>928</v>
      </c>
      <c r="AG194" s="25" t="s">
        <v>5147</v>
      </c>
    </row>
    <row r="195" spans="27:33" x14ac:dyDescent="0.35">
      <c r="AA195" s="25" t="s">
        <v>5111</v>
      </c>
      <c r="AC195" s="25" t="s">
        <v>2199</v>
      </c>
      <c r="AE195" s="25" t="s">
        <v>67</v>
      </c>
      <c r="AG195" s="25" t="s">
        <v>2649</v>
      </c>
    </row>
    <row r="196" spans="27:33" x14ac:dyDescent="0.35">
      <c r="AA196" s="25" t="s">
        <v>204</v>
      </c>
      <c r="AC196" s="25" t="s">
        <v>3868</v>
      </c>
      <c r="AE196" s="25" t="s">
        <v>4736</v>
      </c>
      <c r="AG196" s="25" t="s">
        <v>2593</v>
      </c>
    </row>
    <row r="197" spans="27:33" x14ac:dyDescent="0.35">
      <c r="AA197" s="25" t="s">
        <v>3557</v>
      </c>
      <c r="AC197" s="25" t="s">
        <v>2163</v>
      </c>
      <c r="AE197" s="25" t="s">
        <v>4728</v>
      </c>
      <c r="AG197" s="25" t="s">
        <v>1126</v>
      </c>
    </row>
    <row r="198" spans="27:33" x14ac:dyDescent="0.35">
      <c r="AA198" s="25" t="s">
        <v>1882</v>
      </c>
      <c r="AC198" s="25" t="s">
        <v>4676</v>
      </c>
      <c r="AE198" s="25" t="s">
        <v>2962</v>
      </c>
      <c r="AG198" s="25" t="s">
        <v>1128</v>
      </c>
    </row>
    <row r="199" spans="27:33" x14ac:dyDescent="0.35">
      <c r="AA199" s="25" t="s">
        <v>2185</v>
      </c>
      <c r="AC199" s="25" t="s">
        <v>4654</v>
      </c>
      <c r="AE199" s="25" t="s">
        <v>102</v>
      </c>
      <c r="AG199" s="25" t="s">
        <v>1130</v>
      </c>
    </row>
    <row r="200" spans="27:33" x14ac:dyDescent="0.35">
      <c r="AA200" s="25" t="s">
        <v>2184</v>
      </c>
      <c r="AC200" s="25" t="s">
        <v>5235</v>
      </c>
      <c r="AE200" s="25" t="s">
        <v>3547</v>
      </c>
      <c r="AG200" s="25" t="s">
        <v>1132</v>
      </c>
    </row>
    <row r="201" spans="27:33" x14ac:dyDescent="0.35">
      <c r="AA201" s="25" t="s">
        <v>5157</v>
      </c>
      <c r="AC201" s="25" t="s">
        <v>4626</v>
      </c>
      <c r="AE201" s="25" t="s">
        <v>5016</v>
      </c>
      <c r="AG201" s="25" t="s">
        <v>5289</v>
      </c>
    </row>
    <row r="202" spans="27:33" x14ac:dyDescent="0.35">
      <c r="AA202" s="25" t="s">
        <v>3561</v>
      </c>
      <c r="AC202" s="25" t="s">
        <v>3806</v>
      </c>
      <c r="AE202" s="25" t="s">
        <v>4420</v>
      </c>
      <c r="AG202" s="25" t="s">
        <v>551</v>
      </c>
    </row>
    <row r="203" spans="27:33" x14ac:dyDescent="0.35">
      <c r="AA203" s="25" t="s">
        <v>5175</v>
      </c>
      <c r="AC203" s="25" t="s">
        <v>4610</v>
      </c>
      <c r="AE203" s="25" t="s">
        <v>3793</v>
      </c>
      <c r="AG203" s="25" t="s">
        <v>1134</v>
      </c>
    </row>
    <row r="204" spans="27:33" x14ac:dyDescent="0.35">
      <c r="AA204" s="25" t="s">
        <v>4384</v>
      </c>
      <c r="AC204" s="25" t="s">
        <v>620</v>
      </c>
      <c r="AE204" s="25" t="s">
        <v>851</v>
      </c>
      <c r="AG204" s="25" t="s">
        <v>3439</v>
      </c>
    </row>
    <row r="205" spans="27:33" x14ac:dyDescent="0.35">
      <c r="AA205" s="25" t="s">
        <v>4063</v>
      </c>
      <c r="AC205" s="25" t="s">
        <v>5034</v>
      </c>
      <c r="AE205" s="25" t="s">
        <v>667</v>
      </c>
      <c r="AG205" s="25" t="s">
        <v>1039</v>
      </c>
    </row>
    <row r="206" spans="27:33" x14ac:dyDescent="0.35">
      <c r="AA206" s="25" t="s">
        <v>4592</v>
      </c>
      <c r="AC206" s="25" t="s">
        <v>2231</v>
      </c>
      <c r="AE206" s="25" t="s">
        <v>661</v>
      </c>
      <c r="AG206" s="25" t="s">
        <v>452</v>
      </c>
    </row>
    <row r="207" spans="27:33" x14ac:dyDescent="0.35">
      <c r="AA207" s="25" t="s">
        <v>3751</v>
      </c>
      <c r="AC207" s="25" t="s">
        <v>4488</v>
      </c>
      <c r="AE207" s="25" t="s">
        <v>4788</v>
      </c>
      <c r="AG207" s="25" t="s">
        <v>1136</v>
      </c>
    </row>
    <row r="208" spans="27:33" x14ac:dyDescent="0.35">
      <c r="AA208" s="25" t="s">
        <v>4127</v>
      </c>
      <c r="AC208" s="25" t="s">
        <v>4552</v>
      </c>
      <c r="AE208" s="25" t="s">
        <v>1049</v>
      </c>
      <c r="AG208" s="25" t="s">
        <v>385</v>
      </c>
    </row>
    <row r="209" spans="27:33" x14ac:dyDescent="0.35">
      <c r="AA209" s="25" t="s">
        <v>4404</v>
      </c>
      <c r="AC209" s="25" t="s">
        <v>162</v>
      </c>
      <c r="AE209" s="25" t="s">
        <v>1051</v>
      </c>
      <c r="AG209" s="25" t="s">
        <v>4211</v>
      </c>
    </row>
    <row r="210" spans="27:33" x14ac:dyDescent="0.35">
      <c r="AA210" s="25" t="s">
        <v>536</v>
      </c>
      <c r="AC210" s="25" t="s">
        <v>2700</v>
      </c>
      <c r="AE210" s="25" t="s">
        <v>2976</v>
      </c>
      <c r="AG210" s="25" t="s">
        <v>1138</v>
      </c>
    </row>
    <row r="211" spans="27:33" x14ac:dyDescent="0.35">
      <c r="AA211" s="25" t="s">
        <v>5105</v>
      </c>
      <c r="AC211" s="25" t="s">
        <v>1486</v>
      </c>
      <c r="AE211" s="25" t="s">
        <v>3257</v>
      </c>
      <c r="AG211" s="25" t="s">
        <v>1482</v>
      </c>
    </row>
    <row r="212" spans="27:33" x14ac:dyDescent="0.35">
      <c r="AA212" s="25" t="s">
        <v>2696</v>
      </c>
      <c r="AC212" s="25" t="s">
        <v>4766</v>
      </c>
      <c r="AE212" s="25" t="s">
        <v>206</v>
      </c>
      <c r="AG212" s="25" t="s">
        <v>4971</v>
      </c>
    </row>
    <row r="213" spans="27:33" x14ac:dyDescent="0.35">
      <c r="AA213" s="25" t="s">
        <v>4900</v>
      </c>
      <c r="AC213" s="25" t="s">
        <v>3577</v>
      </c>
      <c r="AE213" s="25" t="s">
        <v>198</v>
      </c>
      <c r="AG213" s="25" t="s">
        <v>1888</v>
      </c>
    </row>
    <row r="214" spans="27:33" x14ac:dyDescent="0.35">
      <c r="AA214" s="25" t="s">
        <v>4372</v>
      </c>
      <c r="AC214" s="25" t="s">
        <v>1971</v>
      </c>
      <c r="AE214" s="25" t="s">
        <v>2754</v>
      </c>
      <c r="AG214" s="25" t="s">
        <v>2515</v>
      </c>
    </row>
    <row r="215" spans="27:33" x14ac:dyDescent="0.35">
      <c r="AA215" s="25" t="s">
        <v>4412</v>
      </c>
      <c r="AC215" s="25" t="s">
        <v>4638</v>
      </c>
      <c r="AE215" s="25" t="s">
        <v>2330</v>
      </c>
      <c r="AG215" s="25" t="s">
        <v>4628</v>
      </c>
    </row>
    <row r="216" spans="27:33" x14ac:dyDescent="0.35">
      <c r="AA216" s="25" t="s">
        <v>498</v>
      </c>
      <c r="AC216" s="25" t="s">
        <v>3693</v>
      </c>
      <c r="AE216" s="25" t="s">
        <v>1488</v>
      </c>
      <c r="AG216" s="25" t="s">
        <v>5084</v>
      </c>
    </row>
    <row r="217" spans="27:33" x14ac:dyDescent="0.35">
      <c r="AA217" s="25" t="s">
        <v>811</v>
      </c>
      <c r="AC217" s="25" t="s">
        <v>3683</v>
      </c>
      <c r="AE217" s="25" t="s">
        <v>2249</v>
      </c>
      <c r="AG217" s="25" t="s">
        <v>1626</v>
      </c>
    </row>
    <row r="218" spans="27:33" x14ac:dyDescent="0.35">
      <c r="AA218" s="25" t="s">
        <v>713</v>
      </c>
      <c r="AC218" s="25" t="s">
        <v>2742</v>
      </c>
      <c r="AE218" s="25" t="s">
        <v>2386</v>
      </c>
      <c r="AG218" s="25" t="s">
        <v>1140</v>
      </c>
    </row>
    <row r="219" spans="27:33" x14ac:dyDescent="0.35">
      <c r="AA219" s="25" t="s">
        <v>562</v>
      </c>
      <c r="AC219" s="25" t="s">
        <v>4049</v>
      </c>
      <c r="AE219" s="25" t="s">
        <v>4085</v>
      </c>
      <c r="AG219" s="25" t="s">
        <v>4281</v>
      </c>
    </row>
    <row r="220" spans="27:33" x14ac:dyDescent="0.35">
      <c r="AA220" s="25" t="s">
        <v>5167</v>
      </c>
      <c r="AC220" s="25" t="s">
        <v>65</v>
      </c>
      <c r="AE220" s="25" t="s">
        <v>1053</v>
      </c>
      <c r="AG220" s="25" t="s">
        <v>4813</v>
      </c>
    </row>
    <row r="221" spans="27:33" x14ac:dyDescent="0.35">
      <c r="AA221" s="25" t="s">
        <v>3565</v>
      </c>
      <c r="AC221" s="25" t="s">
        <v>119</v>
      </c>
      <c r="AE221" s="25" t="s">
        <v>3931</v>
      </c>
      <c r="AG221" s="25" t="s">
        <v>910</v>
      </c>
    </row>
    <row r="222" spans="27:33" x14ac:dyDescent="0.35">
      <c r="AA222" s="25" t="s">
        <v>3941</v>
      </c>
      <c r="AC222" s="25" t="s">
        <v>123</v>
      </c>
      <c r="AE222" s="25" t="s">
        <v>4821</v>
      </c>
      <c r="AG222" s="25" t="s">
        <v>711</v>
      </c>
    </row>
    <row r="223" spans="27:33" x14ac:dyDescent="0.35">
      <c r="AA223" s="25" t="s">
        <v>3837</v>
      </c>
      <c r="AC223" s="25" t="s">
        <v>2758</v>
      </c>
      <c r="AE223" s="25" t="s">
        <v>5113</v>
      </c>
      <c r="AG223" s="25" t="s">
        <v>1830</v>
      </c>
    </row>
    <row r="224" spans="27:33" x14ac:dyDescent="0.35">
      <c r="AA224" s="25" t="s">
        <v>839</v>
      </c>
      <c r="AC224" s="25" t="s">
        <v>2760</v>
      </c>
      <c r="AE224" s="25" t="s">
        <v>5201</v>
      </c>
      <c r="AG224" s="25" t="s">
        <v>1830</v>
      </c>
    </row>
    <row r="225" spans="27:33" x14ac:dyDescent="0.35">
      <c r="AA225" s="25" t="s">
        <v>1943</v>
      </c>
      <c r="AC225" s="25" t="s">
        <v>4251</v>
      </c>
      <c r="AE225" s="25" t="s">
        <v>2656</v>
      </c>
      <c r="AG225" s="25" t="s">
        <v>3214</v>
      </c>
    </row>
    <row r="226" spans="27:33" x14ac:dyDescent="0.35">
      <c r="AA226" s="25" t="s">
        <v>3115</v>
      </c>
      <c r="AC226" s="25" t="s">
        <v>3631</v>
      </c>
      <c r="AE226" s="25" t="s">
        <v>2343</v>
      </c>
      <c r="AG226" s="25" t="s">
        <v>1834</v>
      </c>
    </row>
    <row r="227" spans="27:33" x14ac:dyDescent="0.35">
      <c r="AA227" s="25" t="s">
        <v>1969</v>
      </c>
      <c r="AC227" s="25" t="s">
        <v>3695</v>
      </c>
      <c r="AE227" s="25" t="s">
        <v>1858</v>
      </c>
      <c r="AG227" s="25" t="s">
        <v>5048</v>
      </c>
    </row>
    <row r="228" spans="27:33" x14ac:dyDescent="0.35">
      <c r="AA228" s="25" t="s">
        <v>5091</v>
      </c>
      <c r="AC228" s="25" t="s">
        <v>2471</v>
      </c>
      <c r="AE228" s="25" t="s">
        <v>934</v>
      </c>
      <c r="AG228" s="25" t="s">
        <v>5044</v>
      </c>
    </row>
    <row r="229" spans="27:33" x14ac:dyDescent="0.35">
      <c r="AA229" s="25" t="s">
        <v>3848</v>
      </c>
      <c r="AC229" s="25" t="s">
        <v>793</v>
      </c>
      <c r="AE229" s="25" t="s">
        <v>1195</v>
      </c>
      <c r="AG229" s="25" t="s">
        <v>4287</v>
      </c>
    </row>
    <row r="230" spans="27:33" x14ac:dyDescent="0.35">
      <c r="AA230" s="25" t="s">
        <v>3795</v>
      </c>
      <c r="AC230" s="25" t="s">
        <v>3601</v>
      </c>
      <c r="AE230" s="25" t="s">
        <v>1199</v>
      </c>
      <c r="AG230" s="25" t="s">
        <v>4434</v>
      </c>
    </row>
    <row r="231" spans="27:33" x14ac:dyDescent="0.35">
      <c r="AA231" s="25" t="s">
        <v>2469</v>
      </c>
      <c r="AC231" s="25" t="s">
        <v>230</v>
      </c>
      <c r="AE231" s="25" t="s">
        <v>176</v>
      </c>
      <c r="AG231" s="25" t="s">
        <v>4444</v>
      </c>
    </row>
    <row r="232" spans="27:33" x14ac:dyDescent="0.35">
      <c r="AA232" s="25" t="s">
        <v>3247</v>
      </c>
      <c r="AC232" s="25" t="s">
        <v>4245</v>
      </c>
      <c r="AE232" s="25" t="s">
        <v>4370</v>
      </c>
      <c r="AG232" s="25" t="s">
        <v>2237</v>
      </c>
    </row>
    <row r="233" spans="27:33" x14ac:dyDescent="0.35">
      <c r="AA233" s="25" t="s">
        <v>3316</v>
      </c>
      <c r="AC233" s="25" t="s">
        <v>2738</v>
      </c>
      <c r="AE233" s="25" t="s">
        <v>4003</v>
      </c>
      <c r="AG233" s="25" t="s">
        <v>2702</v>
      </c>
    </row>
    <row r="234" spans="27:33" x14ac:dyDescent="0.35">
      <c r="AA234" s="25" t="s">
        <v>2784</v>
      </c>
      <c r="AC234" s="25" t="s">
        <v>4990</v>
      </c>
      <c r="AE234" s="25" t="s">
        <v>2972</v>
      </c>
      <c r="AG234" s="25" t="s">
        <v>2191</v>
      </c>
    </row>
    <row r="235" spans="27:33" x14ac:dyDescent="0.35">
      <c r="AA235" s="25" t="s">
        <v>1526</v>
      </c>
      <c r="AC235" s="25" t="s">
        <v>3661</v>
      </c>
      <c r="AE235" s="25" t="s">
        <v>1201</v>
      </c>
      <c r="AG235" s="25" t="s">
        <v>1628</v>
      </c>
    </row>
    <row r="236" spans="27:33" x14ac:dyDescent="0.35">
      <c r="AA236" s="25" t="s">
        <v>2139</v>
      </c>
      <c r="AC236" s="25" t="s">
        <v>3216</v>
      </c>
      <c r="AE236" s="25" t="s">
        <v>3156</v>
      </c>
      <c r="AG236" s="25" t="s">
        <v>2477</v>
      </c>
    </row>
    <row r="237" spans="27:33" x14ac:dyDescent="0.35">
      <c r="AA237" s="25" t="s">
        <v>3527</v>
      </c>
      <c r="AC237" s="25" t="s">
        <v>3503</v>
      </c>
      <c r="AE237" s="25" t="s">
        <v>2203</v>
      </c>
      <c r="AG237" s="25" t="s">
        <v>5241</v>
      </c>
    </row>
    <row r="238" spans="27:33" x14ac:dyDescent="0.35">
      <c r="AA238" s="25" t="s">
        <v>3535</v>
      </c>
      <c r="AC238" s="25" t="s">
        <v>3804</v>
      </c>
      <c r="AE238" s="25" t="s">
        <v>4580</v>
      </c>
      <c r="AG238" s="25" t="s">
        <v>293</v>
      </c>
    </row>
    <row r="239" spans="27:33" x14ac:dyDescent="0.35">
      <c r="AA239" s="25" t="s">
        <v>260</v>
      </c>
      <c r="AC239" s="25" t="s">
        <v>3229</v>
      </c>
      <c r="AE239" s="25" t="s">
        <v>4374</v>
      </c>
      <c r="AG239" s="25" t="s">
        <v>598</v>
      </c>
    </row>
    <row r="240" spans="27:33" x14ac:dyDescent="0.35">
      <c r="AA240" s="25" t="s">
        <v>269</v>
      </c>
      <c r="AC240" s="25" t="s">
        <v>4398</v>
      </c>
      <c r="AE240" s="25" t="s">
        <v>5101</v>
      </c>
      <c r="AG240" s="25" t="s">
        <v>1630</v>
      </c>
    </row>
    <row r="241" spans="27:33" x14ac:dyDescent="0.35">
      <c r="AA241" s="25" t="s">
        <v>3753</v>
      </c>
      <c r="AC241" s="25" t="s">
        <v>4353</v>
      </c>
      <c r="AE241" s="25" t="s">
        <v>4410</v>
      </c>
      <c r="AG241" s="25" t="s">
        <v>5143</v>
      </c>
    </row>
    <row r="242" spans="27:33" x14ac:dyDescent="0.35">
      <c r="AA242" s="25" t="s">
        <v>3850</v>
      </c>
      <c r="AC242" s="25" t="s">
        <v>5341</v>
      </c>
      <c r="AE242" s="25" t="s">
        <v>3367</v>
      </c>
      <c r="AG242" s="25" t="s">
        <v>329</v>
      </c>
    </row>
    <row r="243" spans="27:33" x14ac:dyDescent="0.35">
      <c r="AA243" s="25" t="s">
        <v>3559</v>
      </c>
      <c r="AC243" s="25" t="s">
        <v>4988</v>
      </c>
      <c r="AE243" s="25" t="s">
        <v>1207</v>
      </c>
      <c r="AG243" s="25" t="s">
        <v>1144</v>
      </c>
    </row>
    <row r="244" spans="27:33" x14ac:dyDescent="0.35">
      <c r="AA244" s="25" t="s">
        <v>2908</v>
      </c>
      <c r="AC244" s="25" t="s">
        <v>693</v>
      </c>
      <c r="AE244" s="25" t="s">
        <v>3255</v>
      </c>
      <c r="AG244" s="25" t="s">
        <v>2039</v>
      </c>
    </row>
    <row r="245" spans="27:33" x14ac:dyDescent="0.35">
      <c r="AA245" s="25" t="s">
        <v>2668</v>
      </c>
      <c r="AC245" s="25" t="s">
        <v>5080</v>
      </c>
      <c r="AE245" s="25" t="s">
        <v>845</v>
      </c>
      <c r="AG245" s="25" t="s">
        <v>4516</v>
      </c>
    </row>
    <row r="246" spans="27:33" x14ac:dyDescent="0.35">
      <c r="AA246" s="25" t="s">
        <v>3929</v>
      </c>
      <c r="AC246" s="25" t="s">
        <v>4550</v>
      </c>
      <c r="AE246" s="25" t="s">
        <v>833</v>
      </c>
      <c r="AG246" s="25" t="s">
        <v>2073</v>
      </c>
    </row>
    <row r="247" spans="27:33" x14ac:dyDescent="0.35">
      <c r="AA247" s="25" t="s">
        <v>4912</v>
      </c>
      <c r="AC247" s="25" t="s">
        <v>2960</v>
      </c>
      <c r="AE247" s="25" t="s">
        <v>1664</v>
      </c>
      <c r="AG247" s="25" t="s">
        <v>3273</v>
      </c>
    </row>
    <row r="248" spans="27:33" x14ac:dyDescent="0.35">
      <c r="AA248" s="25" t="s">
        <v>2576</v>
      </c>
      <c r="AC248" s="25" t="s">
        <v>2772</v>
      </c>
      <c r="AE248" s="25" t="s">
        <v>1213</v>
      </c>
      <c r="AG248" s="25" t="s">
        <v>456</v>
      </c>
    </row>
    <row r="249" spans="27:33" x14ac:dyDescent="0.35">
      <c r="AA249" s="25" t="s">
        <v>4742</v>
      </c>
      <c r="AC249" s="25" t="s">
        <v>5269</v>
      </c>
      <c r="AE249" s="25" t="s">
        <v>2746</v>
      </c>
      <c r="AG249" s="25" t="s">
        <v>454</v>
      </c>
    </row>
    <row r="250" spans="27:33" x14ac:dyDescent="0.35">
      <c r="AA250" s="25" t="s">
        <v>2404</v>
      </c>
      <c r="AC250" s="25" t="s">
        <v>5125</v>
      </c>
      <c r="AE250" s="25" t="s">
        <v>2730</v>
      </c>
      <c r="AG250" s="25" t="s">
        <v>643</v>
      </c>
    </row>
    <row r="251" spans="27:33" x14ac:dyDescent="0.35">
      <c r="AA251" s="25" t="s">
        <v>743</v>
      </c>
      <c r="AC251" s="25" t="s">
        <v>3886</v>
      </c>
      <c r="AE251" s="25" t="s">
        <v>936</v>
      </c>
      <c r="AG251" s="25" t="s">
        <v>4141</v>
      </c>
    </row>
    <row r="252" spans="27:33" x14ac:dyDescent="0.35">
      <c r="AA252" s="25" t="s">
        <v>2276</v>
      </c>
      <c r="AC252" s="25" t="s">
        <v>3473</v>
      </c>
      <c r="AE252" s="25" t="s">
        <v>2768</v>
      </c>
      <c r="AG252" s="25" t="s">
        <v>3713</v>
      </c>
    </row>
    <row r="253" spans="27:33" x14ac:dyDescent="0.35">
      <c r="AA253" s="25" t="s">
        <v>4825</v>
      </c>
      <c r="AC253" s="25" t="s">
        <v>3874</v>
      </c>
      <c r="AE253" s="25" t="s">
        <v>2189</v>
      </c>
      <c r="AG253" s="25" t="s">
        <v>580</v>
      </c>
    </row>
    <row r="254" spans="27:33" x14ac:dyDescent="0.35">
      <c r="AA254" s="25" t="s">
        <v>3844</v>
      </c>
      <c r="AC254" s="25" t="s">
        <v>4528</v>
      </c>
      <c r="AE254" s="25" t="s">
        <v>1215</v>
      </c>
      <c r="AG254" s="25" t="s">
        <v>5365</v>
      </c>
    </row>
    <row r="255" spans="27:33" x14ac:dyDescent="0.35">
      <c r="AA255" s="25" t="s">
        <v>3543</v>
      </c>
      <c r="AC255" s="25" t="s">
        <v>3884</v>
      </c>
      <c r="AE255" s="25" t="s">
        <v>2322</v>
      </c>
      <c r="AG255" s="25" t="s">
        <v>5209</v>
      </c>
    </row>
    <row r="256" spans="27:33" x14ac:dyDescent="0.35">
      <c r="AA256" s="25" t="s">
        <v>3370</v>
      </c>
      <c r="AC256" s="25" t="s">
        <v>1898</v>
      </c>
      <c r="AE256" s="25" t="s">
        <v>3455</v>
      </c>
      <c r="AG256" s="25" t="s">
        <v>1146</v>
      </c>
    </row>
    <row r="257" spans="27:33" x14ac:dyDescent="0.35">
      <c r="AA257" s="25" t="s">
        <v>5109</v>
      </c>
      <c r="AC257" s="25" t="s">
        <v>5054</v>
      </c>
      <c r="AE257" s="25" t="s">
        <v>3057</v>
      </c>
      <c r="AG257" s="25" t="s">
        <v>2968</v>
      </c>
    </row>
    <row r="258" spans="27:33" x14ac:dyDescent="0.35">
      <c r="AA258" s="25" t="s">
        <v>4365</v>
      </c>
      <c r="AC258" s="25" t="s">
        <v>3509</v>
      </c>
      <c r="AE258" s="25" t="s">
        <v>2806</v>
      </c>
      <c r="AG258" s="25" t="s">
        <v>2818</v>
      </c>
    </row>
    <row r="259" spans="27:33" x14ac:dyDescent="0.35">
      <c r="AA259" s="25" t="s">
        <v>2180</v>
      </c>
      <c r="AC259" s="25" t="s">
        <v>1030</v>
      </c>
      <c r="AE259" s="25" t="s">
        <v>2756</v>
      </c>
      <c r="AG259" s="25" t="s">
        <v>271</v>
      </c>
    </row>
    <row r="260" spans="27:33" x14ac:dyDescent="0.35">
      <c r="AA260" s="25" t="s">
        <v>2045</v>
      </c>
      <c r="AC260" s="25" t="s">
        <v>3378</v>
      </c>
      <c r="AE260" s="25" t="s">
        <v>2748</v>
      </c>
      <c r="AG260" s="25" t="s">
        <v>2694</v>
      </c>
    </row>
    <row r="261" spans="27:33" x14ac:dyDescent="0.35">
      <c r="AA261" s="25" t="s">
        <v>2982</v>
      </c>
      <c r="AC261" s="25" t="s">
        <v>3382</v>
      </c>
      <c r="AE261" s="25" t="s">
        <v>4402</v>
      </c>
      <c r="AG261" s="25" t="s">
        <v>4167</v>
      </c>
    </row>
    <row r="262" spans="27:33" x14ac:dyDescent="0.35">
      <c r="AA262" s="25" t="s">
        <v>4566</v>
      </c>
      <c r="AC262" s="25" t="s">
        <v>3435</v>
      </c>
      <c r="AE262" s="25" t="s">
        <v>4430</v>
      </c>
      <c r="AG262" s="25" t="s">
        <v>3721</v>
      </c>
    </row>
    <row r="263" spans="27:33" x14ac:dyDescent="0.35">
      <c r="AA263" s="25" t="s">
        <v>4730</v>
      </c>
      <c r="AC263" s="25" t="s">
        <v>5283</v>
      </c>
      <c r="AE263" s="25" t="s">
        <v>4424</v>
      </c>
      <c r="AG263" s="25" t="s">
        <v>3685</v>
      </c>
    </row>
    <row r="264" spans="27:33" x14ac:dyDescent="0.35">
      <c r="AA264" s="25" t="s">
        <v>5090</v>
      </c>
      <c r="AC264" s="25" t="s">
        <v>181</v>
      </c>
      <c r="AE264" s="25" t="s">
        <v>4570</v>
      </c>
      <c r="AG264" s="25" t="s">
        <v>3346</v>
      </c>
    </row>
    <row r="265" spans="27:33" x14ac:dyDescent="0.35">
      <c r="AA265" s="25" t="s">
        <v>500</v>
      </c>
      <c r="AC265" s="25" t="s">
        <v>216</v>
      </c>
      <c r="AE265" s="25" t="s">
        <v>323</v>
      </c>
      <c r="AG265" s="25" t="s">
        <v>3196</v>
      </c>
    </row>
    <row r="266" spans="27:33" x14ac:dyDescent="0.35">
      <c r="AA266" s="25" t="s">
        <v>4071</v>
      </c>
      <c r="AC266" s="25" t="s">
        <v>3729</v>
      </c>
      <c r="AE266" s="25" t="s">
        <v>940</v>
      </c>
      <c r="AG266" s="25" t="s">
        <v>347</v>
      </c>
    </row>
    <row r="267" spans="27:33" x14ac:dyDescent="0.35">
      <c r="AA267" s="25" t="s">
        <v>4823</v>
      </c>
      <c r="AC267" s="25" t="s">
        <v>3605</v>
      </c>
      <c r="AE267" s="25" t="s">
        <v>2782</v>
      </c>
      <c r="AG267" s="25" t="s">
        <v>2664</v>
      </c>
    </row>
    <row r="268" spans="27:33" x14ac:dyDescent="0.35">
      <c r="AA268" s="25" t="s">
        <v>4012</v>
      </c>
      <c r="AC268" s="25" t="s">
        <v>4622</v>
      </c>
      <c r="AE268" s="25" t="s">
        <v>4746</v>
      </c>
      <c r="AG268" s="25" t="s">
        <v>248</v>
      </c>
    </row>
    <row r="269" spans="27:33" x14ac:dyDescent="0.35">
      <c r="AA269" s="25" t="s">
        <v>2728</v>
      </c>
      <c r="AC269" s="25" t="s">
        <v>218</v>
      </c>
      <c r="AE269" s="25" t="s">
        <v>2631</v>
      </c>
      <c r="AG269" s="25" t="s">
        <v>2355</v>
      </c>
    </row>
    <row r="270" spans="27:33" x14ac:dyDescent="0.35">
      <c r="AA270" s="25" t="s">
        <v>4793</v>
      </c>
      <c r="AC270" s="25" t="s">
        <v>723</v>
      </c>
      <c r="AE270" s="25" t="s">
        <v>2031</v>
      </c>
      <c r="AG270" s="25" t="s">
        <v>1634</v>
      </c>
    </row>
    <row r="271" spans="27:33" x14ac:dyDescent="0.35">
      <c r="AA271" s="25" t="s">
        <v>3933</v>
      </c>
      <c r="AC271" s="25" t="s">
        <v>1654</v>
      </c>
      <c r="AE271" s="25" t="s">
        <v>49</v>
      </c>
      <c r="AG271" s="25" t="s">
        <v>3915</v>
      </c>
    </row>
    <row r="272" spans="27:33" x14ac:dyDescent="0.35">
      <c r="AA272" s="25" t="s">
        <v>3251</v>
      </c>
      <c r="AC272" s="25" t="s">
        <v>2814</v>
      </c>
      <c r="AE272" s="25" t="s">
        <v>427</v>
      </c>
      <c r="AG272" s="25" t="s">
        <v>3307</v>
      </c>
    </row>
    <row r="273" spans="27:33" x14ac:dyDescent="0.35">
      <c r="AA273" s="25" t="s">
        <v>2627</v>
      </c>
      <c r="AC273" s="25" t="s">
        <v>5271</v>
      </c>
      <c r="AE273" s="25" t="s">
        <v>57</v>
      </c>
      <c r="AG273" s="25" t="s">
        <v>4854</v>
      </c>
    </row>
    <row r="274" spans="27:33" x14ac:dyDescent="0.35">
      <c r="AA274" s="25" t="s">
        <v>4734</v>
      </c>
      <c r="AC274" s="25" t="s">
        <v>4967</v>
      </c>
      <c r="AE274" s="25" t="s">
        <v>59</v>
      </c>
      <c r="AG274" s="25" t="s">
        <v>1026</v>
      </c>
    </row>
    <row r="275" spans="27:33" x14ac:dyDescent="0.35">
      <c r="AA275" s="25" t="s">
        <v>4416</v>
      </c>
      <c r="AC275" s="25" t="s">
        <v>3083</v>
      </c>
      <c r="AE275" s="25" t="s">
        <v>46</v>
      </c>
      <c r="AG275" s="25" t="s">
        <v>4992</v>
      </c>
    </row>
    <row r="276" spans="27:33" x14ac:dyDescent="0.35">
      <c r="AA276" s="25" t="s">
        <v>3451</v>
      </c>
      <c r="AC276" s="25" t="s">
        <v>2388</v>
      </c>
      <c r="AE276" s="25" t="s">
        <v>1804</v>
      </c>
      <c r="AG276" s="25" t="s">
        <v>220</v>
      </c>
    </row>
    <row r="277" spans="27:33" x14ac:dyDescent="0.35">
      <c r="AA277" s="25" t="s">
        <v>2268</v>
      </c>
      <c r="AC277" s="25" t="s">
        <v>4668</v>
      </c>
      <c r="AE277" s="25" t="s">
        <v>3409</v>
      </c>
      <c r="AG277" s="25" t="s">
        <v>4982</v>
      </c>
    </row>
    <row r="278" spans="27:33" x14ac:dyDescent="0.35">
      <c r="AA278" s="25" t="s">
        <v>2442</v>
      </c>
      <c r="AC278" s="25" t="s">
        <v>232</v>
      </c>
      <c r="AE278" s="25" t="s">
        <v>3243</v>
      </c>
      <c r="AG278" s="25" t="s">
        <v>4213</v>
      </c>
    </row>
    <row r="279" spans="27:33" x14ac:dyDescent="0.35">
      <c r="AA279" s="25" t="s">
        <v>3399</v>
      </c>
      <c r="AC279" s="25" t="s">
        <v>3308</v>
      </c>
      <c r="AE279" s="25" t="s">
        <v>4572</v>
      </c>
      <c r="AG279" s="25" t="s">
        <v>3210</v>
      </c>
    </row>
    <row r="280" spans="27:33" x14ac:dyDescent="0.35">
      <c r="AA280" s="25" t="s">
        <v>2280</v>
      </c>
      <c r="AC280" s="25" t="s">
        <v>3228</v>
      </c>
      <c r="AE280" s="25" t="s">
        <v>2424</v>
      </c>
      <c r="AG280" s="25" t="s">
        <v>93</v>
      </c>
    </row>
    <row r="281" spans="27:33" x14ac:dyDescent="0.35">
      <c r="AA281" s="25" t="s">
        <v>3233</v>
      </c>
      <c r="AC281" s="25" t="s">
        <v>4564</v>
      </c>
      <c r="AE281" s="25" t="s">
        <v>1223</v>
      </c>
      <c r="AG281" s="25" t="s">
        <v>72</v>
      </c>
    </row>
    <row r="282" spans="27:33" x14ac:dyDescent="0.35">
      <c r="AA282" s="25" t="s">
        <v>278</v>
      </c>
      <c r="AC282" s="25" t="s">
        <v>4237</v>
      </c>
      <c r="AE282" s="25" t="s">
        <v>3457</v>
      </c>
      <c r="AG282" s="25" t="s">
        <v>4724</v>
      </c>
    </row>
    <row r="283" spans="27:33" x14ac:dyDescent="0.35">
      <c r="AA283" s="25" t="s">
        <v>4568</v>
      </c>
      <c r="AC283" s="25" t="s">
        <v>2513</v>
      </c>
      <c r="AE283" s="25" t="s">
        <v>1955</v>
      </c>
      <c r="AG283" s="25" t="s">
        <v>3172</v>
      </c>
    </row>
    <row r="284" spans="27:33" x14ac:dyDescent="0.35">
      <c r="AA284" s="25" t="s">
        <v>4744</v>
      </c>
      <c r="AC284" s="25" t="s">
        <v>158</v>
      </c>
      <c r="AE284" s="25" t="s">
        <v>1901</v>
      </c>
      <c r="AG284" s="25" t="s">
        <v>1819</v>
      </c>
    </row>
    <row r="285" spans="27:33" x14ac:dyDescent="0.35">
      <c r="AA285" s="25" t="s">
        <v>2512</v>
      </c>
      <c r="AC285" s="25" t="s">
        <v>5149</v>
      </c>
      <c r="AE285" s="25" t="s">
        <v>3016</v>
      </c>
      <c r="AG285" s="25" t="s">
        <v>5337</v>
      </c>
    </row>
    <row r="286" spans="27:33" x14ac:dyDescent="0.35">
      <c r="AA286" s="25" t="s">
        <v>3513</v>
      </c>
      <c r="AC286" s="25" t="s">
        <v>3619</v>
      </c>
      <c r="AE286" s="25" t="s">
        <v>1668</v>
      </c>
      <c r="AG286" s="25" t="s">
        <v>104</v>
      </c>
    </row>
    <row r="287" spans="27:33" x14ac:dyDescent="0.35">
      <c r="AA287" s="25" t="s">
        <v>5161</v>
      </c>
      <c r="AC287" s="25" t="s">
        <v>3673</v>
      </c>
      <c r="AE287" s="25" t="s">
        <v>1670</v>
      </c>
      <c r="AG287" s="25" t="s">
        <v>156</v>
      </c>
    </row>
    <row r="288" spans="27:33" x14ac:dyDescent="0.35">
      <c r="AA288" s="25" t="s">
        <v>3937</v>
      </c>
      <c r="AC288" s="25" t="s">
        <v>5353</v>
      </c>
      <c r="AE288" s="25" t="s">
        <v>1225</v>
      </c>
      <c r="AG288" s="25" t="s">
        <v>185</v>
      </c>
    </row>
    <row r="289" spans="27:33" x14ac:dyDescent="0.35">
      <c r="AA289" s="25" t="s">
        <v>4732</v>
      </c>
      <c r="AC289" s="25" t="s">
        <v>4718</v>
      </c>
      <c r="AE289" s="25" t="s">
        <v>1092</v>
      </c>
      <c r="AG289" s="25" t="s">
        <v>189</v>
      </c>
    </row>
    <row r="290" spans="27:33" x14ac:dyDescent="0.35">
      <c r="AA290" s="25" t="s">
        <v>3395</v>
      </c>
      <c r="AC290" s="25" t="s">
        <v>532</v>
      </c>
      <c r="AE290" s="25" t="s">
        <v>3077</v>
      </c>
      <c r="AG290" s="25" t="s">
        <v>2223</v>
      </c>
    </row>
    <row r="291" spans="27:33" x14ac:dyDescent="0.35">
      <c r="AA291" s="25" t="s">
        <v>3833</v>
      </c>
      <c r="AC291" s="25" t="s">
        <v>2172</v>
      </c>
      <c r="AE291" s="25" t="s">
        <v>2498</v>
      </c>
      <c r="AG291" s="25" t="s">
        <v>1636</v>
      </c>
    </row>
    <row r="292" spans="27:33" x14ac:dyDescent="0.35">
      <c r="AA292" s="25" t="s">
        <v>3158</v>
      </c>
      <c r="AC292" s="25" t="s">
        <v>2159</v>
      </c>
      <c r="AE292" s="25" t="s">
        <v>3072</v>
      </c>
      <c r="AG292" s="25" t="s">
        <v>2011</v>
      </c>
    </row>
    <row r="293" spans="27:33" x14ac:dyDescent="0.35">
      <c r="AA293" s="25" t="s">
        <v>3797</v>
      </c>
      <c r="AC293" s="25" t="s">
        <v>3739</v>
      </c>
      <c r="AE293" s="25" t="s">
        <v>1227</v>
      </c>
      <c r="AG293" s="25" t="s">
        <v>422</v>
      </c>
    </row>
    <row r="294" spans="27:33" x14ac:dyDescent="0.35">
      <c r="AA294" s="25" t="s">
        <v>3827</v>
      </c>
      <c r="AC294" s="25" t="s">
        <v>4750</v>
      </c>
      <c r="AE294" s="25" t="s">
        <v>555</v>
      </c>
      <c r="AG294" s="25" t="s">
        <v>4634</v>
      </c>
    </row>
    <row r="295" spans="27:33" x14ac:dyDescent="0.35">
      <c r="AA295" s="25" t="s">
        <v>3825</v>
      </c>
      <c r="AC295" s="25" t="s">
        <v>3180</v>
      </c>
      <c r="AE295" s="25" t="s">
        <v>3563</v>
      </c>
      <c r="AG295" s="25" t="s">
        <v>3697</v>
      </c>
    </row>
    <row r="296" spans="27:33" x14ac:dyDescent="0.35">
      <c r="AA296" s="25" t="s">
        <v>3835</v>
      </c>
      <c r="AC296" s="25" t="s">
        <v>3814</v>
      </c>
      <c r="AE296" s="25" t="s">
        <v>1094</v>
      </c>
      <c r="AG296" s="25" t="s">
        <v>3677</v>
      </c>
    </row>
    <row r="297" spans="27:33" x14ac:dyDescent="0.35">
      <c r="AA297" s="25" t="s">
        <v>511</v>
      </c>
      <c r="AC297" s="25" t="s">
        <v>408</v>
      </c>
      <c r="AE297" s="25" t="s">
        <v>3461</v>
      </c>
      <c r="AG297" s="25" t="s">
        <v>3328</v>
      </c>
    </row>
    <row r="298" spans="27:33" x14ac:dyDescent="0.35">
      <c r="AA298" s="25" t="s">
        <v>4010</v>
      </c>
      <c r="AC298" s="25" t="s">
        <v>669</v>
      </c>
      <c r="AE298" s="25" t="s">
        <v>5183</v>
      </c>
      <c r="AG298" s="25" t="s">
        <v>4616</v>
      </c>
    </row>
    <row r="299" spans="27:33" x14ac:dyDescent="0.35">
      <c r="AA299" s="25" t="s">
        <v>4014</v>
      </c>
      <c r="AC299" s="25" t="s">
        <v>663</v>
      </c>
      <c r="AE299" s="25" t="s">
        <v>948</v>
      </c>
      <c r="AG299" s="25" t="s">
        <v>1151</v>
      </c>
    </row>
    <row r="300" spans="27:33" x14ac:dyDescent="0.35">
      <c r="AA300" s="25" t="s">
        <v>2788</v>
      </c>
      <c r="AC300" s="25" t="s">
        <v>460</v>
      </c>
      <c r="AE300" s="25" t="s">
        <v>5095</v>
      </c>
      <c r="AG300" s="25" t="s">
        <v>1845</v>
      </c>
    </row>
    <row r="301" spans="27:33" x14ac:dyDescent="0.35">
      <c r="AA301" s="25" t="s">
        <v>2560</v>
      </c>
      <c r="AC301" s="25" t="s">
        <v>106</v>
      </c>
      <c r="AE301" s="25" t="s">
        <v>2211</v>
      </c>
      <c r="AG301" s="25" t="s">
        <v>4177</v>
      </c>
    </row>
    <row r="302" spans="27:33" x14ac:dyDescent="0.35">
      <c r="AA302" s="25" t="s">
        <v>5171</v>
      </c>
      <c r="AC302" s="25" t="s">
        <v>2744</v>
      </c>
      <c r="AE302" s="25" t="s">
        <v>1028</v>
      </c>
      <c r="AG302" s="25" t="s">
        <v>1153</v>
      </c>
    </row>
    <row r="303" spans="27:33" x14ac:dyDescent="0.35">
      <c r="AA303" s="25" t="s">
        <v>4428</v>
      </c>
      <c r="AC303" s="25" t="s">
        <v>679</v>
      </c>
      <c r="AE303" s="25" t="s">
        <v>4432</v>
      </c>
      <c r="AG303" s="25" t="s">
        <v>828</v>
      </c>
    </row>
    <row r="304" spans="27:33" x14ac:dyDescent="0.35">
      <c r="AA304" s="25" t="s">
        <v>542</v>
      </c>
      <c r="AC304" s="25" t="s">
        <v>5317</v>
      </c>
      <c r="AE304" s="25" t="s">
        <v>41</v>
      </c>
      <c r="AG304" s="25" t="s">
        <v>4963</v>
      </c>
    </row>
    <row r="305" spans="27:33" x14ac:dyDescent="0.35">
      <c r="AA305" s="25" t="s">
        <v>545</v>
      </c>
      <c r="AC305" s="25" t="s">
        <v>5257</v>
      </c>
      <c r="AE305" s="25" t="s">
        <v>228</v>
      </c>
      <c r="AG305" s="25" t="s">
        <v>3878</v>
      </c>
    </row>
    <row r="306" spans="27:33" x14ac:dyDescent="0.35">
      <c r="AA306" s="25" t="s">
        <v>3831</v>
      </c>
      <c r="AC306" s="25" t="s">
        <v>3779</v>
      </c>
      <c r="AE306" s="25" t="s">
        <v>4578</v>
      </c>
      <c r="AG306" s="25" t="s">
        <v>1638</v>
      </c>
    </row>
    <row r="307" spans="27:33" x14ac:dyDescent="0.35">
      <c r="AA307" s="25" t="s">
        <v>2245</v>
      </c>
      <c r="AC307" s="25" t="s">
        <v>2001</v>
      </c>
      <c r="AE307" s="25" t="s">
        <v>52</v>
      </c>
      <c r="AG307" s="25" t="s">
        <v>5345</v>
      </c>
    </row>
    <row r="308" spans="27:33" x14ac:dyDescent="0.35">
      <c r="AA308" s="25" t="s">
        <v>4831</v>
      </c>
      <c r="AC308" s="25" t="s">
        <v>4955</v>
      </c>
      <c r="AE308" s="25" t="s">
        <v>954</v>
      </c>
      <c r="AG308" s="25" t="s">
        <v>859</v>
      </c>
    </row>
    <row r="309" spans="27:33" x14ac:dyDescent="0.35">
      <c r="AA309" s="25" t="s">
        <v>4786</v>
      </c>
      <c r="AC309" s="25" t="s">
        <v>4852</v>
      </c>
      <c r="AE309" s="25" t="s">
        <v>3401</v>
      </c>
      <c r="AG309" s="25" t="s">
        <v>2422</v>
      </c>
    </row>
    <row r="310" spans="27:33" x14ac:dyDescent="0.35">
      <c r="AA310" s="25" t="s">
        <v>4590</v>
      </c>
      <c r="AC310" s="25" t="s">
        <v>3918</v>
      </c>
      <c r="AE310" s="25" t="s">
        <v>3463</v>
      </c>
      <c r="AG310" s="25" t="s">
        <v>2351</v>
      </c>
    </row>
    <row r="311" spans="27:33" x14ac:dyDescent="0.35">
      <c r="AA311" s="25" t="s">
        <v>622</v>
      </c>
      <c r="AC311" s="25" t="s">
        <v>3808</v>
      </c>
      <c r="AE311" s="25" t="s">
        <v>602</v>
      </c>
      <c r="AG311" s="25" t="s">
        <v>131</v>
      </c>
    </row>
    <row r="312" spans="27:33" x14ac:dyDescent="0.35">
      <c r="AA312" s="25" t="s">
        <v>3749</v>
      </c>
      <c r="AC312" s="25" t="s">
        <v>5082</v>
      </c>
      <c r="AE312" s="25" t="s">
        <v>2009</v>
      </c>
      <c r="AG312" s="25" t="s">
        <v>1155</v>
      </c>
    </row>
    <row r="313" spans="27:33" x14ac:dyDescent="0.35">
      <c r="AA313" s="25" t="s">
        <v>2848</v>
      </c>
      <c r="AC313" s="25" t="s">
        <v>5002</v>
      </c>
      <c r="AE313" s="25" t="s">
        <v>4422</v>
      </c>
      <c r="AG313" s="25" t="s">
        <v>4672</v>
      </c>
    </row>
    <row r="314" spans="27:33" x14ac:dyDescent="0.35">
      <c r="AA314" s="25" t="s">
        <v>2732</v>
      </c>
      <c r="AC314" s="25" t="s">
        <v>5074</v>
      </c>
      <c r="AE314" s="25" t="s">
        <v>2278</v>
      </c>
      <c r="AG314" s="25" t="s">
        <v>1157</v>
      </c>
    </row>
    <row r="315" spans="27:33" x14ac:dyDescent="0.35">
      <c r="AA315" s="25" t="s">
        <v>3529</v>
      </c>
      <c r="AC315" s="25" t="s">
        <v>2247</v>
      </c>
      <c r="AE315" s="25" t="s">
        <v>3263</v>
      </c>
      <c r="AG315" s="25" t="s">
        <v>365</v>
      </c>
    </row>
    <row r="316" spans="27:33" x14ac:dyDescent="0.35">
      <c r="AA316" s="25" t="s">
        <v>309</v>
      </c>
      <c r="AC316" s="25" t="s">
        <v>5040</v>
      </c>
      <c r="AE316" s="25" t="s">
        <v>1674</v>
      </c>
      <c r="AG316" s="25" t="s">
        <v>5379</v>
      </c>
    </row>
    <row r="317" spans="27:33" x14ac:dyDescent="0.35">
      <c r="AA317" s="25" t="s">
        <v>2178</v>
      </c>
      <c r="AC317" s="25" t="s">
        <v>5046</v>
      </c>
      <c r="AE317" s="25" t="s">
        <v>2337</v>
      </c>
      <c r="AG317" s="25" t="s">
        <v>3338</v>
      </c>
    </row>
    <row r="318" spans="27:33" x14ac:dyDescent="0.35">
      <c r="AA318" s="25" t="s">
        <v>538</v>
      </c>
      <c r="AC318" s="25" t="s">
        <v>5335</v>
      </c>
      <c r="AE318" s="25" t="s">
        <v>2792</v>
      </c>
      <c r="AG318" s="25" t="s">
        <v>2483</v>
      </c>
    </row>
    <row r="319" spans="27:33" x14ac:dyDescent="0.35">
      <c r="AA319" s="25" t="s">
        <v>262</v>
      </c>
      <c r="AC319" s="25" t="s">
        <v>5072</v>
      </c>
      <c r="AE319" s="25" t="s">
        <v>1676</v>
      </c>
      <c r="AG319" s="25" t="s">
        <v>4558</v>
      </c>
    </row>
    <row r="320" spans="27:33" x14ac:dyDescent="0.35">
      <c r="AA320" s="25" t="s">
        <v>5185</v>
      </c>
      <c r="AC320" s="25" t="s">
        <v>5036</v>
      </c>
      <c r="AE320" s="25" t="s">
        <v>466</v>
      </c>
      <c r="AG320" s="25" t="s">
        <v>5331</v>
      </c>
    </row>
    <row r="321" spans="27:33" x14ac:dyDescent="0.35">
      <c r="AA321" s="25" t="s">
        <v>2708</v>
      </c>
      <c r="AC321" s="25" t="s">
        <v>4508</v>
      </c>
      <c r="AE321" s="25" t="s">
        <v>754</v>
      </c>
      <c r="AG321" s="25" t="s">
        <v>1041</v>
      </c>
    </row>
    <row r="322" spans="27:33" x14ac:dyDescent="0.35">
      <c r="AA322" s="25" t="s">
        <v>2262</v>
      </c>
      <c r="AC322" s="25" t="s">
        <v>3823</v>
      </c>
      <c r="AE322" s="25" t="s">
        <v>496</v>
      </c>
      <c r="AG322" s="25" t="s">
        <v>2133</v>
      </c>
    </row>
    <row r="323" spans="27:33" x14ac:dyDescent="0.35">
      <c r="AA323" s="25" t="s">
        <v>3431</v>
      </c>
      <c r="AC323" s="25" t="s">
        <v>4986</v>
      </c>
      <c r="AE323" s="25" t="s">
        <v>2382</v>
      </c>
      <c r="AG323" s="25" t="s">
        <v>1642</v>
      </c>
    </row>
    <row r="324" spans="27:33" x14ac:dyDescent="0.35">
      <c r="AA324" s="25" t="s">
        <v>3939</v>
      </c>
      <c r="AC324" s="25" t="s">
        <v>4978</v>
      </c>
      <c r="AE324" s="25" t="s">
        <v>2035</v>
      </c>
      <c r="AG324" s="25" t="s">
        <v>835</v>
      </c>
    </row>
    <row r="325" spans="27:33" x14ac:dyDescent="0.35">
      <c r="AA325" s="25" t="s">
        <v>3188</v>
      </c>
      <c r="AC325" s="25" t="s">
        <v>3392</v>
      </c>
      <c r="AE325" s="25" t="s">
        <v>3465</v>
      </c>
      <c r="AG325" s="25" t="s">
        <v>783</v>
      </c>
    </row>
    <row r="326" spans="27:33" x14ac:dyDescent="0.35">
      <c r="AA326" s="25" t="s">
        <v>4588</v>
      </c>
      <c r="AC326" s="25" t="s">
        <v>4540</v>
      </c>
      <c r="AE326" s="25" t="s">
        <v>1937</v>
      </c>
      <c r="AG326" s="25" t="s">
        <v>4510</v>
      </c>
    </row>
    <row r="327" spans="27:33" x14ac:dyDescent="0.35">
      <c r="AA327" s="25" t="s">
        <v>4008</v>
      </c>
      <c r="AC327" s="25" t="s">
        <v>4239</v>
      </c>
      <c r="AE327" s="25" t="s">
        <v>1057</v>
      </c>
      <c r="AG327" s="25" t="s">
        <v>3105</v>
      </c>
    </row>
    <row r="328" spans="27:33" x14ac:dyDescent="0.35">
      <c r="AA328" s="25" t="s">
        <v>4726</v>
      </c>
      <c r="AC328" s="25" t="s">
        <v>3291</v>
      </c>
      <c r="AE328" s="25" t="s">
        <v>89</v>
      </c>
      <c r="AG328" s="25" t="s">
        <v>721</v>
      </c>
    </row>
    <row r="329" spans="27:33" x14ac:dyDescent="0.35">
      <c r="AA329" s="25" t="s">
        <v>4363</v>
      </c>
      <c r="AC329" s="25" t="s">
        <v>3212</v>
      </c>
      <c r="AE329" s="25" t="s">
        <v>3075</v>
      </c>
      <c r="AG329" s="25" t="s">
        <v>687</v>
      </c>
    </row>
    <row r="330" spans="27:33" x14ac:dyDescent="0.35">
      <c r="AA330" s="25" t="s">
        <v>5020</v>
      </c>
      <c r="AC330" s="25" t="s">
        <v>503</v>
      </c>
      <c r="AE330" s="25" t="s">
        <v>3537</v>
      </c>
      <c r="AG330" s="25" t="s">
        <v>4644</v>
      </c>
    </row>
    <row r="331" spans="27:33" x14ac:dyDescent="0.35">
      <c r="AA331" s="25" t="s">
        <v>2589</v>
      </c>
      <c r="AC331" s="25" t="s">
        <v>3226</v>
      </c>
      <c r="AE331" s="25" t="s">
        <v>1502</v>
      </c>
      <c r="AG331" s="25" t="s">
        <v>4325</v>
      </c>
    </row>
    <row r="332" spans="27:33" x14ac:dyDescent="0.35">
      <c r="AA332" s="25" t="s">
        <v>3121</v>
      </c>
      <c r="AC332" s="25" t="s">
        <v>5211</v>
      </c>
      <c r="AE332" s="25" t="s">
        <v>534</v>
      </c>
      <c r="AG332" s="25" t="s">
        <v>3599</v>
      </c>
    </row>
    <row r="333" spans="27:33" x14ac:dyDescent="0.35">
      <c r="AA333" s="25" t="s">
        <v>3397</v>
      </c>
      <c r="AC333" s="25" t="s">
        <v>5153</v>
      </c>
      <c r="AE333" s="25" t="s">
        <v>2253</v>
      </c>
      <c r="AG333" s="25" t="s">
        <v>3326</v>
      </c>
    </row>
    <row r="334" spans="27:33" x14ac:dyDescent="0.35">
      <c r="AA334" s="25" t="s">
        <v>2440</v>
      </c>
      <c r="AC334" s="25" t="s">
        <v>1492</v>
      </c>
      <c r="AE334" s="25" t="s">
        <v>5093</v>
      </c>
      <c r="AG334" s="25" t="s">
        <v>1644</v>
      </c>
    </row>
    <row r="335" spans="27:33" x14ac:dyDescent="0.35">
      <c r="AA335" s="25" t="s">
        <v>3432</v>
      </c>
      <c r="AC335" s="25" t="s">
        <v>4357</v>
      </c>
      <c r="AE335" s="25" t="s">
        <v>2292</v>
      </c>
      <c r="AG335" s="25" t="s">
        <v>824</v>
      </c>
    </row>
    <row r="336" spans="27:33" x14ac:dyDescent="0.35">
      <c r="AA336" s="25" t="s">
        <v>4378</v>
      </c>
      <c r="AC336" s="25" t="s">
        <v>4359</v>
      </c>
      <c r="AE336" s="25" t="s">
        <v>4600</v>
      </c>
      <c r="AG336" s="25" t="s">
        <v>4227</v>
      </c>
    </row>
    <row r="337" spans="27:33" x14ac:dyDescent="0.35">
      <c r="AA337" s="25" t="s">
        <v>4061</v>
      </c>
      <c r="AC337" s="25" t="s">
        <v>3765</v>
      </c>
      <c r="AE337" s="25" t="s">
        <v>3361</v>
      </c>
      <c r="AG337" s="25" t="s">
        <v>3987</v>
      </c>
    </row>
    <row r="338" spans="27:33" x14ac:dyDescent="0.35">
      <c r="AA338" s="25" t="s">
        <v>3511</v>
      </c>
      <c r="AC338" s="25" t="s">
        <v>2418</v>
      </c>
      <c r="AE338" s="25" t="s">
        <v>5099</v>
      </c>
      <c r="AG338" s="25" t="s">
        <v>647</v>
      </c>
    </row>
    <row r="339" spans="27:33" x14ac:dyDescent="0.35">
      <c r="AA339" s="25" t="s">
        <v>3358</v>
      </c>
      <c r="AC339" s="25" t="s">
        <v>1434</v>
      </c>
      <c r="AE339" s="25" t="s">
        <v>4057</v>
      </c>
      <c r="AG339" s="25" t="s">
        <v>4277</v>
      </c>
    </row>
    <row r="340" spans="27:33" x14ac:dyDescent="0.35">
      <c r="AA340" s="25" t="s">
        <v>2970</v>
      </c>
      <c r="AC340" s="25" t="s">
        <v>4520</v>
      </c>
      <c r="AE340" s="25" t="s">
        <v>5155</v>
      </c>
      <c r="AG340" s="25" t="s">
        <v>3575</v>
      </c>
    </row>
    <row r="341" spans="27:33" x14ac:dyDescent="0.35">
      <c r="AA341" s="25" t="s">
        <v>4740</v>
      </c>
      <c r="AC341" s="25" t="s">
        <v>4542</v>
      </c>
      <c r="AE341" s="25" t="s">
        <v>5195</v>
      </c>
      <c r="AG341" s="25" t="s">
        <v>1043</v>
      </c>
    </row>
    <row r="342" spans="27:33" x14ac:dyDescent="0.35">
      <c r="AA342" s="25" t="s">
        <v>4898</v>
      </c>
      <c r="AC342" s="25" t="s">
        <v>4039</v>
      </c>
      <c r="AE342" s="25" t="s">
        <v>547</v>
      </c>
      <c r="AG342" s="25" t="s">
        <v>3759</v>
      </c>
    </row>
    <row r="343" spans="27:33" x14ac:dyDescent="0.35">
      <c r="AA343" s="25" t="s">
        <v>4069</v>
      </c>
      <c r="AC343" s="25" t="s">
        <v>2868</v>
      </c>
      <c r="AE343" s="25" t="s">
        <v>2523</v>
      </c>
      <c r="AG343" s="25" t="s">
        <v>4951</v>
      </c>
    </row>
    <row r="344" spans="27:33" x14ac:dyDescent="0.35">
      <c r="AA344" s="25" t="s">
        <v>4894</v>
      </c>
      <c r="AC344" s="25" t="s">
        <v>4171</v>
      </c>
      <c r="AE344" s="25" t="s">
        <v>1864</v>
      </c>
      <c r="AG344" s="25" t="s">
        <v>2101</v>
      </c>
    </row>
    <row r="345" spans="27:33" x14ac:dyDescent="0.35">
      <c r="AA345" s="25" t="s">
        <v>5189</v>
      </c>
      <c r="AC345" s="25" t="s">
        <v>4961</v>
      </c>
      <c r="AE345" s="25" t="s">
        <v>2357</v>
      </c>
      <c r="AG345" s="25" t="s">
        <v>2161</v>
      </c>
    </row>
    <row r="346" spans="27:33" x14ac:dyDescent="0.35">
      <c r="AA346" s="25" t="s">
        <v>2585</v>
      </c>
      <c r="AC346" s="25" t="s">
        <v>2645</v>
      </c>
      <c r="AE346" s="25" t="s">
        <v>1249</v>
      </c>
      <c r="AG346" s="25" t="s">
        <v>2199</v>
      </c>
    </row>
    <row r="347" spans="27:33" x14ac:dyDescent="0.35">
      <c r="AA347" s="25" t="s">
        <v>4738</v>
      </c>
      <c r="AC347" s="25" t="s">
        <v>5129</v>
      </c>
      <c r="AE347" s="25" t="s">
        <v>4426</v>
      </c>
      <c r="AG347" s="25" t="s">
        <v>3419</v>
      </c>
    </row>
    <row r="348" spans="27:33" x14ac:dyDescent="0.35">
      <c r="AA348" s="25" t="s">
        <v>4606</v>
      </c>
      <c r="AC348" s="25" t="s">
        <v>357</v>
      </c>
      <c r="AE348" s="25" t="s">
        <v>3799</v>
      </c>
      <c r="AG348" s="25" t="s">
        <v>1159</v>
      </c>
    </row>
    <row r="349" spans="27:33" x14ac:dyDescent="0.35">
      <c r="AA349" s="25" t="s">
        <v>4608</v>
      </c>
      <c r="AC349" s="25" t="s">
        <v>2674</v>
      </c>
      <c r="AE349" s="25" t="s">
        <v>560</v>
      </c>
      <c r="AG349" s="25" t="s">
        <v>1646</v>
      </c>
    </row>
    <row r="350" spans="27:33" x14ac:dyDescent="0.35">
      <c r="AA350" s="25" t="s">
        <v>2137</v>
      </c>
      <c r="AC350" s="25" t="s">
        <v>2643</v>
      </c>
      <c r="AE350" s="25" t="s">
        <v>3531</v>
      </c>
      <c r="AG350" s="25" t="s">
        <v>1841</v>
      </c>
    </row>
    <row r="351" spans="27:33" x14ac:dyDescent="0.35">
      <c r="AA351" s="25" t="s">
        <v>3525</v>
      </c>
      <c r="AC351" s="25" t="s">
        <v>820</v>
      </c>
      <c r="AE351" s="25" t="s">
        <v>651</v>
      </c>
      <c r="AG351" s="25" t="s">
        <v>214</v>
      </c>
    </row>
    <row r="352" spans="27:33" x14ac:dyDescent="0.35">
      <c r="AA352" s="25" t="s">
        <v>3539</v>
      </c>
      <c r="AC352" s="25" t="s">
        <v>295</v>
      </c>
      <c r="AE352" s="25" t="s">
        <v>468</v>
      </c>
      <c r="AG352" s="25" t="s">
        <v>3868</v>
      </c>
    </row>
    <row r="353" spans="27:33" x14ac:dyDescent="0.35">
      <c r="AA353" s="25" t="s">
        <v>5203</v>
      </c>
      <c r="AC353" s="25" t="s">
        <v>761</v>
      </c>
      <c r="AE353" s="25" t="s">
        <v>289</v>
      </c>
      <c r="AG353" s="25" t="s">
        <v>2163</v>
      </c>
    </row>
    <row r="354" spans="27:33" x14ac:dyDescent="0.35">
      <c r="AA354" s="25" t="s">
        <v>3237</v>
      </c>
      <c r="AC354" s="25" t="s">
        <v>1823</v>
      </c>
      <c r="AE354" s="25" t="s">
        <v>4083</v>
      </c>
      <c r="AG354" s="25" t="s">
        <v>789</v>
      </c>
    </row>
    <row r="355" spans="27:33" x14ac:dyDescent="0.35">
      <c r="AA355" s="25" t="s">
        <v>4414</v>
      </c>
      <c r="AC355" s="25" t="s">
        <v>1905</v>
      </c>
      <c r="AE355" s="25" t="s">
        <v>2067</v>
      </c>
      <c r="AG355" s="25" t="s">
        <v>4676</v>
      </c>
    </row>
    <row r="356" spans="27:33" x14ac:dyDescent="0.35">
      <c r="AA356" s="25" t="s">
        <v>4095</v>
      </c>
      <c r="AC356" s="25" t="s">
        <v>4506</v>
      </c>
      <c r="AE356" s="25" t="s">
        <v>4892</v>
      </c>
      <c r="AG356" s="25" t="s">
        <v>4654</v>
      </c>
    </row>
    <row r="357" spans="27:33" x14ac:dyDescent="0.35">
      <c r="AA357" s="25" t="s">
        <v>5115</v>
      </c>
      <c r="AC357" s="25" t="s">
        <v>464</v>
      </c>
      <c r="AE357" s="25" t="s">
        <v>3521</v>
      </c>
      <c r="AG357" s="25" t="s">
        <v>5235</v>
      </c>
    </row>
    <row r="358" spans="27:33" x14ac:dyDescent="0.35">
      <c r="AA358" s="25" t="s">
        <v>4065</v>
      </c>
      <c r="AC358" s="25" t="s">
        <v>4690</v>
      </c>
      <c r="AE358" s="25" t="s">
        <v>3791</v>
      </c>
      <c r="AG358" s="25" t="s">
        <v>4626</v>
      </c>
    </row>
    <row r="359" spans="27:33" x14ac:dyDescent="0.35">
      <c r="AA359" s="25" t="s">
        <v>2890</v>
      </c>
      <c r="AC359" s="25" t="s">
        <v>2766</v>
      </c>
      <c r="AE359" s="25" t="s">
        <v>4059</v>
      </c>
      <c r="AG359" s="25" t="s">
        <v>1648</v>
      </c>
    </row>
    <row r="360" spans="27:33" x14ac:dyDescent="0.35">
      <c r="AA360" s="25" t="s">
        <v>4408</v>
      </c>
      <c r="AC360" s="25" t="s">
        <v>1935</v>
      </c>
      <c r="AE360" s="25" t="s">
        <v>4045</v>
      </c>
      <c r="AG360" s="25" t="s">
        <v>3806</v>
      </c>
    </row>
    <row r="361" spans="27:33" x14ac:dyDescent="0.35">
      <c r="AA361" s="25" t="s">
        <v>5163</v>
      </c>
      <c r="AC361" s="25" t="s">
        <v>767</v>
      </c>
      <c r="AE361" s="25" t="s">
        <v>519</v>
      </c>
      <c r="AG361" s="25" t="s">
        <v>4610</v>
      </c>
    </row>
    <row r="362" spans="27:33" x14ac:dyDescent="0.35">
      <c r="AA362" s="25" t="s">
        <v>5193</v>
      </c>
      <c r="AC362" s="25" t="s">
        <v>3164</v>
      </c>
      <c r="AE362" s="25" t="s">
        <v>1022</v>
      </c>
      <c r="AG362" s="25" t="s">
        <v>1161</v>
      </c>
    </row>
    <row r="363" spans="27:33" x14ac:dyDescent="0.35">
      <c r="AA363" s="25" t="s">
        <v>2219</v>
      </c>
      <c r="AC363" s="25" t="s">
        <v>437</v>
      </c>
      <c r="AE363" s="25" t="s">
        <v>968</v>
      </c>
      <c r="AG363" s="25" t="s">
        <v>1163</v>
      </c>
    </row>
    <row r="364" spans="27:33" x14ac:dyDescent="0.35">
      <c r="AA364" s="25" t="s">
        <v>4380</v>
      </c>
      <c r="AC364" s="25" t="s">
        <v>3042</v>
      </c>
      <c r="AE364" s="25" t="s">
        <v>2794</v>
      </c>
      <c r="AG364" s="25" t="s">
        <v>620</v>
      </c>
    </row>
    <row r="365" spans="27:33" x14ac:dyDescent="0.35">
      <c r="AA365" s="25" t="s">
        <v>1959</v>
      </c>
      <c r="AC365" s="25" t="s">
        <v>3821</v>
      </c>
      <c r="AE365" s="25" t="s">
        <v>5024</v>
      </c>
      <c r="AG365" s="25" t="s">
        <v>1165</v>
      </c>
    </row>
    <row r="366" spans="27:33" x14ac:dyDescent="0.35">
      <c r="AA366" s="25" t="s">
        <v>3551</v>
      </c>
      <c r="AC366" s="25" t="s">
        <v>3587</v>
      </c>
      <c r="AE366" s="25" t="s">
        <v>2574</v>
      </c>
      <c r="AG366" s="25" t="s">
        <v>5034</v>
      </c>
    </row>
    <row r="367" spans="27:33" x14ac:dyDescent="0.35">
      <c r="AA367" s="25" t="s">
        <v>590</v>
      </c>
      <c r="AC367" s="25" t="s">
        <v>2487</v>
      </c>
      <c r="AE367" s="25" t="s">
        <v>1259</v>
      </c>
      <c r="AG367" s="25" t="s">
        <v>1484</v>
      </c>
    </row>
    <row r="368" spans="27:33" x14ac:dyDescent="0.35">
      <c r="AA368" s="25" t="s">
        <v>3318</v>
      </c>
      <c r="AC368" s="25" t="s">
        <v>4780</v>
      </c>
      <c r="AE368" s="25" t="s">
        <v>2306</v>
      </c>
      <c r="AG368" s="25" t="s">
        <v>1828</v>
      </c>
    </row>
    <row r="369" spans="27:33" x14ac:dyDescent="0.35">
      <c r="AA369" s="25" t="s">
        <v>4091</v>
      </c>
      <c r="AC369" s="25" t="s">
        <v>1925</v>
      </c>
      <c r="AE369" s="25" t="s">
        <v>3261</v>
      </c>
      <c r="AG369" s="25" t="s">
        <v>2231</v>
      </c>
    </row>
    <row r="370" spans="27:33" x14ac:dyDescent="0.35">
      <c r="AA370" s="25" t="s">
        <v>5107</v>
      </c>
      <c r="AC370" s="25" t="s">
        <v>5207</v>
      </c>
      <c r="AE370" s="25" t="s">
        <v>4916</v>
      </c>
      <c r="AG370" s="25" t="s">
        <v>4488</v>
      </c>
    </row>
    <row r="371" spans="27:33" x14ac:dyDescent="0.35">
      <c r="AA371" s="25" t="s">
        <v>2790</v>
      </c>
      <c r="AC371" s="25" t="s">
        <v>4454</v>
      </c>
      <c r="AE371" s="25" t="s">
        <v>2065</v>
      </c>
      <c r="AG371" s="25" t="s">
        <v>1167</v>
      </c>
    </row>
    <row r="372" spans="27:33" x14ac:dyDescent="0.35">
      <c r="AA372" s="25" t="s">
        <v>3555</v>
      </c>
      <c r="AC372" s="25" t="s">
        <v>2619</v>
      </c>
      <c r="AE372" s="25" t="s">
        <v>1981</v>
      </c>
      <c r="AG372" s="25" t="s">
        <v>4552</v>
      </c>
    </row>
    <row r="373" spans="27:33" x14ac:dyDescent="0.35">
      <c r="AA373" s="25" t="s">
        <v>5181</v>
      </c>
      <c r="AC373" s="25" t="s">
        <v>727</v>
      </c>
      <c r="AE373" s="25" t="s">
        <v>1991</v>
      </c>
      <c r="AG373" s="25" t="s">
        <v>162</v>
      </c>
    </row>
    <row r="374" spans="27:33" x14ac:dyDescent="0.35">
      <c r="AA374" s="25" t="s">
        <v>2363</v>
      </c>
      <c r="AC374" s="25" t="s">
        <v>4514</v>
      </c>
      <c r="AE374" s="25" t="s">
        <v>5111</v>
      </c>
      <c r="AG374" s="25" t="s">
        <v>2700</v>
      </c>
    </row>
    <row r="375" spans="27:33" x14ac:dyDescent="0.35">
      <c r="AA375" s="25" t="s">
        <v>4819</v>
      </c>
      <c r="AC375" s="25" t="s">
        <v>1953</v>
      </c>
      <c r="AE375" s="25" t="s">
        <v>204</v>
      </c>
      <c r="AG375" s="25" t="s">
        <v>3052</v>
      </c>
    </row>
    <row r="376" spans="27:33" x14ac:dyDescent="0.35">
      <c r="AA376" s="25" t="s">
        <v>2436</v>
      </c>
      <c r="AC376" s="25" t="s">
        <v>3711</v>
      </c>
      <c r="AE376" s="25" t="s">
        <v>696</v>
      </c>
      <c r="AG376" s="25" t="s">
        <v>1945</v>
      </c>
    </row>
    <row r="377" spans="27:33" x14ac:dyDescent="0.35">
      <c r="AA377" s="25" t="s">
        <v>2059</v>
      </c>
      <c r="AC377" s="25" t="s">
        <v>121</v>
      </c>
      <c r="AE377" s="25" t="s">
        <v>4602</v>
      </c>
      <c r="AG377" s="25" t="s">
        <v>3888</v>
      </c>
    </row>
    <row r="378" spans="27:33" x14ac:dyDescent="0.35">
      <c r="AA378" s="25" t="s">
        <v>2491</v>
      </c>
      <c r="AC378" s="25" t="s">
        <v>114</v>
      </c>
      <c r="AE378" s="25" t="s">
        <v>3557</v>
      </c>
      <c r="AG378" s="25" t="s">
        <v>1486</v>
      </c>
    </row>
    <row r="379" spans="27:33" x14ac:dyDescent="0.35">
      <c r="AA379" s="25" t="s">
        <v>2272</v>
      </c>
      <c r="AC379" s="25" t="s">
        <v>4500</v>
      </c>
      <c r="AE379" s="25" t="s">
        <v>2013</v>
      </c>
      <c r="AG379" s="25" t="s">
        <v>3609</v>
      </c>
    </row>
    <row r="380" spans="27:33" x14ac:dyDescent="0.35">
      <c r="AA380" s="25" t="s">
        <v>2428</v>
      </c>
      <c r="AC380" s="25" t="s">
        <v>4335</v>
      </c>
      <c r="AE380" s="25" t="s">
        <v>2554</v>
      </c>
      <c r="AG380" s="25" t="s">
        <v>4766</v>
      </c>
    </row>
    <row r="381" spans="27:33" x14ac:dyDescent="0.35">
      <c r="AA381" s="25" t="s">
        <v>3441</v>
      </c>
      <c r="AC381" s="25" t="s">
        <v>2258</v>
      </c>
      <c r="AE381" s="25" t="s">
        <v>1882</v>
      </c>
      <c r="AG381" s="25" t="s">
        <v>1169</v>
      </c>
    </row>
    <row r="382" spans="27:33" x14ac:dyDescent="0.35">
      <c r="AA382" s="25" t="s">
        <v>2266</v>
      </c>
      <c r="AC382" s="25" t="s">
        <v>4922</v>
      </c>
      <c r="AE382" s="25" t="s">
        <v>4055</v>
      </c>
      <c r="AG382" s="25" t="s">
        <v>1422</v>
      </c>
    </row>
    <row r="383" spans="27:33" x14ac:dyDescent="0.35">
      <c r="AA383" s="25" t="s">
        <v>3908</v>
      </c>
      <c r="AC383" s="25" t="s">
        <v>3481</v>
      </c>
      <c r="AE383" s="25" t="s">
        <v>3249</v>
      </c>
      <c r="AG383" s="25" t="s">
        <v>3577</v>
      </c>
    </row>
    <row r="384" spans="27:33" x14ac:dyDescent="0.35">
      <c r="AA384" s="25" t="s">
        <v>4817</v>
      </c>
      <c r="AC384" s="25" t="s">
        <v>4394</v>
      </c>
      <c r="AE384" s="25" t="s">
        <v>3912</v>
      </c>
      <c r="AG384" s="25" t="s">
        <v>2043</v>
      </c>
    </row>
    <row r="385" spans="27:33" x14ac:dyDescent="0.35">
      <c r="AA385" s="25" t="s">
        <v>1394</v>
      </c>
      <c r="AC385" s="25" t="s">
        <v>4207</v>
      </c>
      <c r="AE385" s="25" t="s">
        <v>2185</v>
      </c>
      <c r="AG385" s="25" t="s">
        <v>1971</v>
      </c>
    </row>
    <row r="386" spans="27:33" x14ac:dyDescent="0.35">
      <c r="AA386" s="25" t="s">
        <v>4896</v>
      </c>
      <c r="AC386" s="25" t="s">
        <v>1666</v>
      </c>
      <c r="AE386" s="25" t="s">
        <v>2184</v>
      </c>
      <c r="AG386" s="25" t="s">
        <v>4638</v>
      </c>
    </row>
    <row r="387" spans="27:33" x14ac:dyDescent="0.35">
      <c r="AA387" s="25" t="s">
        <v>2587</v>
      </c>
      <c r="AC387" s="25" t="s">
        <v>4556</v>
      </c>
      <c r="AE387" s="25" t="s">
        <v>2083</v>
      </c>
      <c r="AG387" s="25" t="s">
        <v>3693</v>
      </c>
    </row>
    <row r="388" spans="27:33" x14ac:dyDescent="0.35">
      <c r="AA388" s="25" t="s">
        <v>4594</v>
      </c>
      <c r="AC388" s="25" t="s">
        <v>2465</v>
      </c>
      <c r="AE388" s="25" t="s">
        <v>2057</v>
      </c>
      <c r="AG388" s="25" t="s">
        <v>3683</v>
      </c>
    </row>
    <row r="389" spans="27:33" x14ac:dyDescent="0.35">
      <c r="AA389" s="25" t="s">
        <v>5018</v>
      </c>
      <c r="AC389" s="25" t="s">
        <v>4259</v>
      </c>
      <c r="AE389" s="25" t="s">
        <v>2288</v>
      </c>
      <c r="AG389" s="25" t="s">
        <v>2742</v>
      </c>
    </row>
    <row r="390" spans="27:33" x14ac:dyDescent="0.35">
      <c r="AA390" s="25" t="s">
        <v>2670</v>
      </c>
      <c r="AC390" s="25" t="s">
        <v>3945</v>
      </c>
      <c r="AE390" s="25" t="s">
        <v>2111</v>
      </c>
      <c r="AG390" s="25" t="s">
        <v>4049</v>
      </c>
    </row>
    <row r="391" spans="27:33" x14ac:dyDescent="0.35">
      <c r="AA391" s="25" t="s">
        <v>4047</v>
      </c>
      <c r="AC391" s="25" t="s">
        <v>2734</v>
      </c>
      <c r="AE391" s="25" t="s">
        <v>4125</v>
      </c>
      <c r="AG391" s="25" t="s">
        <v>65</v>
      </c>
    </row>
    <row r="392" spans="27:33" x14ac:dyDescent="0.35">
      <c r="AA392" s="25" t="s">
        <v>1917</v>
      </c>
      <c r="AC392" s="25" t="s">
        <v>1838</v>
      </c>
      <c r="AE392" s="25" t="s">
        <v>5157</v>
      </c>
      <c r="AG392" s="25" t="s">
        <v>912</v>
      </c>
    </row>
    <row r="393" spans="27:33" x14ac:dyDescent="0.35">
      <c r="AA393" s="25" t="s">
        <v>4418</v>
      </c>
      <c r="AC393" s="25" t="s">
        <v>4253</v>
      </c>
      <c r="AE393" s="25" t="s">
        <v>4018</v>
      </c>
      <c r="AG393" s="25" t="s">
        <v>119</v>
      </c>
    </row>
    <row r="394" spans="27:33" x14ac:dyDescent="0.35">
      <c r="AA394" s="25" t="s">
        <v>2710</v>
      </c>
      <c r="AC394" s="25" t="s">
        <v>2846</v>
      </c>
      <c r="AE394" s="25" t="s">
        <v>3561</v>
      </c>
      <c r="AG394" s="25" t="s">
        <v>123</v>
      </c>
    </row>
    <row r="395" spans="27:33" x14ac:dyDescent="0.35">
      <c r="AA395" s="25" t="s">
        <v>4890</v>
      </c>
      <c r="AC395" s="25" t="s">
        <v>4652</v>
      </c>
      <c r="AE395" s="25" t="s">
        <v>5175</v>
      </c>
      <c r="AG395" s="25" t="s">
        <v>2758</v>
      </c>
    </row>
    <row r="396" spans="27:33" x14ac:dyDescent="0.35">
      <c r="AA396" s="25" t="s">
        <v>5173</v>
      </c>
      <c r="AC396" s="25" t="s">
        <v>4147</v>
      </c>
      <c r="AE396" s="25" t="s">
        <v>4384</v>
      </c>
      <c r="AG396" s="25" t="s">
        <v>2760</v>
      </c>
    </row>
    <row r="397" spans="27:33" x14ac:dyDescent="0.35">
      <c r="AA397" s="25" t="s">
        <v>4073</v>
      </c>
      <c r="AC397" s="25" t="s">
        <v>2312</v>
      </c>
      <c r="AE397" s="25" t="s">
        <v>970</v>
      </c>
      <c r="AG397" s="25" t="s">
        <v>2335</v>
      </c>
    </row>
    <row r="398" spans="27:33" x14ac:dyDescent="0.35">
      <c r="AA398" s="25" t="s">
        <v>2581</v>
      </c>
      <c r="AC398" s="25" t="s">
        <v>3475</v>
      </c>
      <c r="AE398" s="25" t="s">
        <v>1690</v>
      </c>
      <c r="AG398" s="25" t="s">
        <v>867</v>
      </c>
    </row>
    <row r="399" spans="27:33" x14ac:dyDescent="0.35">
      <c r="AA399" s="25" t="s">
        <v>5088</v>
      </c>
      <c r="AC399" s="25" t="s">
        <v>2300</v>
      </c>
      <c r="AE399" s="25" t="s">
        <v>4063</v>
      </c>
      <c r="AG399" s="25" t="s">
        <v>4251</v>
      </c>
    </row>
    <row r="400" spans="27:33" x14ac:dyDescent="0.35">
      <c r="AA400" s="25" t="s">
        <v>2762</v>
      </c>
      <c r="AC400" s="25" t="s">
        <v>438</v>
      </c>
      <c r="AE400" s="25" t="s">
        <v>4592</v>
      </c>
      <c r="AG400" s="25" t="s">
        <v>1171</v>
      </c>
    </row>
    <row r="401" spans="27:33" x14ac:dyDescent="0.35">
      <c r="AA401" s="25" t="s">
        <v>594</v>
      </c>
      <c r="AC401" s="25" t="s">
        <v>5121</v>
      </c>
      <c r="AE401" s="25" t="s">
        <v>3751</v>
      </c>
      <c r="AG401" s="25" t="s">
        <v>3631</v>
      </c>
    </row>
    <row r="402" spans="27:33" x14ac:dyDescent="0.35">
      <c r="AA402" s="25" t="s">
        <v>4016</v>
      </c>
      <c r="AC402" s="25" t="s">
        <v>2475</v>
      </c>
      <c r="AE402" s="25" t="s">
        <v>4127</v>
      </c>
      <c r="AG402" s="25" t="s">
        <v>3695</v>
      </c>
    </row>
    <row r="403" spans="27:33" x14ac:dyDescent="0.35">
      <c r="AA403" s="25" t="s">
        <v>2842</v>
      </c>
      <c r="AC403" s="25" t="s">
        <v>3783</v>
      </c>
      <c r="AE403" s="25" t="s">
        <v>4404</v>
      </c>
      <c r="AG403" s="25" t="s">
        <v>2896</v>
      </c>
    </row>
    <row r="404" spans="27:33" x14ac:dyDescent="0.35">
      <c r="AA404" s="25" t="s">
        <v>2384</v>
      </c>
      <c r="AC404" s="25" t="s">
        <v>3785</v>
      </c>
      <c r="AE404" s="25" t="s">
        <v>536</v>
      </c>
      <c r="AG404" s="25" t="s">
        <v>2471</v>
      </c>
    </row>
    <row r="405" spans="27:33" x14ac:dyDescent="0.35">
      <c r="AA405" s="25" t="s">
        <v>3453</v>
      </c>
      <c r="AC405" s="25" t="s">
        <v>5301</v>
      </c>
      <c r="AE405" s="25" t="s">
        <v>4119</v>
      </c>
      <c r="AG405" s="25" t="s">
        <v>412</v>
      </c>
    </row>
    <row r="406" spans="27:33" x14ac:dyDescent="0.35">
      <c r="AA406" s="25" t="s">
        <v>2864</v>
      </c>
      <c r="AC406" s="25" t="s">
        <v>4470</v>
      </c>
      <c r="AE406" s="25" t="s">
        <v>5105</v>
      </c>
      <c r="AG406" s="25" t="s">
        <v>793</v>
      </c>
    </row>
    <row r="407" spans="27:33" x14ac:dyDescent="0.35">
      <c r="AA407" s="25" t="s">
        <v>3269</v>
      </c>
      <c r="AC407" s="25" t="s">
        <v>2720</v>
      </c>
      <c r="AE407" s="25" t="s">
        <v>2696</v>
      </c>
      <c r="AG407" s="25" t="s">
        <v>2924</v>
      </c>
    </row>
    <row r="408" spans="27:33" x14ac:dyDescent="0.35">
      <c r="AA408" s="25" t="s">
        <v>200</v>
      </c>
      <c r="AC408" s="25" t="s">
        <v>5291</v>
      </c>
      <c r="AE408" s="25" t="s">
        <v>4093</v>
      </c>
      <c r="AG408" s="25" t="s">
        <v>3715</v>
      </c>
    </row>
    <row r="409" spans="27:33" x14ac:dyDescent="0.35">
      <c r="AA409" s="25" t="s">
        <v>3079</v>
      </c>
      <c r="AC409" s="25" t="s">
        <v>5389</v>
      </c>
      <c r="AE409" s="25" t="s">
        <v>1265</v>
      </c>
      <c r="AG409" s="25" t="s">
        <v>3601</v>
      </c>
    </row>
    <row r="410" spans="27:33" x14ac:dyDescent="0.35">
      <c r="AA410" s="25" t="s">
        <v>4005</v>
      </c>
      <c r="AC410" s="25" t="s">
        <v>391</v>
      </c>
      <c r="AE410" s="25" t="s">
        <v>4900</v>
      </c>
      <c r="AG410" s="25" t="s">
        <v>725</v>
      </c>
    </row>
    <row r="411" spans="27:33" x14ac:dyDescent="0.35">
      <c r="AA411" s="25" t="s">
        <v>4833</v>
      </c>
      <c r="AC411" s="25" t="s">
        <v>2416</v>
      </c>
      <c r="AE411" s="25" t="s">
        <v>4372</v>
      </c>
      <c r="AG411" s="25" t="s">
        <v>230</v>
      </c>
    </row>
    <row r="412" spans="27:33" x14ac:dyDescent="0.35">
      <c r="AA412" s="25" t="s">
        <v>3745</v>
      </c>
      <c r="AC412" s="25" t="s">
        <v>2467</v>
      </c>
      <c r="AE412" s="25" t="s">
        <v>4412</v>
      </c>
      <c r="AG412" s="25" t="s">
        <v>513</v>
      </c>
    </row>
    <row r="413" spans="27:33" x14ac:dyDescent="0.35">
      <c r="AA413" s="25" t="s">
        <v>4829</v>
      </c>
      <c r="AC413" s="25" t="s">
        <v>250</v>
      </c>
      <c r="AE413" s="25" t="s">
        <v>498</v>
      </c>
      <c r="AG413" s="25" t="s">
        <v>4245</v>
      </c>
    </row>
    <row r="414" spans="27:33" x14ac:dyDescent="0.35">
      <c r="AA414" s="25" t="s">
        <v>3117</v>
      </c>
      <c r="AC414" s="25" t="s">
        <v>2326</v>
      </c>
      <c r="AE414" s="25" t="s">
        <v>1510</v>
      </c>
      <c r="AG414" s="25" t="s">
        <v>2738</v>
      </c>
    </row>
    <row r="415" spans="27:33" x14ac:dyDescent="0.35">
      <c r="AA415" s="25" t="s">
        <v>2776</v>
      </c>
      <c r="AC415" s="25" t="s">
        <v>3667</v>
      </c>
      <c r="AE415" s="25" t="s">
        <v>811</v>
      </c>
      <c r="AG415" s="25" t="s">
        <v>2936</v>
      </c>
    </row>
    <row r="416" spans="27:33" x14ac:dyDescent="0.35">
      <c r="AA416" s="25" t="s">
        <v>2282</v>
      </c>
      <c r="AC416" s="25" t="s">
        <v>4862</v>
      </c>
      <c r="AE416" s="25" t="s">
        <v>713</v>
      </c>
      <c r="AG416" s="25" t="s">
        <v>4694</v>
      </c>
    </row>
    <row r="417" spans="27:33" x14ac:dyDescent="0.35">
      <c r="AA417" s="25" t="s">
        <v>1604</v>
      </c>
      <c r="AC417" s="25" t="s">
        <v>5367</v>
      </c>
      <c r="AE417" s="25" t="s">
        <v>562</v>
      </c>
      <c r="AG417" s="25" t="s">
        <v>4990</v>
      </c>
    </row>
    <row r="418" spans="27:33" x14ac:dyDescent="0.35">
      <c r="AA418" s="25" t="s">
        <v>325</v>
      </c>
      <c r="AC418" s="25" t="s">
        <v>2481</v>
      </c>
      <c r="AE418" s="25" t="s">
        <v>5167</v>
      </c>
      <c r="AG418" s="25" t="s">
        <v>2089</v>
      </c>
    </row>
    <row r="419" spans="27:33" x14ac:dyDescent="0.35">
      <c r="AA419" s="25" t="s">
        <v>1783</v>
      </c>
      <c r="AC419" s="25" t="s">
        <v>2438</v>
      </c>
      <c r="AE419" s="25" t="s">
        <v>3565</v>
      </c>
      <c r="AG419" s="25" t="s">
        <v>3661</v>
      </c>
    </row>
    <row r="420" spans="27:33" x14ac:dyDescent="0.35">
      <c r="AA420" s="25" t="s">
        <v>847</v>
      </c>
      <c r="AC420" s="25" t="s">
        <v>3757</v>
      </c>
      <c r="AE420" s="25" t="s">
        <v>3941</v>
      </c>
      <c r="AG420" s="25" t="s">
        <v>3216</v>
      </c>
    </row>
    <row r="421" spans="27:33" x14ac:dyDescent="0.35">
      <c r="AA421" s="25" t="s">
        <v>3160</v>
      </c>
      <c r="AC421" s="25" t="s">
        <v>628</v>
      </c>
      <c r="AE421" s="25" t="s">
        <v>3837</v>
      </c>
      <c r="AG421" s="25" t="s">
        <v>4702</v>
      </c>
    </row>
    <row r="422" spans="27:33" x14ac:dyDescent="0.35">
      <c r="AA422" s="25" t="s">
        <v>2607</v>
      </c>
      <c r="AC422" s="25" t="s">
        <v>745</v>
      </c>
      <c r="AE422" s="25" t="s">
        <v>839</v>
      </c>
      <c r="AG422" s="25" t="s">
        <v>1424</v>
      </c>
    </row>
    <row r="423" spans="27:33" x14ac:dyDescent="0.35">
      <c r="AA423" s="25" t="s">
        <v>2544</v>
      </c>
      <c r="AC423" s="25" t="s">
        <v>2826</v>
      </c>
      <c r="AE423" s="25" t="s">
        <v>1943</v>
      </c>
      <c r="AG423" s="25" t="s">
        <v>3503</v>
      </c>
    </row>
    <row r="424" spans="27:33" x14ac:dyDescent="0.35">
      <c r="AA424" s="25" t="s">
        <v>4748</v>
      </c>
      <c r="AC424" s="25" t="s">
        <v>2406</v>
      </c>
      <c r="AE424" s="25" t="s">
        <v>3115</v>
      </c>
      <c r="AG424" s="25" t="s">
        <v>3804</v>
      </c>
    </row>
    <row r="425" spans="27:33" x14ac:dyDescent="0.35">
      <c r="AA425" s="25" t="s">
        <v>2770</v>
      </c>
      <c r="AC425" s="25" t="s">
        <v>733</v>
      </c>
      <c r="AE425" s="25" t="s">
        <v>1969</v>
      </c>
      <c r="AG425" s="25" t="s">
        <v>3229</v>
      </c>
    </row>
    <row r="426" spans="27:33" x14ac:dyDescent="0.35">
      <c r="AA426" s="25" t="s">
        <v>4908</v>
      </c>
      <c r="AC426" s="25" t="s">
        <v>3953</v>
      </c>
      <c r="AE426" s="25" t="s">
        <v>1069</v>
      </c>
      <c r="AG426" s="25" t="s">
        <v>2165</v>
      </c>
    </row>
    <row r="427" spans="27:33" x14ac:dyDescent="0.35">
      <c r="AA427" s="25" t="s">
        <v>164</v>
      </c>
      <c r="AC427" s="25" t="s">
        <v>4656</v>
      </c>
      <c r="AE427" s="25" t="s">
        <v>5091</v>
      </c>
      <c r="AG427" s="25" t="s">
        <v>4398</v>
      </c>
    </row>
    <row r="428" spans="27:33" x14ac:dyDescent="0.35">
      <c r="AA428" s="25" t="s">
        <v>4406</v>
      </c>
      <c r="AC428" s="25" t="s">
        <v>2107</v>
      </c>
      <c r="AE428" s="25" t="s">
        <v>3363</v>
      </c>
      <c r="AG428" s="25" t="s">
        <v>1650</v>
      </c>
    </row>
    <row r="429" spans="27:33" x14ac:dyDescent="0.35">
      <c r="AA429" s="25" t="s">
        <v>4902</v>
      </c>
      <c r="AC429" s="25" t="s">
        <v>3669</v>
      </c>
      <c r="AE429" s="25" t="s">
        <v>3848</v>
      </c>
      <c r="AG429" s="25" t="s">
        <v>1854</v>
      </c>
    </row>
    <row r="430" spans="27:33" x14ac:dyDescent="0.35">
      <c r="AA430" s="25"/>
      <c r="AC430" s="25" t="s">
        <v>4241</v>
      </c>
      <c r="AE430" s="25" t="s">
        <v>3795</v>
      </c>
      <c r="AG430" s="25" t="s">
        <v>4353</v>
      </c>
    </row>
    <row r="431" spans="27:33" x14ac:dyDescent="0.35">
      <c r="AA431" s="25"/>
      <c r="AC431" s="25" t="s">
        <v>3957</v>
      </c>
      <c r="AE431" s="25" t="s">
        <v>1516</v>
      </c>
      <c r="AG431" s="25" t="s">
        <v>2069</v>
      </c>
    </row>
    <row r="432" spans="27:33" x14ac:dyDescent="0.35">
      <c r="AA432" s="25"/>
      <c r="AC432" s="25" t="s">
        <v>5052</v>
      </c>
      <c r="AE432" s="25" t="s">
        <v>1518</v>
      </c>
      <c r="AG432" s="25" t="s">
        <v>5341</v>
      </c>
    </row>
    <row r="433" spans="27:33" x14ac:dyDescent="0.35">
      <c r="AA433" s="25"/>
      <c r="AC433" s="25" t="s">
        <v>4161</v>
      </c>
      <c r="AE433" s="25" t="s">
        <v>2469</v>
      </c>
      <c r="AG433" s="25" t="s">
        <v>4988</v>
      </c>
    </row>
    <row r="434" spans="27:33" x14ac:dyDescent="0.35">
      <c r="AA434" s="25"/>
      <c r="AC434" s="25" t="s">
        <v>517</v>
      </c>
      <c r="AE434" s="25" t="s">
        <v>1886</v>
      </c>
      <c r="AG434" s="25" t="s">
        <v>693</v>
      </c>
    </row>
    <row r="435" spans="27:33" x14ac:dyDescent="0.35">
      <c r="AA435" s="25"/>
      <c r="AC435" s="25" t="s">
        <v>1941</v>
      </c>
      <c r="AE435" s="25" t="s">
        <v>1933</v>
      </c>
      <c r="AG435" s="25" t="s">
        <v>5080</v>
      </c>
    </row>
    <row r="436" spans="27:33" x14ac:dyDescent="0.35">
      <c r="AA436" s="25"/>
      <c r="AC436" s="25" t="s">
        <v>1862</v>
      </c>
      <c r="AE436" s="25" t="s">
        <v>3247</v>
      </c>
      <c r="AG436" s="25" t="s">
        <v>4550</v>
      </c>
    </row>
    <row r="437" spans="27:33" x14ac:dyDescent="0.35">
      <c r="AA437" s="25"/>
      <c r="AC437" s="25" t="s">
        <v>3767</v>
      </c>
      <c r="AE437" s="25" t="s">
        <v>2966</v>
      </c>
      <c r="AG437" s="25" t="s">
        <v>2960</v>
      </c>
    </row>
    <row r="438" spans="27:33" x14ac:dyDescent="0.35">
      <c r="AA438" s="25"/>
      <c r="AC438" s="25" t="s">
        <v>1923</v>
      </c>
      <c r="AE438" s="25" t="s">
        <v>1522</v>
      </c>
      <c r="AG438" s="25" t="s">
        <v>2772</v>
      </c>
    </row>
    <row r="439" spans="27:33" x14ac:dyDescent="0.35">
      <c r="AA439" s="25"/>
      <c r="AC439" s="25" t="s">
        <v>2740</v>
      </c>
      <c r="AE439" s="25" t="s">
        <v>1524</v>
      </c>
      <c r="AG439" s="25" t="s">
        <v>2942</v>
      </c>
    </row>
    <row r="440" spans="27:33" x14ac:dyDescent="0.35">
      <c r="AA440" s="25"/>
      <c r="AC440" s="25" t="s">
        <v>4662</v>
      </c>
      <c r="AE440" s="25" t="s">
        <v>1279</v>
      </c>
      <c r="AG440" s="25" t="s">
        <v>5269</v>
      </c>
    </row>
    <row r="441" spans="27:33" x14ac:dyDescent="0.35">
      <c r="AA441" s="25"/>
      <c r="AC441" s="25" t="s">
        <v>4392</v>
      </c>
      <c r="AE441" s="25" t="s">
        <v>3316</v>
      </c>
      <c r="AG441" s="25" t="s">
        <v>807</v>
      </c>
    </row>
    <row r="442" spans="27:33" x14ac:dyDescent="0.35">
      <c r="AA442" s="25"/>
      <c r="AC442" s="25" t="s">
        <v>741</v>
      </c>
      <c r="AE442" s="25" t="s">
        <v>972</v>
      </c>
      <c r="AG442" s="25" t="s">
        <v>5125</v>
      </c>
    </row>
    <row r="443" spans="27:33" x14ac:dyDescent="0.35">
      <c r="AA443" s="25"/>
      <c r="AC443" s="25" t="s">
        <v>4976</v>
      </c>
      <c r="AE443" s="25" t="s">
        <v>2784</v>
      </c>
      <c r="AG443" s="25" t="s">
        <v>3886</v>
      </c>
    </row>
    <row r="444" spans="27:33" x14ac:dyDescent="0.35">
      <c r="AA444" s="25"/>
      <c r="AC444" s="25" t="s">
        <v>2169</v>
      </c>
      <c r="AE444" s="25" t="s">
        <v>2950</v>
      </c>
      <c r="AG444" s="25" t="s">
        <v>1995</v>
      </c>
    </row>
    <row r="445" spans="27:33" x14ac:dyDescent="0.35">
      <c r="AA445" s="25"/>
      <c r="AC445" s="25" t="s">
        <v>4386</v>
      </c>
      <c r="AE445" s="25" t="s">
        <v>1526</v>
      </c>
      <c r="AG445" s="25" t="s">
        <v>3473</v>
      </c>
    </row>
    <row r="446" spans="27:33" x14ac:dyDescent="0.35">
      <c r="AA446" s="25"/>
      <c r="AC446" s="25" t="s">
        <v>3182</v>
      </c>
      <c r="AE446" s="25" t="s">
        <v>2139</v>
      </c>
      <c r="AG446" s="25" t="s">
        <v>3874</v>
      </c>
    </row>
    <row r="447" spans="27:33" x14ac:dyDescent="0.35">
      <c r="AA447" s="25"/>
      <c r="AC447" s="25" t="s">
        <v>3763</v>
      </c>
      <c r="AE447" s="25" t="s">
        <v>3527</v>
      </c>
      <c r="AG447" s="25" t="s">
        <v>4528</v>
      </c>
    </row>
    <row r="448" spans="27:33" x14ac:dyDescent="0.35">
      <c r="AA448" s="25"/>
      <c r="AC448" s="25" t="s">
        <v>588</v>
      </c>
      <c r="AE448" s="25" t="s">
        <v>3535</v>
      </c>
      <c r="AG448" s="25" t="s">
        <v>3884</v>
      </c>
    </row>
    <row r="449" spans="27:33" x14ac:dyDescent="0.35">
      <c r="AA449" s="25"/>
      <c r="AC449" s="25" t="s">
        <v>2496</v>
      </c>
      <c r="AE449" s="25" t="s">
        <v>260</v>
      </c>
      <c r="AG449" s="25" t="s">
        <v>2570</v>
      </c>
    </row>
    <row r="450" spans="27:33" x14ac:dyDescent="0.35">
      <c r="AA450" s="25"/>
      <c r="AC450" s="25" t="s">
        <v>5239</v>
      </c>
      <c r="AE450" s="25" t="s">
        <v>281</v>
      </c>
      <c r="AG450" s="25" t="s">
        <v>1898</v>
      </c>
    </row>
    <row r="451" spans="27:33" x14ac:dyDescent="0.35">
      <c r="AA451" s="25"/>
      <c r="AC451" s="25" t="s">
        <v>5263</v>
      </c>
      <c r="AE451" s="25" t="s">
        <v>269</v>
      </c>
      <c r="AG451" s="25" t="s">
        <v>1177</v>
      </c>
    </row>
    <row r="452" spans="27:33" x14ac:dyDescent="0.35">
      <c r="AA452" s="25"/>
      <c r="AC452" s="25" t="s">
        <v>2051</v>
      </c>
      <c r="AE452" s="25" t="s">
        <v>3753</v>
      </c>
      <c r="AG452" s="25" t="s">
        <v>458</v>
      </c>
    </row>
    <row r="453" spans="27:33" x14ac:dyDescent="0.35">
      <c r="AA453" s="25"/>
      <c r="AC453" s="25" t="s">
        <v>63</v>
      </c>
      <c r="AE453" s="25" t="s">
        <v>1281</v>
      </c>
      <c r="AG453" s="25" t="s">
        <v>5054</v>
      </c>
    </row>
    <row r="454" spans="27:33" x14ac:dyDescent="0.35">
      <c r="AA454" s="25"/>
      <c r="AC454" s="25" t="s">
        <v>75</v>
      </c>
      <c r="AE454" s="25" t="s">
        <v>600</v>
      </c>
      <c r="AG454" s="25" t="s">
        <v>2314</v>
      </c>
    </row>
    <row r="455" spans="27:33" x14ac:dyDescent="0.35">
      <c r="AA455" s="25"/>
      <c r="AC455" s="25" t="s">
        <v>3755</v>
      </c>
      <c r="AE455" s="25" t="s">
        <v>299</v>
      </c>
      <c r="AG455" s="25" t="s">
        <v>1047</v>
      </c>
    </row>
    <row r="456" spans="27:33" x14ac:dyDescent="0.35">
      <c r="AA456" s="25"/>
      <c r="AC456" s="25" t="s">
        <v>5393</v>
      </c>
      <c r="AE456" s="25" t="s">
        <v>1534</v>
      </c>
      <c r="AG456" s="25" t="s">
        <v>3509</v>
      </c>
    </row>
    <row r="457" spans="27:33" x14ac:dyDescent="0.35">
      <c r="AA457" s="25"/>
      <c r="AC457" s="25" t="s">
        <v>5315</v>
      </c>
      <c r="AE457" s="25" t="s">
        <v>3850</v>
      </c>
      <c r="AG457" s="25" t="s">
        <v>1030</v>
      </c>
    </row>
    <row r="458" spans="27:33" x14ac:dyDescent="0.35">
      <c r="AA458" s="25"/>
      <c r="AC458" s="25" t="s">
        <v>2898</v>
      </c>
      <c r="AE458" s="25" t="s">
        <v>1536</v>
      </c>
      <c r="AG458" s="25" t="s">
        <v>2316</v>
      </c>
    </row>
    <row r="459" spans="27:33" x14ac:dyDescent="0.35">
      <c r="AA459" s="25"/>
      <c r="AC459" s="25" t="s">
        <v>4522</v>
      </c>
      <c r="AE459" s="25" t="s">
        <v>2081</v>
      </c>
      <c r="AG459" s="25" t="s">
        <v>1652</v>
      </c>
    </row>
    <row r="460" spans="27:33" x14ac:dyDescent="0.35">
      <c r="AA460" s="25"/>
      <c r="AC460" s="25" t="s">
        <v>4474</v>
      </c>
      <c r="AE460" s="25" t="s">
        <v>2029</v>
      </c>
      <c r="AG460" s="25" t="s">
        <v>3378</v>
      </c>
    </row>
    <row r="461" spans="27:33" x14ac:dyDescent="0.35">
      <c r="AA461" s="25"/>
      <c r="AC461" s="25" t="s">
        <v>4466</v>
      </c>
      <c r="AE461" s="25" t="s">
        <v>3559</v>
      </c>
      <c r="AG461" s="25" t="s">
        <v>3382</v>
      </c>
    </row>
    <row r="462" spans="27:33" x14ac:dyDescent="0.35">
      <c r="AA462" s="25"/>
      <c r="AC462" s="25" t="s">
        <v>361</v>
      </c>
      <c r="AE462" s="25" t="s">
        <v>1287</v>
      </c>
      <c r="AG462" s="25" t="s">
        <v>1179</v>
      </c>
    </row>
    <row r="463" spans="27:33" x14ac:dyDescent="0.35">
      <c r="AA463" s="25"/>
      <c r="AC463" s="25" t="s">
        <v>3641</v>
      </c>
      <c r="AE463" s="25" t="s">
        <v>1289</v>
      </c>
      <c r="AG463" s="25" t="s">
        <v>3435</v>
      </c>
    </row>
    <row r="464" spans="27:33" x14ac:dyDescent="0.35">
      <c r="AA464" s="25"/>
      <c r="AC464" s="25" t="s">
        <v>3687</v>
      </c>
      <c r="AE464" s="25" t="s">
        <v>2908</v>
      </c>
      <c r="AG464" s="25" t="s">
        <v>137</v>
      </c>
    </row>
    <row r="465" spans="27:33" x14ac:dyDescent="0.35">
      <c r="AA465" s="25"/>
      <c r="AC465" s="25" t="s">
        <v>3633</v>
      </c>
      <c r="AE465" s="25" t="s">
        <v>2668</v>
      </c>
      <c r="AG465" s="25" t="s">
        <v>916</v>
      </c>
    </row>
    <row r="466" spans="27:33" x14ac:dyDescent="0.35">
      <c r="AA466" s="25"/>
      <c r="AC466" s="25" t="s">
        <v>256</v>
      </c>
      <c r="AE466" s="25" t="s">
        <v>3929</v>
      </c>
      <c r="AG466" s="25" t="s">
        <v>920</v>
      </c>
    </row>
    <row r="467" spans="27:33" x14ac:dyDescent="0.35">
      <c r="AC467" s="25" t="s">
        <v>1418</v>
      </c>
      <c r="AE467" s="25" t="s">
        <v>1903</v>
      </c>
      <c r="AG467" s="25" t="s">
        <v>3092</v>
      </c>
    </row>
    <row r="468" spans="27:33" x14ac:dyDescent="0.35">
      <c r="AC468" s="25" t="s">
        <v>4624</v>
      </c>
      <c r="AE468" s="25" t="s">
        <v>2182</v>
      </c>
      <c r="AG468" s="25" t="s">
        <v>1181</v>
      </c>
    </row>
    <row r="469" spans="27:33" x14ac:dyDescent="0.35">
      <c r="AC469" s="25" t="s">
        <v>5006</v>
      </c>
      <c r="AE469" s="25" t="s">
        <v>4912</v>
      </c>
      <c r="AG469" s="25" t="s">
        <v>1426</v>
      </c>
    </row>
    <row r="470" spans="27:33" x14ac:dyDescent="0.35">
      <c r="AC470" s="25" t="s">
        <v>4020</v>
      </c>
      <c r="AE470" s="25" t="s">
        <v>2576</v>
      </c>
      <c r="AG470" s="25" t="s">
        <v>2410</v>
      </c>
    </row>
    <row r="471" spans="27:33" x14ac:dyDescent="0.35">
      <c r="AC471" s="25" t="s">
        <v>4261</v>
      </c>
      <c r="AE471" s="25" t="s">
        <v>4742</v>
      </c>
      <c r="AG471" s="25" t="s">
        <v>5283</v>
      </c>
    </row>
    <row r="472" spans="27:33" x14ac:dyDescent="0.35">
      <c r="AC472" s="25" t="s">
        <v>4442</v>
      </c>
      <c r="AE472" s="25" t="s">
        <v>2404</v>
      </c>
      <c r="AG472" s="25" t="s">
        <v>3635</v>
      </c>
    </row>
    <row r="473" spans="27:33" x14ac:dyDescent="0.35">
      <c r="AC473" s="25" t="s">
        <v>4612</v>
      </c>
      <c r="AE473" s="25" t="s">
        <v>743</v>
      </c>
      <c r="AG473" s="25" t="s">
        <v>4534</v>
      </c>
    </row>
    <row r="474" spans="27:33" x14ac:dyDescent="0.35">
      <c r="AC474" s="25" t="s">
        <v>4778</v>
      </c>
      <c r="AE474" s="25" t="s">
        <v>2276</v>
      </c>
      <c r="AG474" s="25" t="s">
        <v>181</v>
      </c>
    </row>
    <row r="475" spans="27:33" x14ac:dyDescent="0.35">
      <c r="AC475" s="25" t="s">
        <v>3679</v>
      </c>
      <c r="AE475" s="25" t="s">
        <v>2141</v>
      </c>
      <c r="AG475" s="25" t="s">
        <v>216</v>
      </c>
    </row>
    <row r="476" spans="27:33" x14ac:dyDescent="0.35">
      <c r="AC476" s="25" t="s">
        <v>4782</v>
      </c>
      <c r="AE476" s="25" t="s">
        <v>2621</v>
      </c>
      <c r="AG476" s="25" t="s">
        <v>1856</v>
      </c>
    </row>
    <row r="477" spans="27:33" x14ac:dyDescent="0.35">
      <c r="AC477" s="25" t="s">
        <v>2463</v>
      </c>
      <c r="AE477" s="25" t="s">
        <v>3839</v>
      </c>
      <c r="AG477" s="25" t="s">
        <v>3729</v>
      </c>
    </row>
    <row r="478" spans="27:33" x14ac:dyDescent="0.35">
      <c r="AC478" s="25" t="s">
        <v>3170</v>
      </c>
      <c r="AE478" s="25" t="s">
        <v>4825</v>
      </c>
      <c r="AG478" s="25" t="s">
        <v>3605</v>
      </c>
    </row>
    <row r="479" spans="27:33" x14ac:dyDescent="0.35">
      <c r="AC479" s="25" t="s">
        <v>4452</v>
      </c>
      <c r="AE479" s="25" t="s">
        <v>3844</v>
      </c>
      <c r="AG479" s="25" t="s">
        <v>4622</v>
      </c>
    </row>
    <row r="480" spans="27:33" x14ac:dyDescent="0.35">
      <c r="AC480" s="25" t="s">
        <v>861</v>
      </c>
      <c r="AE480" s="25" t="s">
        <v>3543</v>
      </c>
      <c r="AG480" s="25" t="s">
        <v>3423</v>
      </c>
    </row>
    <row r="481" spans="29:33" x14ac:dyDescent="0.35">
      <c r="AC481" s="25" t="s">
        <v>3421</v>
      </c>
      <c r="AE481" s="25" t="s">
        <v>4123</v>
      </c>
      <c r="AG481" s="25" t="s">
        <v>218</v>
      </c>
    </row>
    <row r="482" spans="29:33" x14ac:dyDescent="0.35">
      <c r="AC482" s="25" t="s">
        <v>2958</v>
      </c>
      <c r="AE482" s="25" t="s">
        <v>3370</v>
      </c>
      <c r="AG482" s="25" t="s">
        <v>1428</v>
      </c>
    </row>
    <row r="483" spans="29:33" x14ac:dyDescent="0.35">
      <c r="AC483" s="25" t="s">
        <v>3657</v>
      </c>
      <c r="AE483" s="25" t="s">
        <v>5109</v>
      </c>
      <c r="AG483" s="25" t="s">
        <v>1430</v>
      </c>
    </row>
    <row r="484" spans="29:33" x14ac:dyDescent="0.35">
      <c r="AC484" s="25" t="s">
        <v>4464</v>
      </c>
      <c r="AE484" s="25" t="s">
        <v>4365</v>
      </c>
      <c r="AG484" s="25" t="s">
        <v>375</v>
      </c>
    </row>
    <row r="485" spans="29:33" x14ac:dyDescent="0.35">
      <c r="AC485" s="25" t="s">
        <v>4636</v>
      </c>
      <c r="AE485" s="25" t="s">
        <v>4598</v>
      </c>
      <c r="AG485" s="25" t="s">
        <v>723</v>
      </c>
    </row>
    <row r="486" spans="29:33" x14ac:dyDescent="0.35">
      <c r="AC486" s="25" t="s">
        <v>2485</v>
      </c>
      <c r="AE486" s="25" t="s">
        <v>2180</v>
      </c>
      <c r="AG486" s="25" t="s">
        <v>1654</v>
      </c>
    </row>
    <row r="487" spans="29:33" x14ac:dyDescent="0.35">
      <c r="AC487" s="25" t="s">
        <v>4692</v>
      </c>
      <c r="AE487" s="25" t="s">
        <v>639</v>
      </c>
      <c r="AG487" s="25" t="s">
        <v>4321</v>
      </c>
    </row>
    <row r="488" spans="29:33" x14ac:dyDescent="0.35">
      <c r="AC488" s="25" t="s">
        <v>5231</v>
      </c>
      <c r="AE488" s="25" t="s">
        <v>1544</v>
      </c>
      <c r="AG488" s="25" t="s">
        <v>655</v>
      </c>
    </row>
    <row r="489" spans="29:33" x14ac:dyDescent="0.35">
      <c r="AC489" s="25" t="s">
        <v>4805</v>
      </c>
      <c r="AE489" s="25" t="s">
        <v>2045</v>
      </c>
      <c r="AG489" s="25" t="s">
        <v>2814</v>
      </c>
    </row>
    <row r="490" spans="29:33" x14ac:dyDescent="0.35">
      <c r="AC490" s="25" t="s">
        <v>731</v>
      </c>
      <c r="AE490" s="25" t="s">
        <v>4115</v>
      </c>
      <c r="AG490" s="25" t="s">
        <v>5271</v>
      </c>
    </row>
    <row r="491" spans="29:33" x14ac:dyDescent="0.35">
      <c r="AC491" s="25" t="s">
        <v>3469</v>
      </c>
      <c r="AE491" s="25" t="s">
        <v>2982</v>
      </c>
      <c r="AG491" s="25" t="s">
        <v>1185</v>
      </c>
    </row>
    <row r="492" spans="29:33" x14ac:dyDescent="0.35">
      <c r="AC492" s="25" t="s">
        <v>319</v>
      </c>
      <c r="AE492" s="25" t="s">
        <v>4566</v>
      </c>
      <c r="AG492" s="25" t="s">
        <v>3012</v>
      </c>
    </row>
    <row r="493" spans="29:33" x14ac:dyDescent="0.35">
      <c r="AC493" s="25" t="s">
        <v>4263</v>
      </c>
      <c r="AE493" s="25" t="s">
        <v>4584</v>
      </c>
      <c r="AG493" s="25" t="s">
        <v>4967</v>
      </c>
    </row>
    <row r="494" spans="29:33" x14ac:dyDescent="0.35">
      <c r="AC494" s="25" t="s">
        <v>5351</v>
      </c>
      <c r="AE494" s="25" t="s">
        <v>2816</v>
      </c>
      <c r="AG494" s="25" t="s">
        <v>3083</v>
      </c>
    </row>
    <row r="495" spans="29:33" x14ac:dyDescent="0.35">
      <c r="AC495" s="25" t="s">
        <v>258</v>
      </c>
      <c r="AE495" s="25" t="s">
        <v>4730</v>
      </c>
      <c r="AG495" s="25" t="s">
        <v>1187</v>
      </c>
    </row>
    <row r="496" spans="29:33" x14ac:dyDescent="0.35">
      <c r="AC496" s="25" t="s">
        <v>3429</v>
      </c>
      <c r="AE496" s="25" t="s">
        <v>886</v>
      </c>
      <c r="AG496" s="25" t="s">
        <v>1656</v>
      </c>
    </row>
    <row r="497" spans="29:33" x14ac:dyDescent="0.35">
      <c r="AC497" s="25" t="s">
        <v>4034</v>
      </c>
      <c r="AE497" s="25" t="s">
        <v>5090</v>
      </c>
      <c r="AG497" s="25" t="s">
        <v>2380</v>
      </c>
    </row>
    <row r="498" spans="29:33" x14ac:dyDescent="0.35">
      <c r="AC498" s="25" t="s">
        <v>307</v>
      </c>
      <c r="AE498" s="25" t="s">
        <v>500</v>
      </c>
      <c r="AG498" s="25" t="s">
        <v>2388</v>
      </c>
    </row>
    <row r="499" spans="29:33" x14ac:dyDescent="0.35">
      <c r="AC499" s="25" t="s">
        <v>4151</v>
      </c>
      <c r="AE499" s="25" t="s">
        <v>4071</v>
      </c>
      <c r="AG499" s="25" t="s">
        <v>2639</v>
      </c>
    </row>
    <row r="500" spans="29:33" x14ac:dyDescent="0.35">
      <c r="AC500" s="25" t="s">
        <v>4478</v>
      </c>
      <c r="AE500" s="25" t="s">
        <v>1548</v>
      </c>
      <c r="AG500" s="25" t="s">
        <v>4285</v>
      </c>
    </row>
    <row r="501" spans="29:33" x14ac:dyDescent="0.35">
      <c r="AC501" s="25" t="s">
        <v>4984</v>
      </c>
      <c r="AE501" s="25" t="s">
        <v>4823</v>
      </c>
      <c r="AG501" s="25" t="s">
        <v>4668</v>
      </c>
    </row>
    <row r="502" spans="29:33" x14ac:dyDescent="0.35">
      <c r="AC502" s="25" t="s">
        <v>4998</v>
      </c>
      <c r="AE502" s="25" t="s">
        <v>1310</v>
      </c>
      <c r="AG502" s="25" t="s">
        <v>232</v>
      </c>
    </row>
    <row r="503" spans="29:33" x14ac:dyDescent="0.35">
      <c r="AC503" s="25" t="s">
        <v>4193</v>
      </c>
      <c r="AE503" s="25" t="s">
        <v>82</v>
      </c>
      <c r="AG503" s="25" t="s">
        <v>3131</v>
      </c>
    </row>
    <row r="504" spans="29:33" x14ac:dyDescent="0.35">
      <c r="AC504" s="25" t="s">
        <v>5297</v>
      </c>
      <c r="AE504" s="25" t="s">
        <v>86</v>
      </c>
      <c r="AG504" s="25" t="s">
        <v>2229</v>
      </c>
    </row>
    <row r="505" spans="29:33" x14ac:dyDescent="0.35">
      <c r="AC505" s="25" t="s">
        <v>3593</v>
      </c>
      <c r="AE505" s="25" t="s">
        <v>3322</v>
      </c>
      <c r="AG505" s="25" t="s">
        <v>3308</v>
      </c>
    </row>
    <row r="506" spans="29:33" x14ac:dyDescent="0.35">
      <c r="AC506" s="25" t="s">
        <v>3279</v>
      </c>
      <c r="AE506" s="25" t="s">
        <v>4012</v>
      </c>
      <c r="AG506" s="25" t="s">
        <v>3228</v>
      </c>
    </row>
    <row r="507" spans="29:33" x14ac:dyDescent="0.35">
      <c r="AC507" s="25" t="s">
        <v>4536</v>
      </c>
      <c r="AE507" s="25" t="s">
        <v>2728</v>
      </c>
      <c r="AG507" s="25" t="s">
        <v>321</v>
      </c>
    </row>
    <row r="508" spans="29:33" x14ac:dyDescent="0.35">
      <c r="AC508" s="25" t="s">
        <v>3731</v>
      </c>
      <c r="AE508" s="25" t="s">
        <v>4793</v>
      </c>
      <c r="AG508" s="25" t="s">
        <v>331</v>
      </c>
    </row>
    <row r="509" spans="29:33" x14ac:dyDescent="0.35">
      <c r="AC509" s="25" t="s">
        <v>2037</v>
      </c>
      <c r="AE509" s="25" t="s">
        <v>3933</v>
      </c>
      <c r="AG509" s="25" t="s">
        <v>236</v>
      </c>
    </row>
    <row r="510" spans="29:33" x14ac:dyDescent="0.35">
      <c r="AC510" s="25" t="s">
        <v>4201</v>
      </c>
      <c r="AE510" s="25" t="s">
        <v>1878</v>
      </c>
      <c r="AG510" s="25" t="s">
        <v>1432</v>
      </c>
    </row>
    <row r="511" spans="29:33" x14ac:dyDescent="0.35">
      <c r="AC511" s="25" t="s">
        <v>4936</v>
      </c>
      <c r="AE511" s="25" t="s">
        <v>2578</v>
      </c>
      <c r="AG511" s="25" t="s">
        <v>683</v>
      </c>
    </row>
    <row r="512" spans="29:33" x14ac:dyDescent="0.35">
      <c r="AC512" s="25" t="s">
        <v>5327</v>
      </c>
      <c r="AE512" s="25" t="s">
        <v>3251</v>
      </c>
      <c r="AG512" s="25" t="s">
        <v>4564</v>
      </c>
    </row>
    <row r="513" spans="29:33" x14ac:dyDescent="0.35">
      <c r="AC513" s="25" t="s">
        <v>4760</v>
      </c>
      <c r="AE513" s="25" t="s">
        <v>2085</v>
      </c>
      <c r="AG513" s="25" t="s">
        <v>4237</v>
      </c>
    </row>
    <row r="514" spans="29:33" x14ac:dyDescent="0.35">
      <c r="AC514" s="25" t="s">
        <v>3206</v>
      </c>
      <c r="AE514" s="25" t="s">
        <v>2613</v>
      </c>
      <c r="AG514" s="25" t="s">
        <v>1189</v>
      </c>
    </row>
    <row r="515" spans="29:33" x14ac:dyDescent="0.35">
      <c r="AC515" s="25" t="s">
        <v>4446</v>
      </c>
      <c r="AE515" s="25" t="s">
        <v>2627</v>
      </c>
      <c r="AG515" s="25" t="s">
        <v>2513</v>
      </c>
    </row>
    <row r="516" spans="29:33" x14ac:dyDescent="0.35">
      <c r="AC516" s="25" t="s">
        <v>5369</v>
      </c>
      <c r="AE516" s="25" t="s">
        <v>2019</v>
      </c>
      <c r="AG516" s="25" t="s">
        <v>158</v>
      </c>
    </row>
    <row r="517" spans="29:33" x14ac:dyDescent="0.35">
      <c r="AC517" s="25" t="s">
        <v>2534</v>
      </c>
      <c r="AE517" s="25" t="s">
        <v>4734</v>
      </c>
      <c r="AG517" s="25" t="s">
        <v>5149</v>
      </c>
    </row>
    <row r="518" spans="29:33" x14ac:dyDescent="0.35">
      <c r="AC518" s="25" t="s">
        <v>4189</v>
      </c>
      <c r="AE518" s="25" t="s">
        <v>4416</v>
      </c>
      <c r="AG518" s="25" t="s">
        <v>2504</v>
      </c>
    </row>
    <row r="519" spans="29:33" x14ac:dyDescent="0.35">
      <c r="AC519" s="25" t="s">
        <v>5287</v>
      </c>
      <c r="AE519" s="25" t="s">
        <v>3451</v>
      </c>
      <c r="AG519" s="25" t="s">
        <v>3619</v>
      </c>
    </row>
    <row r="520" spans="29:33" x14ac:dyDescent="0.35">
      <c r="AC520" s="25" t="s">
        <v>3501</v>
      </c>
      <c r="AE520" s="25" t="s">
        <v>2268</v>
      </c>
      <c r="AG520" s="25" t="s">
        <v>3673</v>
      </c>
    </row>
    <row r="521" spans="29:33" x14ac:dyDescent="0.35">
      <c r="AC521" s="25" t="s">
        <v>4185</v>
      </c>
      <c r="AE521" s="25" t="s">
        <v>1314</v>
      </c>
      <c r="AG521" s="25" t="s">
        <v>5353</v>
      </c>
    </row>
    <row r="522" spans="29:33" x14ac:dyDescent="0.35">
      <c r="AC522" s="25" t="s">
        <v>4197</v>
      </c>
      <c r="AE522" s="25" t="s">
        <v>2442</v>
      </c>
      <c r="AG522" s="25" t="s">
        <v>2239</v>
      </c>
    </row>
    <row r="523" spans="29:33" x14ac:dyDescent="0.35">
      <c r="AC523" s="25" t="s">
        <v>5319</v>
      </c>
      <c r="AE523" s="25" t="s">
        <v>1318</v>
      </c>
      <c r="AG523" s="25" t="s">
        <v>4718</v>
      </c>
    </row>
    <row r="524" spans="29:33" x14ac:dyDescent="0.35">
      <c r="AC524" s="25" t="s">
        <v>5299</v>
      </c>
      <c r="AE524" s="25" t="s">
        <v>3399</v>
      </c>
      <c r="AG524" s="25" t="s">
        <v>532</v>
      </c>
    </row>
    <row r="525" spans="29:33" x14ac:dyDescent="0.35">
      <c r="AC525" s="25" t="s">
        <v>3299</v>
      </c>
      <c r="AE525" s="25" t="s">
        <v>2280</v>
      </c>
      <c r="AG525" s="25" t="s">
        <v>2172</v>
      </c>
    </row>
    <row r="526" spans="29:33" x14ac:dyDescent="0.35">
      <c r="AC526" s="25" t="s">
        <v>4215</v>
      </c>
      <c r="AE526" s="25" t="s">
        <v>3233</v>
      </c>
      <c r="AG526" s="25" t="s">
        <v>4660</v>
      </c>
    </row>
    <row r="527" spans="29:33" x14ac:dyDescent="0.35">
      <c r="AC527" s="25" t="s">
        <v>5008</v>
      </c>
      <c r="AE527" s="25" t="s">
        <v>3030</v>
      </c>
      <c r="AG527" s="25" t="s">
        <v>2159</v>
      </c>
    </row>
    <row r="528" spans="29:33" x14ac:dyDescent="0.35">
      <c r="AC528" s="25" t="s">
        <v>4203</v>
      </c>
      <c r="AE528" s="25" t="s">
        <v>2595</v>
      </c>
      <c r="AG528" s="25" t="s">
        <v>1191</v>
      </c>
    </row>
    <row r="529" spans="29:33" x14ac:dyDescent="0.35">
      <c r="AC529" s="25" t="s">
        <v>5127</v>
      </c>
      <c r="AE529" s="25" t="s">
        <v>278</v>
      </c>
      <c r="AG529" s="25" t="s">
        <v>3739</v>
      </c>
    </row>
    <row r="530" spans="29:33" x14ac:dyDescent="0.35">
      <c r="AC530" s="25" t="s">
        <v>659</v>
      </c>
      <c r="AE530" s="25" t="s">
        <v>992</v>
      </c>
      <c r="AG530" s="25" t="s">
        <v>4750</v>
      </c>
    </row>
    <row r="531" spans="29:33" x14ac:dyDescent="0.35">
      <c r="AC531" s="25" t="s">
        <v>4678</v>
      </c>
      <c r="AE531" s="25" t="s">
        <v>2367</v>
      </c>
      <c r="AG531" s="25" t="s">
        <v>3180</v>
      </c>
    </row>
    <row r="532" spans="29:33" x14ac:dyDescent="0.35">
      <c r="AC532" s="25" t="s">
        <v>3143</v>
      </c>
      <c r="AE532" s="25" t="s">
        <v>4568</v>
      </c>
      <c r="AG532" s="25" t="s">
        <v>2866</v>
      </c>
    </row>
    <row r="533" spans="29:33" x14ac:dyDescent="0.35">
      <c r="AC533" s="25" t="s">
        <v>2095</v>
      </c>
      <c r="AE533" s="25" t="s">
        <v>4744</v>
      </c>
      <c r="AG533" s="25" t="s">
        <v>3814</v>
      </c>
    </row>
    <row r="534" spans="29:33" x14ac:dyDescent="0.35">
      <c r="AC534" s="25" t="s">
        <v>3491</v>
      </c>
      <c r="AE534" s="25" t="s">
        <v>2512</v>
      </c>
      <c r="AG534" s="25" t="s">
        <v>408</v>
      </c>
    </row>
    <row r="535" spans="29:33" x14ac:dyDescent="0.35">
      <c r="AC535" s="25" t="s">
        <v>4686</v>
      </c>
      <c r="AE535" s="25" t="s">
        <v>3513</v>
      </c>
      <c r="AG535" s="25" t="s">
        <v>669</v>
      </c>
    </row>
    <row r="536" spans="29:33" x14ac:dyDescent="0.35">
      <c r="AC536" s="25" t="s">
        <v>3607</v>
      </c>
      <c r="AE536" s="25" t="s">
        <v>5161</v>
      </c>
      <c r="AG536" s="25" t="s">
        <v>663</v>
      </c>
    </row>
    <row r="537" spans="29:33" x14ac:dyDescent="0.35">
      <c r="AC537" s="25" t="s">
        <v>5323</v>
      </c>
      <c r="AE537" s="25" t="s">
        <v>3937</v>
      </c>
      <c r="AG537" s="25" t="s">
        <v>608</v>
      </c>
    </row>
    <row r="538" spans="29:33" x14ac:dyDescent="0.35">
      <c r="AC538" s="25" t="s">
        <v>4969</v>
      </c>
      <c r="AE538" s="25" t="s">
        <v>4732</v>
      </c>
      <c r="AG538" s="25" t="s">
        <v>460</v>
      </c>
    </row>
    <row r="539" spans="29:33" x14ac:dyDescent="0.35">
      <c r="AC539" s="25" t="s">
        <v>5030</v>
      </c>
      <c r="AE539" s="25" t="s">
        <v>3395</v>
      </c>
      <c r="AG539" s="25" t="s">
        <v>106</v>
      </c>
    </row>
    <row r="540" spans="29:33" x14ac:dyDescent="0.35">
      <c r="AC540" s="25" t="s">
        <v>3817</v>
      </c>
      <c r="AE540" s="25" t="s">
        <v>3833</v>
      </c>
      <c r="AG540" s="25" t="s">
        <v>2744</v>
      </c>
    </row>
    <row r="541" spans="29:33" x14ac:dyDescent="0.35">
      <c r="AC541" s="25" t="s">
        <v>4233</v>
      </c>
      <c r="AE541" s="25" t="s">
        <v>3158</v>
      </c>
      <c r="AG541" s="25" t="s">
        <v>3004</v>
      </c>
    </row>
    <row r="542" spans="29:33" x14ac:dyDescent="0.35">
      <c r="AC542" s="25" t="s">
        <v>4965</v>
      </c>
      <c r="AE542" s="25" t="s">
        <v>3797</v>
      </c>
      <c r="AG542" s="25" t="s">
        <v>679</v>
      </c>
    </row>
    <row r="543" spans="29:33" x14ac:dyDescent="0.35">
      <c r="AC543" s="25" t="s">
        <v>4462</v>
      </c>
      <c r="AE543" s="25" t="s">
        <v>91</v>
      </c>
      <c r="AG543" s="25" t="s">
        <v>5317</v>
      </c>
    </row>
    <row r="544" spans="29:33" x14ac:dyDescent="0.35">
      <c r="AC544" s="25" t="s">
        <v>4476</v>
      </c>
      <c r="AE544" s="25" t="s">
        <v>3827</v>
      </c>
      <c r="AG544" s="25" t="s">
        <v>2369</v>
      </c>
    </row>
    <row r="545" spans="29:33" x14ac:dyDescent="0.35">
      <c r="AC545" s="25" t="s">
        <v>3993</v>
      </c>
      <c r="AE545" s="25" t="s">
        <v>1320</v>
      </c>
      <c r="AG545" s="25" t="s">
        <v>5257</v>
      </c>
    </row>
    <row r="546" spans="29:33" x14ac:dyDescent="0.35">
      <c r="AC546" s="25" t="s">
        <v>3416</v>
      </c>
      <c r="AE546" s="25" t="s">
        <v>2143</v>
      </c>
      <c r="AG546" s="25" t="s">
        <v>3779</v>
      </c>
    </row>
    <row r="547" spans="29:33" x14ac:dyDescent="0.35">
      <c r="AC547" s="25" t="s">
        <v>5277</v>
      </c>
      <c r="AE547" s="25" t="s">
        <v>1322</v>
      </c>
      <c r="AG547" s="25" t="s">
        <v>3699</v>
      </c>
    </row>
    <row r="548" spans="29:33" x14ac:dyDescent="0.35">
      <c r="AC548" s="25" t="s">
        <v>5363</v>
      </c>
      <c r="AE548" s="25" t="s">
        <v>702</v>
      </c>
      <c r="AG548" s="25" t="s">
        <v>2001</v>
      </c>
    </row>
    <row r="549" spans="29:33" x14ac:dyDescent="0.35">
      <c r="AC549" s="25" t="s">
        <v>3109</v>
      </c>
      <c r="AE549" s="25" t="s">
        <v>3825</v>
      </c>
      <c r="AG549" s="25" t="s">
        <v>4955</v>
      </c>
    </row>
    <row r="550" spans="29:33" x14ac:dyDescent="0.35">
      <c r="AC550" s="25" t="s">
        <v>1826</v>
      </c>
      <c r="AE550" s="25" t="s">
        <v>3835</v>
      </c>
      <c r="AG550" s="25" t="s">
        <v>4852</v>
      </c>
    </row>
    <row r="551" spans="29:33" x14ac:dyDescent="0.35">
      <c r="AC551" s="25" t="s">
        <v>5078</v>
      </c>
      <c r="AE551" s="25" t="s">
        <v>2810</v>
      </c>
      <c r="AG551" s="25" t="s">
        <v>3918</v>
      </c>
    </row>
    <row r="552" spans="29:33" x14ac:dyDescent="0.35">
      <c r="AC552" s="25" t="s">
        <v>3737</v>
      </c>
      <c r="AE552" s="25" t="s">
        <v>511</v>
      </c>
      <c r="AG552" s="25" t="s">
        <v>2365</v>
      </c>
    </row>
    <row r="553" spans="29:33" x14ac:dyDescent="0.35">
      <c r="AC553" s="25" t="s">
        <v>5357</v>
      </c>
      <c r="AE553" s="25" t="s">
        <v>4010</v>
      </c>
      <c r="AG553" s="25" t="s">
        <v>3808</v>
      </c>
    </row>
    <row r="554" spans="29:33" x14ac:dyDescent="0.35">
      <c r="AC554" s="25" t="s">
        <v>4811</v>
      </c>
      <c r="AE554" s="25" t="s">
        <v>4014</v>
      </c>
      <c r="AG554" s="25" t="s">
        <v>5082</v>
      </c>
    </row>
    <row r="555" spans="29:33" x14ac:dyDescent="0.35">
      <c r="AC555" s="25" t="s">
        <v>4618</v>
      </c>
      <c r="AE555" s="25" t="s">
        <v>791</v>
      </c>
      <c r="AG555" s="25" t="s">
        <v>5002</v>
      </c>
    </row>
    <row r="556" spans="29:33" x14ac:dyDescent="0.35">
      <c r="AC556" s="25" t="s">
        <v>636</v>
      </c>
      <c r="AE556" s="25" t="s">
        <v>2788</v>
      </c>
      <c r="AG556" s="25" t="s">
        <v>1490</v>
      </c>
    </row>
    <row r="557" spans="29:33" x14ac:dyDescent="0.35">
      <c r="AC557" s="25" t="s">
        <v>3810</v>
      </c>
      <c r="AE557" s="25" t="s">
        <v>2560</v>
      </c>
      <c r="AG557" s="25" t="s">
        <v>5074</v>
      </c>
    </row>
    <row r="558" spans="29:33" x14ac:dyDescent="0.35">
      <c r="AC558" s="25" t="s">
        <v>4918</v>
      </c>
      <c r="AE558" s="25" t="s">
        <v>5171</v>
      </c>
      <c r="AG558" s="25" t="s">
        <v>2247</v>
      </c>
    </row>
    <row r="559" spans="29:33" x14ac:dyDescent="0.35">
      <c r="AC559" s="25" t="s">
        <v>1512</v>
      </c>
      <c r="AE559" s="25" t="s">
        <v>3127</v>
      </c>
      <c r="AG559" s="25" t="s">
        <v>5040</v>
      </c>
    </row>
    <row r="560" spans="29:33" x14ac:dyDescent="0.35">
      <c r="AC560" s="25" t="s">
        <v>4942</v>
      </c>
      <c r="AE560" s="25" t="s">
        <v>4428</v>
      </c>
      <c r="AG560" s="25" t="s">
        <v>5046</v>
      </c>
    </row>
    <row r="561" spans="29:33" x14ac:dyDescent="0.35">
      <c r="AC561" s="25" t="s">
        <v>3906</v>
      </c>
      <c r="AE561" s="25" t="s">
        <v>2079</v>
      </c>
      <c r="AG561" s="25" t="s">
        <v>2752</v>
      </c>
    </row>
    <row r="562" spans="29:33" x14ac:dyDescent="0.35">
      <c r="AC562" s="25" t="s">
        <v>2097</v>
      </c>
      <c r="AE562" s="25" t="s">
        <v>542</v>
      </c>
      <c r="AG562" s="25" t="s">
        <v>5335</v>
      </c>
    </row>
    <row r="563" spans="29:33" x14ac:dyDescent="0.35">
      <c r="AC563" s="25" t="s">
        <v>2091</v>
      </c>
      <c r="AE563" s="25" t="s">
        <v>545</v>
      </c>
      <c r="AG563" s="25" t="s">
        <v>1810</v>
      </c>
    </row>
    <row r="564" spans="29:33" x14ac:dyDescent="0.35">
      <c r="AC564" s="25" t="s">
        <v>5383</v>
      </c>
      <c r="AE564" s="25" t="s">
        <v>3831</v>
      </c>
      <c r="AG564" s="25" t="s">
        <v>5072</v>
      </c>
    </row>
    <row r="565" spans="29:33" x14ac:dyDescent="0.35">
      <c r="AC565" s="25" t="s">
        <v>472</v>
      </c>
      <c r="AE565" s="25" t="s">
        <v>266</v>
      </c>
      <c r="AG565" s="25" t="s">
        <v>5036</v>
      </c>
    </row>
    <row r="566" spans="29:33" x14ac:dyDescent="0.35">
      <c r="AC566" s="25" t="s">
        <v>474</v>
      </c>
      <c r="AE566" s="25" t="s">
        <v>2245</v>
      </c>
      <c r="AG566" s="25" t="s">
        <v>4209</v>
      </c>
    </row>
    <row r="567" spans="29:33" x14ac:dyDescent="0.35">
      <c r="AC567" s="25" t="s">
        <v>3220</v>
      </c>
      <c r="AE567" s="25" t="s">
        <v>4831</v>
      </c>
      <c r="AG567" s="25" t="s">
        <v>4508</v>
      </c>
    </row>
    <row r="568" spans="29:33" x14ac:dyDescent="0.35">
      <c r="AC568" s="25" t="s">
        <v>5311</v>
      </c>
      <c r="AE568" s="25" t="s">
        <v>4786</v>
      </c>
      <c r="AG568" s="25" t="s">
        <v>3823</v>
      </c>
    </row>
    <row r="569" spans="29:33" x14ac:dyDescent="0.35">
      <c r="AC569" s="25" t="s">
        <v>3495</v>
      </c>
      <c r="AE569" s="25" t="s">
        <v>1330</v>
      </c>
      <c r="AG569" s="25" t="s">
        <v>4986</v>
      </c>
    </row>
    <row r="570" spans="29:33" x14ac:dyDescent="0.35">
      <c r="AC570" s="25" t="s">
        <v>2828</v>
      </c>
      <c r="AE570" s="25" t="s">
        <v>4590</v>
      </c>
      <c r="AG570" s="25" t="s">
        <v>4978</v>
      </c>
    </row>
    <row r="571" spans="29:33" x14ac:dyDescent="0.35">
      <c r="AC571" s="25" t="s">
        <v>3665</v>
      </c>
      <c r="AE571" s="25" t="s">
        <v>622</v>
      </c>
      <c r="AG571" s="25" t="s">
        <v>462</v>
      </c>
    </row>
    <row r="572" spans="29:33" x14ac:dyDescent="0.35">
      <c r="AC572" s="25" t="s">
        <v>2174</v>
      </c>
      <c r="AE572" s="25" t="s">
        <v>3749</v>
      </c>
      <c r="AG572" s="25" t="s">
        <v>3392</v>
      </c>
    </row>
    <row r="573" spans="29:33" x14ac:dyDescent="0.35">
      <c r="AC573" s="25" t="s">
        <v>809</v>
      </c>
      <c r="AE573" s="25" t="s">
        <v>2848</v>
      </c>
      <c r="AG573" s="25" t="s">
        <v>4540</v>
      </c>
    </row>
    <row r="574" spans="29:33" x14ac:dyDescent="0.35">
      <c r="AC574" s="25" t="s">
        <v>3858</v>
      </c>
      <c r="AE574" s="25" t="s">
        <v>2732</v>
      </c>
      <c r="AG574" s="25" t="s">
        <v>2053</v>
      </c>
    </row>
    <row r="575" spans="29:33" x14ac:dyDescent="0.35">
      <c r="AC575" s="25" t="s">
        <v>2414</v>
      </c>
      <c r="AE575" s="25" t="s">
        <v>2599</v>
      </c>
      <c r="AG575" s="25" t="s">
        <v>4239</v>
      </c>
    </row>
    <row r="576" spans="29:33" x14ac:dyDescent="0.35">
      <c r="AC576" s="25" t="s">
        <v>3803</v>
      </c>
      <c r="AE576" s="25" t="s">
        <v>3529</v>
      </c>
      <c r="AG576" s="25" t="s">
        <v>3291</v>
      </c>
    </row>
    <row r="577" spans="29:33" x14ac:dyDescent="0.35">
      <c r="AC577" s="25" t="s">
        <v>4879</v>
      </c>
      <c r="AE577" s="25" t="s">
        <v>2225</v>
      </c>
      <c r="AG577" s="25" t="s">
        <v>671</v>
      </c>
    </row>
    <row r="578" spans="29:33" x14ac:dyDescent="0.35">
      <c r="AC578" s="25" t="s">
        <v>1975</v>
      </c>
      <c r="AE578" s="25" t="s">
        <v>3519</v>
      </c>
      <c r="AG578" s="25" t="s">
        <v>3212</v>
      </c>
    </row>
    <row r="579" spans="29:33" x14ac:dyDescent="0.35">
      <c r="AC579" s="25" t="s">
        <v>4139</v>
      </c>
      <c r="AE579" s="25" t="s">
        <v>309</v>
      </c>
      <c r="AG579" s="25" t="s">
        <v>1658</v>
      </c>
    </row>
    <row r="580" spans="29:33" x14ac:dyDescent="0.35">
      <c r="AC580" s="25" t="s">
        <v>3218</v>
      </c>
      <c r="AE580" s="25" t="s">
        <v>2178</v>
      </c>
      <c r="AG580" s="25" t="s">
        <v>2400</v>
      </c>
    </row>
    <row r="581" spans="29:33" x14ac:dyDescent="0.35">
      <c r="AC581" s="25" t="s">
        <v>2412</v>
      </c>
      <c r="AE581" s="25" t="s">
        <v>538</v>
      </c>
      <c r="AG581" s="25" t="s">
        <v>2375</v>
      </c>
    </row>
    <row r="582" spans="29:33" x14ac:dyDescent="0.35">
      <c r="AC582" s="25" t="s">
        <v>3819</v>
      </c>
      <c r="AE582" s="25" t="s">
        <v>1336</v>
      </c>
      <c r="AG582" s="25" t="s">
        <v>4179</v>
      </c>
    </row>
    <row r="583" spans="29:33" x14ac:dyDescent="0.35">
      <c r="AC583" s="25" t="s">
        <v>4928</v>
      </c>
      <c r="AE583" s="25" t="s">
        <v>262</v>
      </c>
      <c r="AG583" s="25" t="s">
        <v>930</v>
      </c>
    </row>
    <row r="584" spans="29:33" x14ac:dyDescent="0.35">
      <c r="AC584" s="25" t="s">
        <v>3417</v>
      </c>
      <c r="AE584" s="25" t="s">
        <v>5185</v>
      </c>
      <c r="AG584" s="25" t="s">
        <v>882</v>
      </c>
    </row>
    <row r="585" spans="29:33" x14ac:dyDescent="0.35">
      <c r="AC585" s="25" t="s">
        <v>3663</v>
      </c>
      <c r="AE585" s="25" t="s">
        <v>2708</v>
      </c>
      <c r="AG585" s="25" t="s">
        <v>503</v>
      </c>
    </row>
    <row r="586" spans="29:33" x14ac:dyDescent="0.35">
      <c r="AC586" s="25" t="s">
        <v>3691</v>
      </c>
      <c r="AE586" s="25" t="s">
        <v>1344</v>
      </c>
      <c r="AG586" s="25" t="s">
        <v>932</v>
      </c>
    </row>
    <row r="587" spans="29:33" x14ac:dyDescent="0.35">
      <c r="AC587" s="25" t="s">
        <v>2408</v>
      </c>
      <c r="AE587" s="25" t="s">
        <v>2262</v>
      </c>
      <c r="AG587" s="25" t="s">
        <v>3927</v>
      </c>
    </row>
    <row r="588" spans="29:33" x14ac:dyDescent="0.35">
      <c r="AC588" s="25" t="s">
        <v>5138</v>
      </c>
      <c r="AE588" s="25" t="s">
        <v>2658</v>
      </c>
      <c r="AG588" s="25" t="s">
        <v>3226</v>
      </c>
    </row>
    <row r="589" spans="29:33" x14ac:dyDescent="0.35">
      <c r="AC589" s="25" t="s">
        <v>657</v>
      </c>
      <c r="AE589" s="25" t="s">
        <v>3431</v>
      </c>
      <c r="AG589" s="25" t="s">
        <v>359</v>
      </c>
    </row>
    <row r="590" spans="29:33" x14ac:dyDescent="0.35">
      <c r="AC590" s="25" t="s">
        <v>2109</v>
      </c>
      <c r="AE590" s="25" t="s">
        <v>3939</v>
      </c>
      <c r="AG590" s="25" t="s">
        <v>5211</v>
      </c>
    </row>
    <row r="591" spans="29:33" x14ac:dyDescent="0.35">
      <c r="AC591" s="25" t="s">
        <v>2647</v>
      </c>
      <c r="AE591" s="25" t="s">
        <v>3188</v>
      </c>
      <c r="AG591" s="25" t="s">
        <v>5153</v>
      </c>
    </row>
    <row r="592" spans="29:33" x14ac:dyDescent="0.35">
      <c r="AC592" s="25" t="s">
        <v>44</v>
      </c>
      <c r="AE592" s="25" t="s">
        <v>4588</v>
      </c>
      <c r="AG592" s="25" t="s">
        <v>1492</v>
      </c>
    </row>
    <row r="593" spans="29:33" x14ac:dyDescent="0.35">
      <c r="AC593" s="25" t="s">
        <v>70</v>
      </c>
      <c r="AE593" s="25" t="s">
        <v>4008</v>
      </c>
      <c r="AG593" s="25" t="s">
        <v>4357</v>
      </c>
    </row>
    <row r="594" spans="29:33" x14ac:dyDescent="0.35">
      <c r="AC594" s="25" t="s">
        <v>4945</v>
      </c>
      <c r="AE594" s="25" t="s">
        <v>4726</v>
      </c>
      <c r="AG594" s="25" t="s">
        <v>4359</v>
      </c>
    </row>
    <row r="595" spans="29:33" x14ac:dyDescent="0.35">
      <c r="AC595" s="25" t="s">
        <v>4684</v>
      </c>
      <c r="AE595" s="25" t="s">
        <v>4363</v>
      </c>
      <c r="AG595" s="25" t="s">
        <v>3765</v>
      </c>
    </row>
    <row r="596" spans="29:33" x14ac:dyDescent="0.35">
      <c r="AC596" s="25" t="s">
        <v>3645</v>
      </c>
      <c r="AE596" s="25" t="s">
        <v>5020</v>
      </c>
      <c r="AG596" s="25" t="s">
        <v>2418</v>
      </c>
    </row>
    <row r="597" spans="29:33" x14ac:dyDescent="0.35">
      <c r="AC597" s="25" t="s">
        <v>5343</v>
      </c>
      <c r="AE597" s="25" t="s">
        <v>1566</v>
      </c>
      <c r="AG597" s="25" t="s">
        <v>1434</v>
      </c>
    </row>
    <row r="598" spans="29:33" x14ac:dyDescent="0.35">
      <c r="AC598" s="25" t="s">
        <v>4351</v>
      </c>
      <c r="AE598" s="25" t="s">
        <v>484</v>
      </c>
      <c r="AG598" s="25" t="s">
        <v>1193</v>
      </c>
    </row>
    <row r="599" spans="29:33" x14ac:dyDescent="0.35">
      <c r="AC599" s="25" t="s">
        <v>4243</v>
      </c>
      <c r="AE599" s="25" t="s">
        <v>4053</v>
      </c>
      <c r="AG599" s="25" t="s">
        <v>273</v>
      </c>
    </row>
    <row r="600" spans="29:33" x14ac:dyDescent="0.35">
      <c r="AC600" s="25" t="s">
        <v>5361</v>
      </c>
      <c r="AE600" s="25" t="s">
        <v>2589</v>
      </c>
      <c r="AG600" s="25" t="s">
        <v>4520</v>
      </c>
    </row>
    <row r="601" spans="29:33" x14ac:dyDescent="0.35">
      <c r="AC601" s="25" t="s">
        <v>3384</v>
      </c>
      <c r="AE601" s="25" t="s">
        <v>3121</v>
      </c>
      <c r="AG601" s="25" t="s">
        <v>4542</v>
      </c>
    </row>
    <row r="602" spans="29:33" x14ac:dyDescent="0.35">
      <c r="AC602" s="25" t="s">
        <v>4159</v>
      </c>
      <c r="AE602" s="25" t="s">
        <v>5191</v>
      </c>
      <c r="AG602" s="25" t="s">
        <v>4039</v>
      </c>
    </row>
    <row r="603" spans="29:33" x14ac:dyDescent="0.35">
      <c r="AC603" s="25" t="s">
        <v>4884</v>
      </c>
      <c r="AE603" s="25" t="s">
        <v>3397</v>
      </c>
      <c r="AG603" s="25" t="s">
        <v>1197</v>
      </c>
    </row>
    <row r="604" spans="29:33" x14ac:dyDescent="0.35">
      <c r="AC604" s="25" t="s">
        <v>4886</v>
      </c>
      <c r="AE604" s="25" t="s">
        <v>2147</v>
      </c>
      <c r="AG604" s="25" t="s">
        <v>2868</v>
      </c>
    </row>
    <row r="605" spans="29:33" x14ac:dyDescent="0.35">
      <c r="AC605" s="25" t="s">
        <v>525</v>
      </c>
      <c r="AE605" s="25" t="s">
        <v>2440</v>
      </c>
      <c r="AG605" s="25" t="s">
        <v>3277</v>
      </c>
    </row>
    <row r="606" spans="29:33" x14ac:dyDescent="0.35">
      <c r="AC606" s="25" t="s">
        <v>4772</v>
      </c>
      <c r="AE606" s="25" t="s">
        <v>3432</v>
      </c>
      <c r="AG606" s="25" t="s">
        <v>4171</v>
      </c>
    </row>
    <row r="607" spans="29:33" x14ac:dyDescent="0.35">
      <c r="AC607" s="25" t="s">
        <v>4770</v>
      </c>
      <c r="AE607" s="25" t="s">
        <v>4378</v>
      </c>
      <c r="AG607" s="25" t="s">
        <v>4961</v>
      </c>
    </row>
    <row r="608" spans="29:33" x14ac:dyDescent="0.35">
      <c r="AC608" s="25" t="s">
        <v>4355</v>
      </c>
      <c r="AE608" s="25" t="s">
        <v>4061</v>
      </c>
      <c r="AG608" s="25" t="s">
        <v>2645</v>
      </c>
    </row>
    <row r="609" spans="29:33" x14ac:dyDescent="0.35">
      <c r="AC609" s="25" t="s">
        <v>5219</v>
      </c>
      <c r="AE609" s="25" t="s">
        <v>3265</v>
      </c>
      <c r="AG609" s="25" t="s">
        <v>1660</v>
      </c>
    </row>
    <row r="610" spans="29:33" x14ac:dyDescent="0.35">
      <c r="AC610" s="25" t="s">
        <v>2195</v>
      </c>
      <c r="AE610" s="25" t="s">
        <v>3511</v>
      </c>
      <c r="AG610" s="25" t="s">
        <v>1494</v>
      </c>
    </row>
    <row r="611" spans="29:33" x14ac:dyDescent="0.35">
      <c r="AC611" s="25" t="s">
        <v>4265</v>
      </c>
      <c r="AE611" s="25" t="s">
        <v>3259</v>
      </c>
      <c r="AG611" s="25" t="s">
        <v>5129</v>
      </c>
    </row>
    <row r="612" spans="29:33" x14ac:dyDescent="0.35">
      <c r="AC612" s="25" t="s">
        <v>4504</v>
      </c>
      <c r="AE612" s="25" t="s">
        <v>1921</v>
      </c>
      <c r="AG612" s="25" t="s">
        <v>357</v>
      </c>
    </row>
    <row r="613" spans="29:33" x14ac:dyDescent="0.35">
      <c r="AC613" s="25" t="s">
        <v>582</v>
      </c>
      <c r="AE613" s="25" t="s">
        <v>3239</v>
      </c>
      <c r="AG613" s="25" t="s">
        <v>3862</v>
      </c>
    </row>
    <row r="614" spans="29:33" x14ac:dyDescent="0.35">
      <c r="AC614" s="25" t="s">
        <v>2546</v>
      </c>
      <c r="AE614" s="25" t="s">
        <v>3358</v>
      </c>
      <c r="AG614" s="25" t="s">
        <v>2674</v>
      </c>
    </row>
    <row r="615" spans="29:33" x14ac:dyDescent="0.35">
      <c r="AC615" s="25" t="s">
        <v>2714</v>
      </c>
      <c r="AE615" s="25" t="s">
        <v>2970</v>
      </c>
      <c r="AG615" s="25" t="s">
        <v>698</v>
      </c>
    </row>
    <row r="616" spans="29:33" x14ac:dyDescent="0.35">
      <c r="AC616" s="25" t="s">
        <v>527</v>
      </c>
      <c r="AE616" s="25" t="s">
        <v>2459</v>
      </c>
      <c r="AG616" s="25" t="s">
        <v>2906</v>
      </c>
    </row>
    <row r="617" spans="29:33" x14ac:dyDescent="0.35">
      <c r="AC617" s="25" t="s">
        <v>343</v>
      </c>
      <c r="AE617" s="25" t="s">
        <v>4740</v>
      </c>
      <c r="AG617" s="25" t="s">
        <v>1203</v>
      </c>
    </row>
    <row r="618" spans="29:33" x14ac:dyDescent="0.35">
      <c r="AC618" s="25" t="s">
        <v>339</v>
      </c>
      <c r="AE618" s="25" t="s">
        <v>4898</v>
      </c>
      <c r="AG618" s="25" t="s">
        <v>2643</v>
      </c>
    </row>
    <row r="619" spans="29:33" x14ac:dyDescent="0.35">
      <c r="AC619" s="25" t="s">
        <v>369</v>
      </c>
      <c r="AE619" s="25" t="s">
        <v>4069</v>
      </c>
      <c r="AG619" s="25" t="s">
        <v>820</v>
      </c>
    </row>
    <row r="620" spans="29:33" x14ac:dyDescent="0.35">
      <c r="AC620" s="25" t="s">
        <v>297</v>
      </c>
      <c r="AE620" s="25" t="s">
        <v>1740</v>
      </c>
      <c r="AG620" s="25" t="s">
        <v>1205</v>
      </c>
    </row>
    <row r="621" spans="29:33" x14ac:dyDescent="0.35">
      <c r="AC621" s="25" t="s">
        <v>4502</v>
      </c>
      <c r="AE621" s="25" t="s">
        <v>1364</v>
      </c>
      <c r="AG621" s="25" t="s">
        <v>295</v>
      </c>
    </row>
    <row r="622" spans="29:33" x14ac:dyDescent="0.35">
      <c r="AC622" s="25" t="s">
        <v>4486</v>
      </c>
      <c r="AE622" s="25" t="s">
        <v>3192</v>
      </c>
      <c r="AG622" s="25" t="s">
        <v>761</v>
      </c>
    </row>
    <row r="623" spans="29:33" x14ac:dyDescent="0.35">
      <c r="AC623" s="25" t="s">
        <v>5381</v>
      </c>
      <c r="AE623" s="25" t="s">
        <v>4894</v>
      </c>
      <c r="AG623" s="25" t="s">
        <v>1823</v>
      </c>
    </row>
    <row r="624" spans="29:33" x14ac:dyDescent="0.35">
      <c r="AC624" s="25" t="s">
        <v>3350</v>
      </c>
      <c r="AE624" s="25" t="s">
        <v>5189</v>
      </c>
      <c r="AG624" s="25" t="s">
        <v>1905</v>
      </c>
    </row>
    <row r="625" spans="29:33" x14ac:dyDescent="0.35">
      <c r="AC625" s="25" t="s">
        <v>4784</v>
      </c>
      <c r="AE625" s="25" t="s">
        <v>3022</v>
      </c>
      <c r="AG625" s="25" t="s">
        <v>435</v>
      </c>
    </row>
    <row r="626" spans="29:33" x14ac:dyDescent="0.35">
      <c r="AC626" s="25" t="s">
        <v>3380</v>
      </c>
      <c r="AE626" s="25" t="s">
        <v>1368</v>
      </c>
      <c r="AG626" s="25" t="s">
        <v>1209</v>
      </c>
    </row>
    <row r="627" spans="29:33" x14ac:dyDescent="0.35">
      <c r="AC627" s="25" t="s">
        <v>2854</v>
      </c>
      <c r="AE627" s="25" t="s">
        <v>2585</v>
      </c>
      <c r="AG627" s="25" t="s">
        <v>1662</v>
      </c>
    </row>
    <row r="628" spans="29:33" x14ac:dyDescent="0.35">
      <c r="AC628" s="25" t="s">
        <v>4187</v>
      </c>
      <c r="AE628" s="25" t="s">
        <v>4109</v>
      </c>
      <c r="AG628" s="25" t="s">
        <v>4506</v>
      </c>
    </row>
    <row r="629" spans="29:33" x14ac:dyDescent="0.35">
      <c r="AC629" s="25" t="s">
        <v>735</v>
      </c>
      <c r="AE629" s="25" t="s">
        <v>1370</v>
      </c>
      <c r="AG629" s="25" t="s">
        <v>464</v>
      </c>
    </row>
    <row r="630" spans="29:33" x14ac:dyDescent="0.35">
      <c r="AC630" s="25" t="s">
        <v>97</v>
      </c>
      <c r="AE630" s="25" t="s">
        <v>1574</v>
      </c>
      <c r="AG630" s="25" t="s">
        <v>1211</v>
      </c>
    </row>
    <row r="631" spans="29:33" x14ac:dyDescent="0.35">
      <c r="AC631" s="25" t="s">
        <v>4658</v>
      </c>
      <c r="AE631" s="25" t="s">
        <v>4738</v>
      </c>
      <c r="AG631" s="25" t="s">
        <v>3024</v>
      </c>
    </row>
    <row r="632" spans="29:33" x14ac:dyDescent="0.35">
      <c r="AC632" s="25" t="s">
        <v>3139</v>
      </c>
      <c r="AE632" s="25" t="s">
        <v>1075</v>
      </c>
      <c r="AG632" s="25" t="s">
        <v>4690</v>
      </c>
    </row>
    <row r="633" spans="29:33" x14ac:dyDescent="0.35">
      <c r="AC633" s="25" t="s">
        <v>4756</v>
      </c>
      <c r="AE633" s="25" t="s">
        <v>4606</v>
      </c>
      <c r="AG633" s="25" t="s">
        <v>5151</v>
      </c>
    </row>
    <row r="634" spans="29:33" x14ac:dyDescent="0.35">
      <c r="AC634" s="25" t="s">
        <v>5213</v>
      </c>
      <c r="AE634" s="25" t="s">
        <v>4608</v>
      </c>
      <c r="AG634" s="25" t="s">
        <v>430</v>
      </c>
    </row>
    <row r="635" spans="29:33" x14ac:dyDescent="0.35">
      <c r="AC635" s="25" t="s">
        <v>4400</v>
      </c>
      <c r="AE635" s="25" t="s">
        <v>2137</v>
      </c>
      <c r="AG635" s="25" t="s">
        <v>2766</v>
      </c>
    </row>
    <row r="636" spans="29:33" x14ac:dyDescent="0.35">
      <c r="AC636" s="25" t="s">
        <v>4764</v>
      </c>
      <c r="AE636" s="25" t="s">
        <v>843</v>
      </c>
      <c r="AG636" s="25" t="s">
        <v>373</v>
      </c>
    </row>
    <row r="637" spans="29:33" x14ac:dyDescent="0.35">
      <c r="AC637" s="25" t="s">
        <v>2241</v>
      </c>
      <c r="AE637" s="25" t="s">
        <v>3525</v>
      </c>
      <c r="AG637" s="25" t="s">
        <v>1935</v>
      </c>
    </row>
    <row r="638" spans="29:33" x14ac:dyDescent="0.35">
      <c r="AC638" s="25" t="s">
        <v>4840</v>
      </c>
      <c r="AE638" s="25" t="s">
        <v>3539</v>
      </c>
      <c r="AG638" s="25" t="s">
        <v>767</v>
      </c>
    </row>
    <row r="639" spans="29:33" x14ac:dyDescent="0.35">
      <c r="AC639" s="25" t="s">
        <v>3332</v>
      </c>
      <c r="AE639" s="25" t="s">
        <v>1747</v>
      </c>
      <c r="AG639" s="25" t="s">
        <v>771</v>
      </c>
    </row>
    <row r="640" spans="29:33" x14ac:dyDescent="0.35">
      <c r="AC640" s="25" t="s">
        <v>1961</v>
      </c>
      <c r="AE640" s="25" t="s">
        <v>1749</v>
      </c>
      <c r="AG640" s="25" t="s">
        <v>3164</v>
      </c>
    </row>
    <row r="641" spans="29:33" x14ac:dyDescent="0.35">
      <c r="AC641" s="25" t="s">
        <v>116</v>
      </c>
      <c r="AE641" s="25" t="s">
        <v>5203</v>
      </c>
      <c r="AG641" s="25" t="s">
        <v>813</v>
      </c>
    </row>
    <row r="642" spans="29:33" x14ac:dyDescent="0.35">
      <c r="AC642" s="25" t="s">
        <v>3741</v>
      </c>
      <c r="AE642" s="25" t="s">
        <v>3237</v>
      </c>
      <c r="AG642" s="25" t="s">
        <v>752</v>
      </c>
    </row>
    <row r="643" spans="29:33" x14ac:dyDescent="0.35">
      <c r="AC643" s="25" t="s">
        <v>3567</v>
      </c>
      <c r="AE643" s="25" t="s">
        <v>4414</v>
      </c>
      <c r="AG643" s="25" t="s">
        <v>3348</v>
      </c>
    </row>
    <row r="644" spans="29:33" x14ac:dyDescent="0.35">
      <c r="AC644" s="25" t="s">
        <v>4752</v>
      </c>
      <c r="AE644" s="25" t="s">
        <v>4095</v>
      </c>
      <c r="AG644" s="25" t="s">
        <v>2536</v>
      </c>
    </row>
    <row r="645" spans="29:33" x14ac:dyDescent="0.35">
      <c r="AC645" s="25" t="s">
        <v>2774</v>
      </c>
      <c r="AE645" s="25" t="s">
        <v>5115</v>
      </c>
      <c r="AG645" s="25" t="s">
        <v>437</v>
      </c>
    </row>
    <row r="646" spans="29:33" x14ac:dyDescent="0.35">
      <c r="AC646" s="25" t="s">
        <v>3611</v>
      </c>
      <c r="AE646" s="25" t="s">
        <v>3842</v>
      </c>
      <c r="AG646" s="25" t="s">
        <v>1860</v>
      </c>
    </row>
    <row r="647" spans="29:33" x14ac:dyDescent="0.35">
      <c r="AC647" s="25" t="s">
        <v>1302</v>
      </c>
      <c r="AE647" s="25" t="s">
        <v>3943</v>
      </c>
      <c r="AG647" s="25" t="s">
        <v>3042</v>
      </c>
    </row>
    <row r="648" spans="29:33" x14ac:dyDescent="0.35">
      <c r="AC648" s="25" t="s">
        <v>756</v>
      </c>
      <c r="AE648" s="25" t="s">
        <v>797</v>
      </c>
      <c r="AG648" s="25" t="s">
        <v>3821</v>
      </c>
    </row>
    <row r="649" spans="29:33" x14ac:dyDescent="0.35">
      <c r="AC649" s="25" t="s">
        <v>3477</v>
      </c>
      <c r="AE649" s="25" t="s">
        <v>1785</v>
      </c>
      <c r="AG649" s="25" t="s">
        <v>729</v>
      </c>
    </row>
    <row r="650" spans="29:33" x14ac:dyDescent="0.35">
      <c r="AC650" s="25" t="s">
        <v>4846</v>
      </c>
      <c r="AE650" s="25" t="s">
        <v>4117</v>
      </c>
      <c r="AG650" s="25" t="s">
        <v>3103</v>
      </c>
    </row>
    <row r="651" spans="29:33" x14ac:dyDescent="0.35">
      <c r="AC651" s="25" t="s">
        <v>4696</v>
      </c>
      <c r="AE651" s="25" t="s">
        <v>4065</v>
      </c>
      <c r="AG651" s="25" t="s">
        <v>3587</v>
      </c>
    </row>
    <row r="652" spans="29:33" x14ac:dyDescent="0.35">
      <c r="AC652" s="25" t="s">
        <v>5134</v>
      </c>
      <c r="AE652" s="25" t="s">
        <v>3253</v>
      </c>
      <c r="AG652" s="25" t="s">
        <v>2487</v>
      </c>
    </row>
    <row r="653" spans="29:33" x14ac:dyDescent="0.35">
      <c r="AC653" s="25" t="s">
        <v>3507</v>
      </c>
      <c r="AE653" s="25" t="s">
        <v>2890</v>
      </c>
      <c r="AG653" s="25" t="s">
        <v>1217</v>
      </c>
    </row>
    <row r="654" spans="29:33" x14ac:dyDescent="0.35">
      <c r="AC654" s="25" t="s">
        <v>5347</v>
      </c>
      <c r="AE654" s="25" t="s">
        <v>4408</v>
      </c>
      <c r="AG654" s="25" t="s">
        <v>1219</v>
      </c>
    </row>
    <row r="655" spans="29:33" x14ac:dyDescent="0.35">
      <c r="AC655" s="25" t="s">
        <v>4512</v>
      </c>
      <c r="AE655" s="25" t="s">
        <v>3267</v>
      </c>
      <c r="AG655" s="25" t="s">
        <v>3709</v>
      </c>
    </row>
    <row r="656" spans="29:33" x14ac:dyDescent="0.35">
      <c r="AC656" s="25" t="s">
        <v>3505</v>
      </c>
      <c r="AE656" s="25" t="s">
        <v>5163</v>
      </c>
      <c r="AG656" s="25" t="s">
        <v>4780</v>
      </c>
    </row>
    <row r="657" spans="29:33" x14ac:dyDescent="0.35">
      <c r="AC657" s="25" t="s">
        <v>5339</v>
      </c>
      <c r="AE657" s="25" t="s">
        <v>5193</v>
      </c>
      <c r="AG657" s="25" t="s">
        <v>1925</v>
      </c>
    </row>
    <row r="658" spans="29:33" x14ac:dyDescent="0.35">
      <c r="AC658" s="25" t="s">
        <v>4850</v>
      </c>
      <c r="AE658" s="25" t="s">
        <v>2219</v>
      </c>
      <c r="AG658" s="25" t="s">
        <v>5207</v>
      </c>
    </row>
    <row r="659" spans="29:33" x14ac:dyDescent="0.35">
      <c r="AC659" s="25" t="s">
        <v>2479</v>
      </c>
      <c r="AE659" s="25" t="s">
        <v>4380</v>
      </c>
      <c r="AG659" s="25" t="s">
        <v>2075</v>
      </c>
    </row>
    <row r="660" spans="29:33" x14ac:dyDescent="0.35">
      <c r="AC660" s="25" t="s">
        <v>4484</v>
      </c>
      <c r="AE660" s="25" t="s">
        <v>1959</v>
      </c>
      <c r="AG660" s="25" t="s">
        <v>2712</v>
      </c>
    </row>
    <row r="661" spans="29:33" x14ac:dyDescent="0.35">
      <c r="AC661" s="25" t="s">
        <v>4183</v>
      </c>
      <c r="AE661" s="25" t="s">
        <v>3551</v>
      </c>
      <c r="AG661" s="25" t="s">
        <v>4454</v>
      </c>
    </row>
    <row r="662" spans="29:33" x14ac:dyDescent="0.35">
      <c r="AC662" s="25" t="s">
        <v>4269</v>
      </c>
      <c r="AE662" s="25" t="s">
        <v>590</v>
      </c>
      <c r="AG662" s="25" t="s">
        <v>938</v>
      </c>
    </row>
    <row r="663" spans="29:33" x14ac:dyDescent="0.35">
      <c r="AC663" s="25" t="s">
        <v>5243</v>
      </c>
      <c r="AE663" s="25" t="s">
        <v>3318</v>
      </c>
      <c r="AG663" s="25" t="s">
        <v>168</v>
      </c>
    </row>
    <row r="664" spans="29:33" x14ac:dyDescent="0.35">
      <c r="AC664" s="25" t="s">
        <v>2113</v>
      </c>
      <c r="AE664" s="25" t="s">
        <v>2349</v>
      </c>
      <c r="AG664" s="25" t="s">
        <v>2619</v>
      </c>
    </row>
    <row r="665" spans="29:33" x14ac:dyDescent="0.35">
      <c r="AC665" s="25" t="s">
        <v>4866</v>
      </c>
      <c r="AE665" s="25" t="s">
        <v>4091</v>
      </c>
      <c r="AG665" s="25" t="s">
        <v>1221</v>
      </c>
    </row>
    <row r="666" spans="29:33" x14ac:dyDescent="0.35">
      <c r="AC666" s="25" t="s">
        <v>2197</v>
      </c>
      <c r="AE666" s="25" t="s">
        <v>5187</v>
      </c>
      <c r="AG666" s="25" t="s">
        <v>727</v>
      </c>
    </row>
    <row r="667" spans="29:33" x14ac:dyDescent="0.35">
      <c r="AC667" s="25" t="s">
        <v>3386</v>
      </c>
      <c r="AE667" s="25" t="s">
        <v>3032</v>
      </c>
      <c r="AG667" s="25" t="s">
        <v>777</v>
      </c>
    </row>
    <row r="668" spans="29:33" x14ac:dyDescent="0.35">
      <c r="AC668" s="25" t="s">
        <v>689</v>
      </c>
      <c r="AE668" s="25" t="s">
        <v>5107</v>
      </c>
      <c r="AG668" s="25" t="s">
        <v>77</v>
      </c>
    </row>
    <row r="669" spans="29:33" x14ac:dyDescent="0.35">
      <c r="AC669" s="25" t="s">
        <v>4173</v>
      </c>
      <c r="AE669" s="25" t="s">
        <v>3038</v>
      </c>
      <c r="AG669" s="25" t="s">
        <v>4514</v>
      </c>
    </row>
    <row r="670" spans="29:33" x14ac:dyDescent="0.35">
      <c r="AC670" s="25" t="s">
        <v>4496</v>
      </c>
      <c r="AE670" s="25" t="s">
        <v>2790</v>
      </c>
      <c r="AG670" s="25" t="s">
        <v>3719</v>
      </c>
    </row>
    <row r="671" spans="29:33" x14ac:dyDescent="0.35">
      <c r="AC671" s="25" t="s">
        <v>4801</v>
      </c>
      <c r="AE671" s="25" t="s">
        <v>2698</v>
      </c>
      <c r="AG671" s="25" t="s">
        <v>942</v>
      </c>
    </row>
    <row r="672" spans="29:33" x14ac:dyDescent="0.35">
      <c r="AC672" s="25" t="s">
        <v>4716</v>
      </c>
      <c r="AE672" s="25" t="s">
        <v>3555</v>
      </c>
      <c r="AG672" s="25" t="s">
        <v>133</v>
      </c>
    </row>
    <row r="673" spans="29:33" x14ac:dyDescent="0.35">
      <c r="AC673" s="25" t="s">
        <v>404</v>
      </c>
      <c r="AE673" s="25" t="s">
        <v>5181</v>
      </c>
      <c r="AG673" s="25" t="s">
        <v>944</v>
      </c>
    </row>
    <row r="674" spans="29:33" x14ac:dyDescent="0.35">
      <c r="AC674" s="25" t="s">
        <v>1963</v>
      </c>
      <c r="AE674" s="25" t="s">
        <v>2363</v>
      </c>
      <c r="AG674" s="25" t="s">
        <v>1953</v>
      </c>
    </row>
    <row r="675" spans="29:33" x14ac:dyDescent="0.35">
      <c r="AC675" s="25" t="s">
        <v>2015</v>
      </c>
      <c r="AE675" s="25" t="s">
        <v>4819</v>
      </c>
      <c r="AG675" s="25" t="s">
        <v>3711</v>
      </c>
    </row>
    <row r="676" spans="29:33" x14ac:dyDescent="0.35">
      <c r="AC676" s="25" t="s">
        <v>3312</v>
      </c>
      <c r="AE676" s="25" t="s">
        <v>2436</v>
      </c>
      <c r="AG676" s="25" t="s">
        <v>946</v>
      </c>
    </row>
    <row r="677" spans="29:33" x14ac:dyDescent="0.35">
      <c r="AC677" s="25" t="s">
        <v>2119</v>
      </c>
      <c r="AE677" s="25" t="s">
        <v>2059</v>
      </c>
      <c r="AG677" s="25" t="s">
        <v>2978</v>
      </c>
    </row>
    <row r="678" spans="29:33" x14ac:dyDescent="0.35">
      <c r="AC678" s="25" t="s">
        <v>3589</v>
      </c>
      <c r="AE678" s="25" t="s">
        <v>1755</v>
      </c>
      <c r="AG678" s="25" t="s">
        <v>121</v>
      </c>
    </row>
    <row r="679" spans="29:33" x14ac:dyDescent="0.35">
      <c r="AC679" s="25" t="s">
        <v>3701</v>
      </c>
      <c r="AE679" s="25" t="s">
        <v>2824</v>
      </c>
      <c r="AG679" s="25" t="s">
        <v>114</v>
      </c>
    </row>
    <row r="680" spans="29:33" x14ac:dyDescent="0.35">
      <c r="AC680" s="25" t="s">
        <v>3643</v>
      </c>
      <c r="AE680" s="25" t="s">
        <v>2491</v>
      </c>
      <c r="AG680" s="25" t="s">
        <v>4339</v>
      </c>
    </row>
    <row r="681" spans="29:33" x14ac:dyDescent="0.35">
      <c r="AC681" s="25" t="s">
        <v>287</v>
      </c>
      <c r="AE681" s="25" t="s">
        <v>2272</v>
      </c>
      <c r="AG681" s="25" t="s">
        <v>3414</v>
      </c>
    </row>
    <row r="682" spans="29:33" x14ac:dyDescent="0.35">
      <c r="AC682" s="25" t="s">
        <v>888</v>
      </c>
      <c r="AE682" s="25" t="s">
        <v>2339</v>
      </c>
      <c r="AG682" s="25" t="s">
        <v>4500</v>
      </c>
    </row>
    <row r="683" spans="29:33" x14ac:dyDescent="0.35">
      <c r="AC683" s="25" t="s">
        <v>129</v>
      </c>
      <c r="AE683" s="25" t="s">
        <v>3935</v>
      </c>
      <c r="AG683" s="25" t="s">
        <v>1496</v>
      </c>
    </row>
    <row r="684" spans="29:33" x14ac:dyDescent="0.35">
      <c r="AC684" s="25" t="s">
        <v>252</v>
      </c>
      <c r="AE684" s="25" t="s">
        <v>2692</v>
      </c>
      <c r="AG684" s="25" t="s">
        <v>685</v>
      </c>
    </row>
    <row r="685" spans="29:33" x14ac:dyDescent="0.35">
      <c r="AC685" s="25" t="s">
        <v>3894</v>
      </c>
      <c r="AE685" s="25" t="s">
        <v>2428</v>
      </c>
      <c r="AG685" s="25" t="s">
        <v>795</v>
      </c>
    </row>
    <row r="686" spans="29:33" x14ac:dyDescent="0.35">
      <c r="AC686" s="25" t="s">
        <v>2304</v>
      </c>
      <c r="AE686" s="25" t="s">
        <v>3441</v>
      </c>
      <c r="AG686" s="25" t="s">
        <v>4335</v>
      </c>
    </row>
    <row r="687" spans="29:33" x14ac:dyDescent="0.35">
      <c r="AC687" s="25" t="s">
        <v>3991</v>
      </c>
      <c r="AE687" s="25" t="s">
        <v>4075</v>
      </c>
      <c r="AG687" s="25" t="s">
        <v>2258</v>
      </c>
    </row>
    <row r="688" spans="29:33" x14ac:dyDescent="0.35">
      <c r="AC688" s="25" t="s">
        <v>4223</v>
      </c>
      <c r="AE688" s="25" t="s">
        <v>2266</v>
      </c>
      <c r="AG688" s="25" t="s">
        <v>4922</v>
      </c>
    </row>
    <row r="689" spans="29:33" x14ac:dyDescent="0.35">
      <c r="AC689" s="25" t="s">
        <v>2296</v>
      </c>
      <c r="AE689" s="25" t="s">
        <v>3908</v>
      </c>
      <c r="AG689" s="25" t="s">
        <v>3481</v>
      </c>
    </row>
    <row r="690" spans="29:33" x14ac:dyDescent="0.35">
      <c r="AC690" s="25" t="s">
        <v>4267</v>
      </c>
      <c r="AE690" s="25" t="s">
        <v>4817</v>
      </c>
      <c r="AG690" s="25" t="s">
        <v>4394</v>
      </c>
    </row>
    <row r="691" spans="29:33" x14ac:dyDescent="0.35">
      <c r="AC691" s="25" t="s">
        <v>2298</v>
      </c>
      <c r="AE691" s="25" t="s">
        <v>1394</v>
      </c>
      <c r="AG691" s="25" t="s">
        <v>4207</v>
      </c>
    </row>
    <row r="692" spans="29:33" x14ac:dyDescent="0.35">
      <c r="AC692" s="25" t="s">
        <v>4257</v>
      </c>
      <c r="AE692" s="25" t="s">
        <v>703</v>
      </c>
      <c r="AG692" s="25" t="s">
        <v>1666</v>
      </c>
    </row>
    <row r="693" spans="29:33" x14ac:dyDescent="0.35">
      <c r="AC693" s="25" t="s">
        <v>4799</v>
      </c>
      <c r="AE693" s="25" t="s">
        <v>4896</v>
      </c>
      <c r="AG693" s="25" t="s">
        <v>4556</v>
      </c>
    </row>
    <row r="694" spans="29:33" x14ac:dyDescent="0.35">
      <c r="AC694" s="25" t="s">
        <v>3324</v>
      </c>
      <c r="AE694" s="25" t="s">
        <v>2587</v>
      </c>
      <c r="AG694" s="25" t="s">
        <v>3840</v>
      </c>
    </row>
    <row r="695" spans="29:33" x14ac:dyDescent="0.35">
      <c r="AC695" s="25" t="s">
        <v>5307</v>
      </c>
      <c r="AE695" s="25" t="s">
        <v>1396</v>
      </c>
      <c r="AG695" s="25" t="s">
        <v>700</v>
      </c>
    </row>
    <row r="696" spans="29:33" x14ac:dyDescent="0.35">
      <c r="AC696" s="25" t="s">
        <v>3703</v>
      </c>
      <c r="AE696" s="25" t="s">
        <v>1759</v>
      </c>
      <c r="AG696" s="25" t="s">
        <v>2465</v>
      </c>
    </row>
    <row r="697" spans="29:33" x14ac:dyDescent="0.35">
      <c r="AC697" s="25" t="s">
        <v>737</v>
      </c>
      <c r="AE697" s="25" t="s">
        <v>586</v>
      </c>
      <c r="AG697" s="25" t="s">
        <v>3707</v>
      </c>
    </row>
    <row r="698" spans="29:33" x14ac:dyDescent="0.35">
      <c r="AC698" s="25" t="s">
        <v>773</v>
      </c>
      <c r="AE698" s="25" t="s">
        <v>4594</v>
      </c>
      <c r="AG698" s="25" t="s">
        <v>4259</v>
      </c>
    </row>
    <row r="699" spans="29:33" x14ac:dyDescent="0.35">
      <c r="AC699" s="25" t="s">
        <v>5217</v>
      </c>
      <c r="AE699" s="25" t="s">
        <v>1824</v>
      </c>
      <c r="AG699" s="25" t="s">
        <v>394</v>
      </c>
    </row>
    <row r="700" spans="29:33" x14ac:dyDescent="0.35">
      <c r="AC700" s="25" t="s">
        <v>4630</v>
      </c>
      <c r="AE700" s="25" t="s">
        <v>5018</v>
      </c>
      <c r="AG700" s="25" t="s">
        <v>3945</v>
      </c>
    </row>
    <row r="701" spans="29:33" x14ac:dyDescent="0.35">
      <c r="AC701" s="25" t="s">
        <v>3133</v>
      </c>
      <c r="AE701" s="25" t="s">
        <v>2670</v>
      </c>
      <c r="AG701" s="25" t="s">
        <v>2734</v>
      </c>
    </row>
    <row r="702" spans="29:33" x14ac:dyDescent="0.35">
      <c r="AC702" s="25" t="s">
        <v>3655</v>
      </c>
      <c r="AE702" s="25" t="s">
        <v>4047</v>
      </c>
      <c r="AG702" s="25" t="s">
        <v>1838</v>
      </c>
    </row>
    <row r="703" spans="29:33" x14ac:dyDescent="0.35">
      <c r="AC703" s="25" t="s">
        <v>4221</v>
      </c>
      <c r="AE703" s="25" t="s">
        <v>4081</v>
      </c>
      <c r="AG703" s="25" t="s">
        <v>4253</v>
      </c>
    </row>
    <row r="704" spans="29:33" x14ac:dyDescent="0.35">
      <c r="AC704" s="25" t="s">
        <v>3048</v>
      </c>
      <c r="AE704" s="25" t="s">
        <v>5177</v>
      </c>
      <c r="AG704" s="25" t="s">
        <v>2846</v>
      </c>
    </row>
    <row r="705" spans="29:33" x14ac:dyDescent="0.35">
      <c r="AC705" s="25" t="s">
        <v>254</v>
      </c>
      <c r="AE705" s="25" t="s">
        <v>4121</v>
      </c>
      <c r="AG705" s="25" t="s">
        <v>2373</v>
      </c>
    </row>
    <row r="706" spans="29:33" x14ac:dyDescent="0.35">
      <c r="AC706" s="25" t="s">
        <v>3951</v>
      </c>
      <c r="AE706" s="25" t="s">
        <v>1018</v>
      </c>
      <c r="AG706" s="25" t="s">
        <v>4652</v>
      </c>
    </row>
    <row r="707" spans="29:33" x14ac:dyDescent="0.35">
      <c r="AC707" s="25" t="s">
        <v>478</v>
      </c>
      <c r="AE707" s="25" t="s">
        <v>4101</v>
      </c>
      <c r="AG707" s="25" t="s">
        <v>5371</v>
      </c>
    </row>
    <row r="708" spans="29:33" x14ac:dyDescent="0.35">
      <c r="AC708" s="25" t="s">
        <v>4648</v>
      </c>
      <c r="AE708" s="25" t="s">
        <v>1917</v>
      </c>
      <c r="AG708" s="25" t="s">
        <v>4147</v>
      </c>
    </row>
    <row r="709" spans="29:33" x14ac:dyDescent="0.35">
      <c r="AC709" s="25" t="s">
        <v>4815</v>
      </c>
      <c r="AE709" s="25" t="s">
        <v>4418</v>
      </c>
      <c r="AG709" s="25" t="s">
        <v>2312</v>
      </c>
    </row>
    <row r="710" spans="29:33" x14ac:dyDescent="0.35">
      <c r="AC710" s="25" t="s">
        <v>5391</v>
      </c>
      <c r="AE710" s="25" t="s">
        <v>2836</v>
      </c>
      <c r="AG710" s="25" t="s">
        <v>3475</v>
      </c>
    </row>
    <row r="711" spans="29:33" x14ac:dyDescent="0.35">
      <c r="AC711" s="25" t="s">
        <v>5313</v>
      </c>
      <c r="AE711" s="25" t="s">
        <v>1765</v>
      </c>
      <c r="AG711" s="25" t="s">
        <v>1229</v>
      </c>
    </row>
    <row r="712" spans="29:33" x14ac:dyDescent="0.35">
      <c r="AC712" s="25" t="s">
        <v>1919</v>
      </c>
      <c r="AE712" s="25" t="s">
        <v>440</v>
      </c>
      <c r="AG712" s="25" t="s">
        <v>2300</v>
      </c>
    </row>
    <row r="713" spans="29:33" x14ac:dyDescent="0.35">
      <c r="AC713" s="25" t="s">
        <v>5285</v>
      </c>
      <c r="AE713" s="25" t="s">
        <v>2710</v>
      </c>
      <c r="AG713" s="25" t="s">
        <v>564</v>
      </c>
    </row>
    <row r="714" spans="29:33" x14ac:dyDescent="0.35">
      <c r="AC714" s="25" t="s">
        <v>285</v>
      </c>
      <c r="AE714" s="25" t="s">
        <v>1767</v>
      </c>
      <c r="AG714" s="25" t="s">
        <v>438</v>
      </c>
    </row>
    <row r="715" spans="29:33" x14ac:dyDescent="0.35">
      <c r="AC715" s="25" t="s">
        <v>5064</v>
      </c>
      <c r="AE715" s="25" t="s">
        <v>4890</v>
      </c>
      <c r="AG715" s="25" t="s">
        <v>5121</v>
      </c>
    </row>
    <row r="716" spans="29:33" x14ac:dyDescent="0.35">
      <c r="AC716" s="25" t="s">
        <v>5267</v>
      </c>
      <c r="AE716" s="25" t="s">
        <v>492</v>
      </c>
      <c r="AG716" s="25" t="s">
        <v>2992</v>
      </c>
    </row>
    <row r="717" spans="29:33" x14ac:dyDescent="0.35">
      <c r="AC717" s="25" t="s">
        <v>5329</v>
      </c>
      <c r="AE717" s="25" t="s">
        <v>5173</v>
      </c>
      <c r="AG717" s="25" t="s">
        <v>2475</v>
      </c>
    </row>
    <row r="718" spans="29:33" x14ac:dyDescent="0.35">
      <c r="AC718" s="25" t="s">
        <v>480</v>
      </c>
      <c r="AE718" s="25" t="s">
        <v>3553</v>
      </c>
      <c r="AG718" s="25" t="s">
        <v>1231</v>
      </c>
    </row>
    <row r="719" spans="29:33" x14ac:dyDescent="0.35">
      <c r="AC719" s="25" t="s">
        <v>3489</v>
      </c>
      <c r="AE719" s="25" t="s">
        <v>4073</v>
      </c>
      <c r="AG719" s="25" t="s">
        <v>1498</v>
      </c>
    </row>
    <row r="720" spans="29:33" x14ac:dyDescent="0.35">
      <c r="AC720" s="25" t="s">
        <v>5249</v>
      </c>
      <c r="AE720" s="25" t="s">
        <v>1836</v>
      </c>
      <c r="AG720" s="25" t="s">
        <v>3783</v>
      </c>
    </row>
    <row r="721" spans="29:33" x14ac:dyDescent="0.35">
      <c r="AC721" s="25" t="s">
        <v>2672</v>
      </c>
      <c r="AE721" s="25" t="s">
        <v>1594</v>
      </c>
      <c r="AG721" s="25" t="s">
        <v>3785</v>
      </c>
    </row>
    <row r="722" spans="29:33" x14ac:dyDescent="0.35">
      <c r="AC722" s="25" t="s">
        <v>4347</v>
      </c>
      <c r="AE722" s="25" t="s">
        <v>2581</v>
      </c>
      <c r="AG722" s="25" t="s">
        <v>3898</v>
      </c>
    </row>
    <row r="723" spans="29:33" x14ac:dyDescent="0.35">
      <c r="AC723" s="25" t="s">
        <v>4934</v>
      </c>
      <c r="AE723" s="25" t="s">
        <v>5088</v>
      </c>
      <c r="AG723" s="25" t="s">
        <v>1436</v>
      </c>
    </row>
    <row r="724" spans="29:33" x14ac:dyDescent="0.35">
      <c r="AC724" s="25" t="s">
        <v>596</v>
      </c>
      <c r="AE724" s="25" t="s">
        <v>2762</v>
      </c>
      <c r="AG724" s="25" t="s">
        <v>5301</v>
      </c>
    </row>
    <row r="725" spans="29:33" x14ac:dyDescent="0.35">
      <c r="AC725" s="25" t="s">
        <v>3920</v>
      </c>
      <c r="AE725" s="25" t="s">
        <v>594</v>
      </c>
      <c r="AG725" s="25" t="s">
        <v>950</v>
      </c>
    </row>
    <row r="726" spans="29:33" x14ac:dyDescent="0.35">
      <c r="AC726" s="25" t="s">
        <v>1466</v>
      </c>
      <c r="AE726" s="25" t="s">
        <v>4906</v>
      </c>
      <c r="AG726" s="25" t="s">
        <v>952</v>
      </c>
    </row>
    <row r="727" spans="29:33" x14ac:dyDescent="0.35">
      <c r="AC727" s="25" t="s">
        <v>4943</v>
      </c>
      <c r="AE727" s="25" t="s">
        <v>4016</v>
      </c>
      <c r="AG727" s="25" t="s">
        <v>5086</v>
      </c>
    </row>
    <row r="728" spans="29:33" x14ac:dyDescent="0.35">
      <c r="AC728" s="25" t="s">
        <v>1468</v>
      </c>
      <c r="AE728" s="25" t="s">
        <v>1771</v>
      </c>
      <c r="AG728" s="25" t="s">
        <v>5050</v>
      </c>
    </row>
    <row r="729" spans="29:33" x14ac:dyDescent="0.35">
      <c r="AC729" s="25" t="s">
        <v>3859</v>
      </c>
      <c r="AE729" s="25" t="s">
        <v>2842</v>
      </c>
      <c r="AG729" s="25" t="s">
        <v>4470</v>
      </c>
    </row>
    <row r="730" spans="29:33" x14ac:dyDescent="0.35">
      <c r="AC730" s="25" t="s">
        <v>2538</v>
      </c>
      <c r="AE730" s="25" t="s">
        <v>2384</v>
      </c>
      <c r="AG730" s="25" t="s">
        <v>2720</v>
      </c>
    </row>
    <row r="731" spans="29:33" x14ac:dyDescent="0.35">
      <c r="AC731" s="25" t="s">
        <v>4860</v>
      </c>
      <c r="AE731" s="25" t="s">
        <v>3453</v>
      </c>
      <c r="AG731" s="25" t="s">
        <v>5291</v>
      </c>
    </row>
    <row r="732" spans="29:33" x14ac:dyDescent="0.35">
      <c r="AC732" s="25" t="s">
        <v>3287</v>
      </c>
      <c r="AE732" s="25" t="s">
        <v>2864</v>
      </c>
      <c r="AG732" s="25" t="s">
        <v>5389</v>
      </c>
    </row>
    <row r="733" spans="29:33" x14ac:dyDescent="0.35">
      <c r="AC733" s="25" t="s">
        <v>3904</v>
      </c>
      <c r="AE733" s="25" t="s">
        <v>1600</v>
      </c>
      <c r="AG733" s="25" t="s">
        <v>240</v>
      </c>
    </row>
    <row r="734" spans="29:33" x14ac:dyDescent="0.35">
      <c r="AC734" s="25" t="s">
        <v>5333</v>
      </c>
      <c r="AE734" s="25" t="s">
        <v>1088</v>
      </c>
      <c r="AG734" s="25" t="s">
        <v>1672</v>
      </c>
    </row>
    <row r="735" spans="29:33" x14ac:dyDescent="0.35">
      <c r="AC735" s="25" t="s">
        <v>5259</v>
      </c>
      <c r="AE735" s="25" t="s">
        <v>2310</v>
      </c>
      <c r="AG735" s="25" t="s">
        <v>391</v>
      </c>
    </row>
    <row r="736" spans="29:33" x14ac:dyDescent="0.35">
      <c r="AC736" s="25" t="s">
        <v>202</v>
      </c>
      <c r="AE736" s="25" t="s">
        <v>1773</v>
      </c>
      <c r="AG736" s="25" t="s">
        <v>4028</v>
      </c>
    </row>
    <row r="737" spans="29:33" x14ac:dyDescent="0.35">
      <c r="AC737" s="25" t="s">
        <v>4181</v>
      </c>
      <c r="AE737" s="25" t="s">
        <v>1602</v>
      </c>
      <c r="AG737" s="25" t="s">
        <v>2416</v>
      </c>
    </row>
    <row r="738" spans="29:33" x14ac:dyDescent="0.35">
      <c r="AC738" s="25" t="s">
        <v>5325</v>
      </c>
      <c r="AE738" s="25" t="s">
        <v>3545</v>
      </c>
      <c r="AG738" s="25" t="s">
        <v>395</v>
      </c>
    </row>
    <row r="739" spans="29:33" x14ac:dyDescent="0.35">
      <c r="AC739" s="25" t="s">
        <v>2027</v>
      </c>
      <c r="AE739" s="25" t="s">
        <v>1874</v>
      </c>
      <c r="AG739" s="25" t="s">
        <v>2467</v>
      </c>
    </row>
    <row r="740" spans="29:33" x14ac:dyDescent="0.35">
      <c r="AC740" s="25" t="s">
        <v>2521</v>
      </c>
      <c r="AE740" s="25" t="s">
        <v>3269</v>
      </c>
      <c r="AG740" s="25" t="s">
        <v>250</v>
      </c>
    </row>
    <row r="741" spans="29:33" x14ac:dyDescent="0.35">
      <c r="AC741" s="25" t="s">
        <v>4544</v>
      </c>
      <c r="AE741" s="25" t="s">
        <v>200</v>
      </c>
      <c r="AG741" s="25" t="s">
        <v>2324</v>
      </c>
    </row>
    <row r="742" spans="29:33" x14ac:dyDescent="0.35">
      <c r="AC742" s="25" t="s">
        <v>2800</v>
      </c>
      <c r="AE742" s="25" t="s">
        <v>3079</v>
      </c>
      <c r="AG742" s="25" t="s">
        <v>2326</v>
      </c>
    </row>
    <row r="743" spans="29:33" x14ac:dyDescent="0.35">
      <c r="AC743" s="25" t="s">
        <v>2736</v>
      </c>
      <c r="AE743" s="25" t="s">
        <v>4005</v>
      </c>
      <c r="AG743" s="25" t="s">
        <v>1234</v>
      </c>
    </row>
    <row r="744" spans="29:33" x14ac:dyDescent="0.35">
      <c r="AC744" s="25" t="s">
        <v>383</v>
      </c>
      <c r="AE744" s="25" t="s">
        <v>1406</v>
      </c>
      <c r="AG744" s="25" t="s">
        <v>5223</v>
      </c>
    </row>
    <row r="745" spans="29:33" x14ac:dyDescent="0.35">
      <c r="AC745" s="25" t="s">
        <v>4388</v>
      </c>
      <c r="AE745" s="25" t="s">
        <v>4833</v>
      </c>
      <c r="AG745" s="25" t="s">
        <v>3667</v>
      </c>
    </row>
    <row r="746" spans="29:33" x14ac:dyDescent="0.35">
      <c r="AC746" s="25" t="s">
        <v>4390</v>
      </c>
      <c r="AE746" s="25" t="s">
        <v>1775</v>
      </c>
      <c r="AG746" s="25" t="s">
        <v>4862</v>
      </c>
    </row>
    <row r="747" spans="29:33" x14ac:dyDescent="0.35">
      <c r="AC747" s="25" t="s">
        <v>4396</v>
      </c>
      <c r="AE747" s="25" t="s">
        <v>3124</v>
      </c>
      <c r="AG747" s="25" t="s">
        <v>5367</v>
      </c>
    </row>
    <row r="748" spans="29:33" x14ac:dyDescent="0.35">
      <c r="AC748" s="25" t="s">
        <v>3485</v>
      </c>
      <c r="AE748" s="25" t="s">
        <v>3745</v>
      </c>
      <c r="AG748" s="25" t="s">
        <v>3573</v>
      </c>
    </row>
    <row r="749" spans="29:33" x14ac:dyDescent="0.35">
      <c r="AC749" s="25" t="s">
        <v>2448</v>
      </c>
      <c r="AE749" s="25" t="s">
        <v>4829</v>
      </c>
      <c r="AG749" s="25" t="s">
        <v>2481</v>
      </c>
    </row>
    <row r="750" spans="29:33" x14ac:dyDescent="0.35">
      <c r="AC750" s="25" t="s">
        <v>5058</v>
      </c>
      <c r="AE750" s="25" t="s">
        <v>1931</v>
      </c>
      <c r="AG750" s="25" t="s">
        <v>2438</v>
      </c>
    </row>
    <row r="751" spans="29:33" x14ac:dyDescent="0.35">
      <c r="AC751" s="25" t="s">
        <v>1726</v>
      </c>
      <c r="AE751" s="25" t="s">
        <v>1987</v>
      </c>
      <c r="AG751" s="25" t="s">
        <v>3757</v>
      </c>
    </row>
    <row r="752" spans="29:33" x14ac:dyDescent="0.35">
      <c r="AC752" s="25" t="s">
        <v>2201</v>
      </c>
      <c r="AE752" s="25" t="s">
        <v>3117</v>
      </c>
      <c r="AG752" s="25" t="s">
        <v>2093</v>
      </c>
    </row>
    <row r="753" spans="29:33" x14ac:dyDescent="0.35">
      <c r="AC753" s="25" t="s">
        <v>379</v>
      </c>
      <c r="AE753" s="25" t="s">
        <v>2776</v>
      </c>
      <c r="AG753" s="25" t="s">
        <v>628</v>
      </c>
    </row>
    <row r="754" spans="29:33" x14ac:dyDescent="0.35">
      <c r="AC754" s="25" t="s">
        <v>3811</v>
      </c>
      <c r="AE754" s="25" t="s">
        <v>4604</v>
      </c>
      <c r="AG754" s="25" t="s">
        <v>2021</v>
      </c>
    </row>
    <row r="755" spans="29:33" x14ac:dyDescent="0.35">
      <c r="AC755" s="25" t="s">
        <v>3603</v>
      </c>
      <c r="AE755" s="25" t="s">
        <v>4103</v>
      </c>
      <c r="AG755" s="25" t="s">
        <v>2345</v>
      </c>
    </row>
    <row r="756" spans="29:33" x14ac:dyDescent="0.35">
      <c r="AC756" s="25" t="s">
        <v>4247</v>
      </c>
      <c r="AE756" s="25" t="s">
        <v>2282</v>
      </c>
      <c r="AG756" s="25" t="s">
        <v>745</v>
      </c>
    </row>
    <row r="757" spans="29:33" x14ac:dyDescent="0.35">
      <c r="AC757" s="25" t="s">
        <v>3427</v>
      </c>
      <c r="AE757" s="25" t="s">
        <v>1604</v>
      </c>
      <c r="AG757" s="25" t="s">
        <v>2826</v>
      </c>
    </row>
    <row r="758" spans="29:33" x14ac:dyDescent="0.35">
      <c r="AC758" s="25" t="s">
        <v>4930</v>
      </c>
      <c r="AE758" s="25" t="s">
        <v>325</v>
      </c>
      <c r="AG758" s="25" t="s">
        <v>3020</v>
      </c>
    </row>
    <row r="759" spans="29:33" x14ac:dyDescent="0.35">
      <c r="AC759" s="25" t="s">
        <v>4949</v>
      </c>
      <c r="AE759" s="25" t="s">
        <v>1783</v>
      </c>
      <c r="AG759" s="25" t="s">
        <v>2990</v>
      </c>
    </row>
    <row r="760" spans="29:33" x14ac:dyDescent="0.35">
      <c r="AC760" s="25" t="s">
        <v>3471</v>
      </c>
      <c r="AE760" s="25" t="s">
        <v>2157</v>
      </c>
      <c r="AG760" s="25" t="s">
        <v>3344</v>
      </c>
    </row>
    <row r="761" spans="29:33" x14ac:dyDescent="0.35">
      <c r="AC761" s="25" t="s">
        <v>1929</v>
      </c>
      <c r="AE761" s="25" t="s">
        <v>847</v>
      </c>
      <c r="AG761" s="25" t="s">
        <v>1438</v>
      </c>
    </row>
    <row r="762" spans="29:33" x14ac:dyDescent="0.35">
      <c r="AC762" s="25" t="s">
        <v>3479</v>
      </c>
      <c r="AE762" s="25" t="s">
        <v>2274</v>
      </c>
      <c r="AG762" s="25" t="s">
        <v>2406</v>
      </c>
    </row>
    <row r="763" spans="29:33" x14ac:dyDescent="0.35">
      <c r="AC763" s="25" t="s">
        <v>3376</v>
      </c>
      <c r="AE763" s="25" t="s">
        <v>3910</v>
      </c>
      <c r="AG763" s="25" t="s">
        <v>1915</v>
      </c>
    </row>
    <row r="764" spans="29:33" x14ac:dyDescent="0.35">
      <c r="AC764" s="25" t="s">
        <v>5237</v>
      </c>
      <c r="AE764" s="25" t="s">
        <v>853</v>
      </c>
      <c r="AG764" s="25" t="s">
        <v>2061</v>
      </c>
    </row>
    <row r="765" spans="29:33" x14ac:dyDescent="0.35">
      <c r="AC765" s="25" t="s">
        <v>3705</v>
      </c>
      <c r="AE765" s="25" t="s">
        <v>3160</v>
      </c>
      <c r="AG765" s="25" t="s">
        <v>733</v>
      </c>
    </row>
    <row r="766" spans="29:33" x14ac:dyDescent="0.35">
      <c r="AC766" s="25" t="s">
        <v>3775</v>
      </c>
      <c r="AE766" s="25" t="s">
        <v>2607</v>
      </c>
      <c r="AG766" s="25" t="s">
        <v>2676</v>
      </c>
    </row>
    <row r="767" spans="29:33" x14ac:dyDescent="0.35">
      <c r="AC767" s="25" t="s">
        <v>4795</v>
      </c>
      <c r="AE767" s="25" t="s">
        <v>2544</v>
      </c>
      <c r="AG767" s="25" t="s">
        <v>3953</v>
      </c>
    </row>
    <row r="768" spans="29:33" x14ac:dyDescent="0.35">
      <c r="AC768" s="25" t="s">
        <v>4858</v>
      </c>
      <c r="AE768" s="25" t="s">
        <v>4748</v>
      </c>
      <c r="AG768" s="25" t="s">
        <v>4656</v>
      </c>
    </row>
    <row r="769" spans="29:33" x14ac:dyDescent="0.35">
      <c r="AC769" s="25" t="s">
        <v>1472</v>
      </c>
      <c r="AE769" s="25" t="s">
        <v>1608</v>
      </c>
      <c r="AG769" s="25" t="s">
        <v>2107</v>
      </c>
    </row>
    <row r="770" spans="29:33" x14ac:dyDescent="0.35">
      <c r="AC770" s="25" t="s">
        <v>3176</v>
      </c>
      <c r="AE770" s="25" t="s">
        <v>2798</v>
      </c>
      <c r="AG770" s="25" t="s">
        <v>3669</v>
      </c>
    </row>
    <row r="771" spans="29:33" x14ac:dyDescent="0.35">
      <c r="AC771" s="25" t="s">
        <v>3787</v>
      </c>
      <c r="AE771" s="25" t="s">
        <v>2770</v>
      </c>
      <c r="AG771" s="25" t="s">
        <v>4241</v>
      </c>
    </row>
    <row r="772" spans="29:33" x14ac:dyDescent="0.35">
      <c r="AC772" s="25" t="s">
        <v>2432</v>
      </c>
      <c r="AE772" s="25" t="s">
        <v>4908</v>
      </c>
      <c r="AG772" s="25" t="s">
        <v>3957</v>
      </c>
    </row>
    <row r="773" spans="29:33" x14ac:dyDescent="0.35">
      <c r="AC773" s="25" t="s">
        <v>4838</v>
      </c>
      <c r="AE773" s="25" t="s">
        <v>164</v>
      </c>
      <c r="AG773" s="25" t="s">
        <v>5052</v>
      </c>
    </row>
    <row r="774" spans="29:33" x14ac:dyDescent="0.35">
      <c r="AC774" s="25" t="s">
        <v>5038</v>
      </c>
      <c r="AE774" s="25" t="s">
        <v>4406</v>
      </c>
      <c r="AG774" s="25" t="s">
        <v>3146</v>
      </c>
    </row>
    <row r="775" spans="29:33" x14ac:dyDescent="0.35">
      <c r="AC775" s="25" t="s">
        <v>4680</v>
      </c>
      <c r="AE775" s="25" t="s">
        <v>4902</v>
      </c>
      <c r="AG775" s="25" t="s">
        <v>4161</v>
      </c>
    </row>
    <row r="776" spans="29:33" x14ac:dyDescent="0.35">
      <c r="AC776" s="25" t="s">
        <v>5247</v>
      </c>
      <c r="AE776" s="25"/>
      <c r="AG776" s="25" t="s">
        <v>517</v>
      </c>
    </row>
    <row r="777" spans="29:33" x14ac:dyDescent="0.35">
      <c r="AC777" s="25" t="s">
        <v>4722</v>
      </c>
      <c r="AE777" s="25"/>
      <c r="AG777" s="25" t="s">
        <v>1941</v>
      </c>
    </row>
    <row r="778" spans="29:33" x14ac:dyDescent="0.35">
      <c r="AC778" s="25" t="s">
        <v>5205</v>
      </c>
      <c r="AE778" s="25"/>
      <c r="AG778" s="25" t="s">
        <v>1862</v>
      </c>
    </row>
    <row r="779" spans="29:33" x14ac:dyDescent="0.35">
      <c r="AC779" s="25" t="s">
        <v>3186</v>
      </c>
      <c r="AE779" s="25"/>
      <c r="AG779" s="25" t="s">
        <v>505</v>
      </c>
    </row>
    <row r="780" spans="29:33" x14ac:dyDescent="0.35">
      <c r="AC780" s="25" t="s">
        <v>892</v>
      </c>
      <c r="AE780" s="25"/>
      <c r="AG780" s="25" t="s">
        <v>507</v>
      </c>
    </row>
    <row r="781" spans="29:33" x14ac:dyDescent="0.35">
      <c r="AC781" s="25" t="s">
        <v>3723</v>
      </c>
      <c r="AE781" s="25"/>
      <c r="AG781" s="25" t="s">
        <v>3743</v>
      </c>
    </row>
    <row r="782" spans="29:33" x14ac:dyDescent="0.35">
      <c r="AC782" s="25" t="s">
        <v>4768</v>
      </c>
      <c r="AE782" s="25"/>
      <c r="AG782" s="25" t="s">
        <v>3659</v>
      </c>
    </row>
    <row r="783" spans="29:33" x14ac:dyDescent="0.35">
      <c r="AC783" s="25" t="s">
        <v>4864</v>
      </c>
      <c r="AE783" s="25"/>
      <c r="AG783" s="25" t="s">
        <v>3767</v>
      </c>
    </row>
    <row r="784" spans="29:33" x14ac:dyDescent="0.35">
      <c r="AC784" s="25" t="s">
        <v>4848</v>
      </c>
      <c r="AE784" s="25"/>
      <c r="AG784" s="25" t="s">
        <v>1923</v>
      </c>
    </row>
    <row r="785" spans="29:33" x14ac:dyDescent="0.35">
      <c r="AC785" s="25" t="s">
        <v>4926</v>
      </c>
      <c r="AE785" s="25"/>
      <c r="AG785" s="25" t="s">
        <v>956</v>
      </c>
    </row>
    <row r="786" spans="29:33" x14ac:dyDescent="0.35">
      <c r="AC786" s="25" t="s">
        <v>2333</v>
      </c>
      <c r="AE786" s="25"/>
      <c r="AG786" s="25" t="s">
        <v>958</v>
      </c>
    </row>
    <row r="787" spans="29:33" x14ac:dyDescent="0.35">
      <c r="AC787" s="25" t="s">
        <v>2446</v>
      </c>
      <c r="AE787" s="25"/>
      <c r="AG787" s="25" t="s">
        <v>2740</v>
      </c>
    </row>
    <row r="788" spans="29:33" x14ac:dyDescent="0.35">
      <c r="AC788" s="25" t="s">
        <v>4526</v>
      </c>
      <c r="AE788" s="25"/>
      <c r="AG788" s="25" t="s">
        <v>1440</v>
      </c>
    </row>
    <row r="789" spans="29:33" x14ac:dyDescent="0.35">
      <c r="AC789" s="25" t="s">
        <v>4538</v>
      </c>
      <c r="AE789" s="25"/>
      <c r="AG789" s="25" t="s">
        <v>4662</v>
      </c>
    </row>
    <row r="790" spans="29:33" x14ac:dyDescent="0.35">
      <c r="AC790" s="25" t="s">
        <v>3499</v>
      </c>
      <c r="AE790" s="25"/>
      <c r="AG790" s="25" t="s">
        <v>4392</v>
      </c>
    </row>
    <row r="791" spans="29:33" x14ac:dyDescent="0.35">
      <c r="AC791" s="25" t="s">
        <v>3101</v>
      </c>
      <c r="AE791" s="25"/>
      <c r="AG791" s="25" t="s">
        <v>741</v>
      </c>
    </row>
    <row r="792" spans="29:33" x14ac:dyDescent="0.35">
      <c r="AC792" s="25" t="s">
        <v>4835</v>
      </c>
      <c r="AE792" s="25"/>
      <c r="AG792" s="25" t="s">
        <v>1500</v>
      </c>
    </row>
    <row r="793" spans="29:33" x14ac:dyDescent="0.35">
      <c r="AC793" s="25" t="s">
        <v>3487</v>
      </c>
      <c r="AE793" s="25"/>
      <c r="AG793" s="25" t="s">
        <v>4976</v>
      </c>
    </row>
    <row r="794" spans="29:33" x14ac:dyDescent="0.35">
      <c r="AC794" s="25" t="s">
        <v>4532</v>
      </c>
      <c r="AE794" s="25"/>
      <c r="AG794" s="25" t="s">
        <v>2169</v>
      </c>
    </row>
    <row r="795" spans="29:33" x14ac:dyDescent="0.35">
      <c r="AC795" s="25" t="s">
        <v>4032</v>
      </c>
      <c r="AE795" s="25"/>
      <c r="AG795" s="25" t="s">
        <v>3595</v>
      </c>
    </row>
    <row r="796" spans="29:33" x14ac:dyDescent="0.35">
      <c r="AC796" s="25" t="s">
        <v>2882</v>
      </c>
      <c r="AE796" s="25"/>
      <c r="AG796" s="25" t="s">
        <v>4386</v>
      </c>
    </row>
    <row r="797" spans="29:33" x14ac:dyDescent="0.35">
      <c r="AC797" s="25" t="s">
        <v>4856</v>
      </c>
      <c r="AE797" s="25"/>
      <c r="AG797" s="25" t="s">
        <v>3182</v>
      </c>
    </row>
    <row r="798" spans="29:33" x14ac:dyDescent="0.35">
      <c r="AC798" s="25" t="s">
        <v>3497</v>
      </c>
      <c r="AE798" s="25"/>
      <c r="AG798" s="25" t="s">
        <v>3763</v>
      </c>
    </row>
    <row r="799" spans="29:33" x14ac:dyDescent="0.35">
      <c r="AC799" s="25" t="s">
        <v>3162</v>
      </c>
      <c r="AE799" s="25"/>
      <c r="AG799" s="25" t="s">
        <v>588</v>
      </c>
    </row>
    <row r="800" spans="29:33" x14ac:dyDescent="0.35">
      <c r="AC800" s="25" t="s">
        <v>3202</v>
      </c>
      <c r="AE800" s="25"/>
      <c r="AG800" s="25" t="s">
        <v>2496</v>
      </c>
    </row>
    <row r="801" spans="29:33" x14ac:dyDescent="0.35">
      <c r="AC801" s="25" t="s">
        <v>4646</v>
      </c>
      <c r="AE801" s="25"/>
      <c r="AG801" s="25" t="s">
        <v>1907</v>
      </c>
    </row>
    <row r="802" spans="29:33" x14ac:dyDescent="0.35">
      <c r="AC802" s="25" t="s">
        <v>4051</v>
      </c>
      <c r="AE802" s="25"/>
      <c r="AG802" s="25" t="s">
        <v>3896</v>
      </c>
    </row>
    <row r="803" spans="29:33" x14ac:dyDescent="0.35">
      <c r="AC803" s="25" t="s">
        <v>3637</v>
      </c>
      <c r="AE803" s="25"/>
      <c r="AG803" s="25" t="s">
        <v>5239</v>
      </c>
    </row>
    <row r="804" spans="29:33" x14ac:dyDescent="0.35">
      <c r="AC804" s="25" t="s">
        <v>327</v>
      </c>
      <c r="AE804" s="25"/>
      <c r="AG804" s="25" t="s">
        <v>5263</v>
      </c>
    </row>
    <row r="805" spans="29:33" x14ac:dyDescent="0.35">
      <c r="AC805" s="25" t="s">
        <v>3352</v>
      </c>
      <c r="AE805" s="25"/>
      <c r="AG805" s="25" t="s">
        <v>2684</v>
      </c>
    </row>
    <row r="806" spans="29:33" x14ac:dyDescent="0.35">
      <c r="AC806" s="25" t="s">
        <v>1073</v>
      </c>
      <c r="AE806" s="25"/>
      <c r="AG806" s="25" t="s">
        <v>3354</v>
      </c>
    </row>
    <row r="807" spans="29:33" x14ac:dyDescent="0.35">
      <c r="AC807" s="25" t="s">
        <v>4620</v>
      </c>
      <c r="AE807" s="25"/>
      <c r="AG807" s="25" t="s">
        <v>1055</v>
      </c>
    </row>
    <row r="808" spans="29:33" x14ac:dyDescent="0.35">
      <c r="AC808" s="25" t="s">
        <v>2494</v>
      </c>
      <c r="AE808" s="25"/>
      <c r="AG808" s="25" t="s">
        <v>2051</v>
      </c>
    </row>
    <row r="809" spans="29:33" x14ac:dyDescent="0.35">
      <c r="AC809" s="25" t="s">
        <v>2724</v>
      </c>
      <c r="AE809" s="25"/>
      <c r="AG809" s="25" t="s">
        <v>960</v>
      </c>
    </row>
    <row r="810" spans="29:33" x14ac:dyDescent="0.35">
      <c r="AC810" s="25" t="s">
        <v>2378</v>
      </c>
      <c r="AE810" s="25"/>
      <c r="AG810" s="25" t="s">
        <v>63</v>
      </c>
    </row>
    <row r="811" spans="29:33" x14ac:dyDescent="0.35">
      <c r="AC811" s="25" t="s">
        <v>4682</v>
      </c>
      <c r="AE811" s="25"/>
      <c r="AG811" s="25" t="s">
        <v>75</v>
      </c>
    </row>
    <row r="812" spans="29:33" x14ac:dyDescent="0.35">
      <c r="AC812" s="25" t="s">
        <v>3725</v>
      </c>
      <c r="AE812" s="25"/>
      <c r="AG812" s="25" t="s">
        <v>715</v>
      </c>
    </row>
    <row r="813" spans="29:33" x14ac:dyDescent="0.35">
      <c r="AC813" s="25" t="s">
        <v>402</v>
      </c>
      <c r="AE813" s="25"/>
      <c r="AG813" s="25" t="s">
        <v>785</v>
      </c>
    </row>
    <row r="814" spans="29:33" x14ac:dyDescent="0.35">
      <c r="AC814" s="25" t="s">
        <v>418</v>
      </c>
      <c r="AE814" s="25"/>
      <c r="AG814" s="25" t="s">
        <v>3755</v>
      </c>
    </row>
    <row r="815" spans="29:33" x14ac:dyDescent="0.35">
      <c r="AC815" s="25" t="s">
        <v>5309</v>
      </c>
      <c r="AE815" s="25"/>
      <c r="AG815" s="25" t="s">
        <v>5393</v>
      </c>
    </row>
    <row r="816" spans="29:33" x14ac:dyDescent="0.35">
      <c r="AC816" s="25" t="s">
        <v>3949</v>
      </c>
      <c r="AE816" s="25"/>
      <c r="AG816" s="25" t="s">
        <v>5315</v>
      </c>
    </row>
    <row r="817" spans="29:33" x14ac:dyDescent="0.35">
      <c r="AC817" s="25" t="s">
        <v>1821</v>
      </c>
      <c r="AE817" s="25"/>
      <c r="AG817" s="25" t="s">
        <v>2898</v>
      </c>
    </row>
    <row r="818" spans="29:33" x14ac:dyDescent="0.35">
      <c r="AC818" s="25" t="s">
        <v>108</v>
      </c>
      <c r="AE818" s="25"/>
      <c r="AG818" s="25" t="s">
        <v>1442</v>
      </c>
    </row>
    <row r="819" spans="29:33" x14ac:dyDescent="0.35">
      <c r="AC819" s="25" t="s">
        <v>145</v>
      </c>
      <c r="AE819" s="25"/>
      <c r="AG819" s="25" t="s">
        <v>616</v>
      </c>
    </row>
    <row r="820" spans="29:33" x14ac:dyDescent="0.35">
      <c r="AC820" s="25" t="s">
        <v>3651</v>
      </c>
      <c r="AE820" s="25"/>
      <c r="AG820" s="25" t="s">
        <v>626</v>
      </c>
    </row>
    <row r="821" spans="29:33" x14ac:dyDescent="0.35">
      <c r="AC821" s="25" t="s">
        <v>3671</v>
      </c>
      <c r="AE821" s="25"/>
      <c r="AG821" s="25" t="s">
        <v>4522</v>
      </c>
    </row>
    <row r="822" spans="29:33" x14ac:dyDescent="0.35">
      <c r="AC822" s="25" t="s">
        <v>4872</v>
      </c>
      <c r="AE822" s="25"/>
      <c r="AG822" s="25" t="s">
        <v>4474</v>
      </c>
    </row>
    <row r="823" spans="29:33" x14ac:dyDescent="0.35">
      <c r="AC823" s="25" t="s">
        <v>2155</v>
      </c>
      <c r="AE823" s="25"/>
      <c r="AG823" s="25" t="s">
        <v>4466</v>
      </c>
    </row>
    <row r="824" spans="29:33" x14ac:dyDescent="0.35">
      <c r="AC824" s="25" t="s">
        <v>4472</v>
      </c>
      <c r="AE824" s="25"/>
      <c r="AG824" s="25" t="s">
        <v>361</v>
      </c>
    </row>
    <row r="825" spans="29:33" x14ac:dyDescent="0.35">
      <c r="AC825" s="25" t="s">
        <v>2371</v>
      </c>
      <c r="AE825" s="25"/>
      <c r="AG825" s="25" t="s">
        <v>3641</v>
      </c>
    </row>
    <row r="826" spans="29:33" x14ac:dyDescent="0.35">
      <c r="AC826" s="25" t="s">
        <v>3627</v>
      </c>
      <c r="AE826" s="25"/>
      <c r="AG826" s="25" t="s">
        <v>1236</v>
      </c>
    </row>
    <row r="827" spans="29:33" x14ac:dyDescent="0.35">
      <c r="AC827" s="25" t="s">
        <v>3629</v>
      </c>
      <c r="AE827" s="25"/>
      <c r="AG827" s="25" t="s">
        <v>398</v>
      </c>
    </row>
    <row r="828" spans="29:33" x14ac:dyDescent="0.35">
      <c r="AC828" s="25" t="s">
        <v>632</v>
      </c>
      <c r="AE828" s="25"/>
      <c r="AG828" s="25" t="s">
        <v>3687</v>
      </c>
    </row>
    <row r="829" spans="29:33" x14ac:dyDescent="0.35">
      <c r="AC829" s="25" t="s">
        <v>2918</v>
      </c>
      <c r="AE829" s="25"/>
      <c r="AG829" s="25" t="s">
        <v>3633</v>
      </c>
    </row>
    <row r="830" spans="29:33" x14ac:dyDescent="0.35">
      <c r="AC830" s="25" t="s">
        <v>442</v>
      </c>
      <c r="AE830" s="25"/>
      <c r="AG830" s="25" t="s">
        <v>962</v>
      </c>
    </row>
    <row r="831" spans="29:33" x14ac:dyDescent="0.35">
      <c r="AC831" s="25" t="s">
        <v>172</v>
      </c>
      <c r="AE831" s="25"/>
      <c r="AG831" s="25" t="s">
        <v>964</v>
      </c>
    </row>
    <row r="832" spans="29:33" x14ac:dyDescent="0.35">
      <c r="AC832" s="25" t="s">
        <v>3050</v>
      </c>
      <c r="AE832" s="25"/>
      <c r="AG832" s="25" t="s">
        <v>4299</v>
      </c>
    </row>
    <row r="833" spans="29:33" x14ac:dyDescent="0.35">
      <c r="AC833" s="25" t="s">
        <v>5255</v>
      </c>
      <c r="AE833" s="25"/>
      <c r="AG833" s="25" t="s">
        <v>1239</v>
      </c>
    </row>
    <row r="834" spans="29:33" x14ac:dyDescent="0.35">
      <c r="AC834" s="25" t="s">
        <v>3178</v>
      </c>
      <c r="AE834" s="25"/>
      <c r="AG834" s="25" t="s">
        <v>1241</v>
      </c>
    </row>
    <row r="835" spans="29:33" x14ac:dyDescent="0.35">
      <c r="AC835" s="25" t="s">
        <v>4255</v>
      </c>
      <c r="AE835" s="25"/>
      <c r="AG835" s="25" t="s">
        <v>1243</v>
      </c>
    </row>
    <row r="836" spans="29:33" x14ac:dyDescent="0.35">
      <c r="AC836" s="25" t="s">
        <v>3493</v>
      </c>
      <c r="AE836" s="25"/>
      <c r="AG836" s="25" t="s">
        <v>3028</v>
      </c>
    </row>
    <row r="837" spans="29:33" x14ac:dyDescent="0.35">
      <c r="AC837" s="25" t="s">
        <v>2264</v>
      </c>
      <c r="AE837" s="25"/>
      <c r="AG837" s="25" t="s">
        <v>256</v>
      </c>
    </row>
    <row r="838" spans="29:33" x14ac:dyDescent="0.35">
      <c r="AC838" s="25" t="s">
        <v>4530</v>
      </c>
      <c r="AE838" s="25"/>
      <c r="AG838" s="25" t="s">
        <v>1418</v>
      </c>
    </row>
    <row r="839" spans="29:33" x14ac:dyDescent="0.35">
      <c r="AC839" s="25" t="s">
        <v>5012</v>
      </c>
      <c r="AE839" s="25"/>
      <c r="AG839" s="25" t="s">
        <v>4624</v>
      </c>
    </row>
    <row r="840" spans="29:33" x14ac:dyDescent="0.35">
      <c r="AC840" s="25" t="s">
        <v>4957</v>
      </c>
      <c r="AE840" s="25"/>
      <c r="AG840" s="25" t="s">
        <v>5006</v>
      </c>
    </row>
    <row r="841" spans="29:33" x14ac:dyDescent="0.35">
      <c r="AC841" s="25" t="s">
        <v>5229</v>
      </c>
      <c r="AE841" s="25"/>
      <c r="AG841" s="25" t="s">
        <v>4030</v>
      </c>
    </row>
    <row r="842" spans="29:33" x14ac:dyDescent="0.35">
      <c r="AC842" s="25" t="s">
        <v>2548</v>
      </c>
      <c r="AE842" s="25"/>
      <c r="AG842" s="25" t="s">
        <v>4020</v>
      </c>
    </row>
    <row r="843" spans="29:33" x14ac:dyDescent="0.35">
      <c r="AC843" s="25" t="s">
        <v>4548</v>
      </c>
      <c r="AE843" s="25"/>
      <c r="AG843" s="25" t="s">
        <v>2041</v>
      </c>
    </row>
    <row r="844" spans="29:33" x14ac:dyDescent="0.35">
      <c r="AC844" s="25" t="s">
        <v>1476</v>
      </c>
      <c r="AE844" s="25"/>
      <c r="AG844" s="25" t="s">
        <v>1444</v>
      </c>
    </row>
    <row r="845" spans="29:33" x14ac:dyDescent="0.35">
      <c r="AC845" s="25" t="s">
        <v>4169</v>
      </c>
      <c r="AE845" s="25"/>
      <c r="AG845" s="25" t="s">
        <v>4261</v>
      </c>
    </row>
    <row r="846" spans="29:33" x14ac:dyDescent="0.35">
      <c r="AC846" s="25" t="s">
        <v>3615</v>
      </c>
      <c r="AE846" s="25"/>
      <c r="AG846" s="25" t="s">
        <v>4442</v>
      </c>
    </row>
    <row r="847" spans="29:33" x14ac:dyDescent="0.35">
      <c r="AC847" s="25" t="s">
        <v>4980</v>
      </c>
      <c r="AE847" s="25"/>
      <c r="AG847" s="25" t="s">
        <v>4612</v>
      </c>
    </row>
    <row r="848" spans="29:33" x14ac:dyDescent="0.35">
      <c r="AC848" s="25" t="s">
        <v>3921</v>
      </c>
      <c r="AE848" s="25"/>
      <c r="AG848" s="25" t="s">
        <v>966</v>
      </c>
    </row>
    <row r="849" spans="29:33" x14ac:dyDescent="0.35">
      <c r="AC849" s="25" t="s">
        <v>1890</v>
      </c>
      <c r="AE849" s="25"/>
      <c r="AG849" s="25" t="s">
        <v>1245</v>
      </c>
    </row>
    <row r="850" spans="29:33" x14ac:dyDescent="0.35">
      <c r="AC850" s="25" t="s">
        <v>1572</v>
      </c>
      <c r="AE850" s="25"/>
      <c r="AG850" s="25" t="s">
        <v>1504</v>
      </c>
    </row>
    <row r="851" spans="29:33" x14ac:dyDescent="0.35">
      <c r="AC851" s="25" t="s">
        <v>2453</v>
      </c>
      <c r="AE851" s="25"/>
      <c r="AG851" s="25" t="s">
        <v>4778</v>
      </c>
    </row>
    <row r="852" spans="29:33" x14ac:dyDescent="0.35">
      <c r="AC852" s="25" t="s">
        <v>3141</v>
      </c>
      <c r="AG852" s="25" t="s">
        <v>1247</v>
      </c>
    </row>
    <row r="853" spans="29:33" x14ac:dyDescent="0.35">
      <c r="AC853" s="25" t="s">
        <v>1800</v>
      </c>
      <c r="AG853" s="25" t="s">
        <v>3679</v>
      </c>
    </row>
    <row r="854" spans="29:33" x14ac:dyDescent="0.35">
      <c r="AC854" s="25" t="s">
        <v>4494</v>
      </c>
      <c r="AG854" s="25" t="s">
        <v>4782</v>
      </c>
    </row>
    <row r="855" spans="29:33" x14ac:dyDescent="0.35">
      <c r="AC855" s="25" t="s">
        <v>4688</v>
      </c>
      <c r="AG855" s="25" t="s">
        <v>2463</v>
      </c>
    </row>
    <row r="856" spans="29:33" x14ac:dyDescent="0.35">
      <c r="AC856" s="25" t="s">
        <v>5062</v>
      </c>
      <c r="AG856" s="25" t="s">
        <v>3170</v>
      </c>
    </row>
    <row r="857" spans="29:33" x14ac:dyDescent="0.35">
      <c r="AC857" s="25" t="s">
        <v>4554</v>
      </c>
      <c r="AG857" s="25" t="s">
        <v>4022</v>
      </c>
    </row>
    <row r="858" spans="29:33" x14ac:dyDescent="0.35">
      <c r="AC858" s="25" t="s">
        <v>1024</v>
      </c>
      <c r="AG858" s="25" t="s">
        <v>4452</v>
      </c>
    </row>
    <row r="859" spans="29:33" x14ac:dyDescent="0.35">
      <c r="AC859" s="25" t="s">
        <v>1947</v>
      </c>
      <c r="AG859" s="25" t="s">
        <v>4341</v>
      </c>
    </row>
    <row r="860" spans="29:33" x14ac:dyDescent="0.35">
      <c r="AC860" s="25" t="s">
        <v>2430</v>
      </c>
      <c r="AG860" s="25" t="s">
        <v>861</v>
      </c>
    </row>
    <row r="861" spans="29:33" x14ac:dyDescent="0.35">
      <c r="AC861" s="25" t="s">
        <v>592</v>
      </c>
      <c r="AG861" s="25" t="s">
        <v>3421</v>
      </c>
    </row>
    <row r="862" spans="29:33" x14ac:dyDescent="0.35">
      <c r="AC862" s="25" t="s">
        <v>2812</v>
      </c>
      <c r="AG862" s="25" t="s">
        <v>2958</v>
      </c>
    </row>
    <row r="863" spans="29:33" x14ac:dyDescent="0.35">
      <c r="AC863" s="25" t="s">
        <v>210</v>
      </c>
      <c r="AG863" s="25" t="s">
        <v>3657</v>
      </c>
    </row>
    <row r="864" spans="29:33" x14ac:dyDescent="0.35">
      <c r="AC864" s="25" t="s">
        <v>3200</v>
      </c>
      <c r="AG864" s="25" t="s">
        <v>4464</v>
      </c>
    </row>
    <row r="865" spans="29:33" x14ac:dyDescent="0.35">
      <c r="AC865" s="25" t="s">
        <v>3204</v>
      </c>
      <c r="AG865" s="25" t="s">
        <v>141</v>
      </c>
    </row>
    <row r="866" spans="29:33" x14ac:dyDescent="0.35">
      <c r="AC866" s="25" t="s">
        <v>3591</v>
      </c>
      <c r="AG866" s="25" t="s">
        <v>4636</v>
      </c>
    </row>
    <row r="867" spans="29:33" x14ac:dyDescent="0.35">
      <c r="AC867" s="25" t="s">
        <v>170</v>
      </c>
      <c r="AG867" s="25" t="s">
        <v>2485</v>
      </c>
    </row>
    <row r="868" spans="29:33" x14ac:dyDescent="0.35">
      <c r="AC868" s="25" t="s">
        <v>2444</v>
      </c>
      <c r="AG868" s="25" t="s">
        <v>4692</v>
      </c>
    </row>
    <row r="869" spans="29:33" x14ac:dyDescent="0.35">
      <c r="AC869" s="25" t="s">
        <v>3773</v>
      </c>
      <c r="AG869" s="25" t="s">
        <v>5231</v>
      </c>
    </row>
    <row r="870" spans="29:33" x14ac:dyDescent="0.35">
      <c r="AC870" s="25" t="s">
        <v>5355</v>
      </c>
      <c r="AG870" s="25" t="s">
        <v>4805</v>
      </c>
    </row>
    <row r="871" spans="29:33" x14ac:dyDescent="0.35">
      <c r="AC871" s="25" t="s">
        <v>765</v>
      </c>
      <c r="AG871" s="25" t="s">
        <v>731</v>
      </c>
    </row>
    <row r="872" spans="29:33" x14ac:dyDescent="0.35">
      <c r="AC872" s="25" t="s">
        <v>4458</v>
      </c>
      <c r="AG872" s="25" t="s">
        <v>3469</v>
      </c>
    </row>
    <row r="873" spans="29:33" x14ac:dyDescent="0.35">
      <c r="AC873" s="25" t="s">
        <v>4492</v>
      </c>
      <c r="AG873" s="25" t="s">
        <v>3621</v>
      </c>
    </row>
    <row r="874" spans="29:33" x14ac:dyDescent="0.35">
      <c r="AC874" s="25" t="s">
        <v>5136</v>
      </c>
      <c r="AG874" s="25" t="s">
        <v>303</v>
      </c>
    </row>
    <row r="875" spans="29:33" x14ac:dyDescent="0.35">
      <c r="AC875" s="25" t="s">
        <v>305</v>
      </c>
      <c r="AG875" s="25" t="s">
        <v>649</v>
      </c>
    </row>
    <row r="876" spans="29:33" x14ac:dyDescent="0.35">
      <c r="AC876" s="25" t="s">
        <v>3447</v>
      </c>
      <c r="AG876" s="25" t="s">
        <v>319</v>
      </c>
    </row>
    <row r="877" spans="29:33" x14ac:dyDescent="0.35">
      <c r="AC877" s="25" t="s">
        <v>3866</v>
      </c>
      <c r="AG877" s="25" t="s">
        <v>1251</v>
      </c>
    </row>
    <row r="878" spans="29:33" x14ac:dyDescent="0.35">
      <c r="AC878" s="25" t="s">
        <v>317</v>
      </c>
      <c r="AG878" s="25" t="s">
        <v>335</v>
      </c>
    </row>
    <row r="879" spans="29:33" x14ac:dyDescent="0.35">
      <c r="AC879" s="25" t="s">
        <v>4809</v>
      </c>
      <c r="AG879" s="25" t="s">
        <v>341</v>
      </c>
    </row>
    <row r="880" spans="29:33" x14ac:dyDescent="0.35">
      <c r="AC880" s="25" t="s">
        <v>4271</v>
      </c>
      <c r="AG880" s="25" t="s">
        <v>1506</v>
      </c>
    </row>
    <row r="881" spans="29:33" x14ac:dyDescent="0.35">
      <c r="AC881" s="25" t="s">
        <v>3571</v>
      </c>
      <c r="AG881" s="25" t="s">
        <v>1059</v>
      </c>
    </row>
    <row r="882" spans="29:33" x14ac:dyDescent="0.35">
      <c r="AC882" s="25" t="s">
        <v>3583</v>
      </c>
      <c r="AG882" s="25" t="s">
        <v>4263</v>
      </c>
    </row>
    <row r="883" spans="29:33" x14ac:dyDescent="0.35">
      <c r="AC883" s="25" t="s">
        <v>3168</v>
      </c>
      <c r="AG883" s="25" t="s">
        <v>224</v>
      </c>
    </row>
    <row r="884" spans="29:33" x14ac:dyDescent="0.35">
      <c r="AC884" s="25" t="s">
        <v>4137</v>
      </c>
      <c r="AG884" s="25" t="s">
        <v>5351</v>
      </c>
    </row>
    <row r="885" spans="29:33" x14ac:dyDescent="0.35">
      <c r="AC885" s="25" t="s">
        <v>4143</v>
      </c>
      <c r="AG885" s="25" t="s">
        <v>258</v>
      </c>
    </row>
    <row r="886" spans="29:33" x14ac:dyDescent="0.35">
      <c r="AC886" s="25" t="s">
        <v>873</v>
      </c>
      <c r="AG886" s="25" t="s">
        <v>3429</v>
      </c>
    </row>
    <row r="887" spans="29:33" x14ac:dyDescent="0.35">
      <c r="AC887" s="25" t="s">
        <v>3882</v>
      </c>
      <c r="AG887" s="25" t="s">
        <v>1678</v>
      </c>
    </row>
    <row r="888" spans="29:33" x14ac:dyDescent="0.35">
      <c r="AC888" s="25" t="s">
        <v>2940</v>
      </c>
      <c r="AG888" s="25" t="s">
        <v>1680</v>
      </c>
    </row>
    <row r="889" spans="29:33" x14ac:dyDescent="0.35">
      <c r="AC889" s="25" t="s">
        <v>5032</v>
      </c>
      <c r="AG889" s="25" t="s">
        <v>4034</v>
      </c>
    </row>
    <row r="890" spans="29:33" x14ac:dyDescent="0.35">
      <c r="AC890" s="25" t="s">
        <v>5060</v>
      </c>
      <c r="AG890" s="25" t="s">
        <v>307</v>
      </c>
    </row>
    <row r="891" spans="29:33" x14ac:dyDescent="0.35">
      <c r="AC891" s="25" t="s">
        <v>4650</v>
      </c>
      <c r="AG891" s="25" t="s">
        <v>4151</v>
      </c>
    </row>
    <row r="892" spans="29:33" x14ac:dyDescent="0.35">
      <c r="AC892" s="25" t="s">
        <v>3852</v>
      </c>
      <c r="AG892" s="25" t="s">
        <v>4478</v>
      </c>
    </row>
    <row r="893" spans="29:33" x14ac:dyDescent="0.35">
      <c r="AC893" s="25" t="s">
        <v>2402</v>
      </c>
      <c r="AG893" s="25" t="s">
        <v>4984</v>
      </c>
    </row>
    <row r="894" spans="29:33" x14ac:dyDescent="0.35">
      <c r="AC894" s="25" t="s">
        <v>2353</v>
      </c>
      <c r="AG894" s="25" t="s">
        <v>3107</v>
      </c>
    </row>
    <row r="895" spans="29:33" x14ac:dyDescent="0.35">
      <c r="AC895" s="25" t="s">
        <v>5221</v>
      </c>
      <c r="AG895" s="25" t="s">
        <v>691</v>
      </c>
    </row>
    <row r="896" spans="29:33" x14ac:dyDescent="0.35">
      <c r="AC896" s="25" t="s">
        <v>2328</v>
      </c>
      <c r="AG896" s="25" t="s">
        <v>4998</v>
      </c>
    </row>
    <row r="897" spans="29:33" x14ac:dyDescent="0.35">
      <c r="AC897" s="25" t="s">
        <v>4436</v>
      </c>
      <c r="AG897" s="25" t="s">
        <v>4193</v>
      </c>
    </row>
    <row r="898" spans="29:33" x14ac:dyDescent="0.35">
      <c r="AC898" s="25" t="s">
        <v>1580</v>
      </c>
      <c r="AG898" s="25" t="s">
        <v>1253</v>
      </c>
    </row>
    <row r="899" spans="29:33" x14ac:dyDescent="0.35">
      <c r="AC899" s="25" t="s">
        <v>3275</v>
      </c>
      <c r="AG899" s="25" t="s">
        <v>1033</v>
      </c>
    </row>
    <row r="900" spans="29:33" x14ac:dyDescent="0.35">
      <c r="AC900" s="25" t="s">
        <v>2461</v>
      </c>
      <c r="AG900" s="25" t="s">
        <v>2922</v>
      </c>
    </row>
    <row r="901" spans="29:33" x14ac:dyDescent="0.35">
      <c r="AC901" s="25" t="s">
        <v>4670</v>
      </c>
      <c r="AG901" s="25" t="s">
        <v>2900</v>
      </c>
    </row>
    <row r="902" spans="29:33" x14ac:dyDescent="0.35">
      <c r="AC902" s="25" t="s">
        <v>3890</v>
      </c>
      <c r="AG902" s="25" t="s">
        <v>5297</v>
      </c>
    </row>
    <row r="903" spans="29:33" x14ac:dyDescent="0.35">
      <c r="AC903" s="25" t="s">
        <v>3285</v>
      </c>
      <c r="AG903" s="25" t="s">
        <v>3681</v>
      </c>
    </row>
    <row r="904" spans="29:33" x14ac:dyDescent="0.35">
      <c r="AC904" s="25" t="s">
        <v>5245</v>
      </c>
      <c r="AG904" s="25" t="s">
        <v>3593</v>
      </c>
    </row>
    <row r="905" spans="29:33" x14ac:dyDescent="0.35">
      <c r="AC905" s="25" t="s">
        <v>1949</v>
      </c>
      <c r="AG905" s="25" t="s">
        <v>1255</v>
      </c>
    </row>
    <row r="906" spans="29:33" x14ac:dyDescent="0.35">
      <c r="AC906" s="25" t="s">
        <v>2690</v>
      </c>
      <c r="AG906" s="25" t="s">
        <v>3279</v>
      </c>
    </row>
    <row r="907" spans="29:33" x14ac:dyDescent="0.35">
      <c r="AC907" s="25" t="s">
        <v>1582</v>
      </c>
      <c r="AG907" s="25" t="s">
        <v>139</v>
      </c>
    </row>
    <row r="908" spans="29:33" x14ac:dyDescent="0.35">
      <c r="AC908" s="25" t="s">
        <v>4149</v>
      </c>
      <c r="AG908" s="25" t="s">
        <v>152</v>
      </c>
    </row>
    <row r="909" spans="29:33" x14ac:dyDescent="0.35">
      <c r="AC909" s="25" t="s">
        <v>234</v>
      </c>
      <c r="AG909" s="25" t="s">
        <v>4536</v>
      </c>
    </row>
    <row r="910" spans="29:33" x14ac:dyDescent="0.35">
      <c r="AC910" s="25" t="s">
        <v>5373</v>
      </c>
      <c r="AG910" s="25" t="s">
        <v>3090</v>
      </c>
    </row>
    <row r="911" spans="29:33" x14ac:dyDescent="0.35">
      <c r="AC911" s="25" t="s">
        <v>3900</v>
      </c>
      <c r="AG911" s="25" t="s">
        <v>3854</v>
      </c>
    </row>
    <row r="912" spans="29:33" x14ac:dyDescent="0.35">
      <c r="AC912" s="25" t="s">
        <v>1479</v>
      </c>
      <c r="AG912" s="25" t="s">
        <v>3731</v>
      </c>
    </row>
    <row r="913" spans="29:33" x14ac:dyDescent="0.35">
      <c r="AC913" s="25" t="s">
        <v>4175</v>
      </c>
      <c r="AG913" s="25" t="s">
        <v>2037</v>
      </c>
    </row>
    <row r="914" spans="29:33" x14ac:dyDescent="0.35">
      <c r="AC914" s="25" t="s">
        <v>5227</v>
      </c>
      <c r="AG914" s="25" t="s">
        <v>709</v>
      </c>
    </row>
    <row r="915" spans="29:33" x14ac:dyDescent="0.35">
      <c r="AC915" s="25" t="s">
        <v>4959</v>
      </c>
      <c r="AG915" s="25" t="s">
        <v>2390</v>
      </c>
    </row>
    <row r="916" spans="29:33" x14ac:dyDescent="0.35">
      <c r="AC916" s="25" t="s">
        <v>4041</v>
      </c>
      <c r="AG916" s="25" t="s">
        <v>509</v>
      </c>
    </row>
    <row r="917" spans="29:33" x14ac:dyDescent="0.35">
      <c r="AC917" s="25" t="s">
        <v>4145</v>
      </c>
      <c r="AG917" s="25" t="s">
        <v>4201</v>
      </c>
    </row>
    <row r="918" spans="29:33" x14ac:dyDescent="0.35">
      <c r="AC918" s="25" t="s">
        <v>4217</v>
      </c>
      <c r="AG918" s="25" t="s">
        <v>4936</v>
      </c>
    </row>
    <row r="919" spans="29:33" x14ac:dyDescent="0.35">
      <c r="AC919" s="25" t="s">
        <v>3388</v>
      </c>
      <c r="AG919" s="25" t="s">
        <v>5327</v>
      </c>
    </row>
    <row r="920" spans="29:33" x14ac:dyDescent="0.35">
      <c r="AC920" s="25" t="s">
        <v>3961</v>
      </c>
      <c r="AG920" s="25" t="s">
        <v>4760</v>
      </c>
    </row>
    <row r="921" spans="29:33" x14ac:dyDescent="0.35">
      <c r="AC921" s="25" t="s">
        <v>3111</v>
      </c>
      <c r="AG921" s="25" t="s">
        <v>1257</v>
      </c>
    </row>
    <row r="922" spans="29:33" x14ac:dyDescent="0.35">
      <c r="AC922" s="25" t="s">
        <v>4468</v>
      </c>
      <c r="AG922" s="25" t="s">
        <v>1682</v>
      </c>
    </row>
    <row r="923" spans="29:33" x14ac:dyDescent="0.35">
      <c r="AC923" s="25" t="s">
        <v>2420</v>
      </c>
      <c r="AG923" s="25" t="s">
        <v>3206</v>
      </c>
    </row>
    <row r="924" spans="29:33" x14ac:dyDescent="0.35">
      <c r="AC924" s="25" t="s">
        <v>3137</v>
      </c>
      <c r="AG924" s="25" t="s">
        <v>1684</v>
      </c>
    </row>
    <row r="925" spans="29:33" x14ac:dyDescent="0.35">
      <c r="AC925" s="25" t="s">
        <v>490</v>
      </c>
      <c r="AG925" s="25" t="s">
        <v>4446</v>
      </c>
    </row>
    <row r="926" spans="29:33" x14ac:dyDescent="0.35">
      <c r="AC926" s="25" t="s">
        <v>4524</v>
      </c>
      <c r="AG926" s="25" t="s">
        <v>5369</v>
      </c>
    </row>
    <row r="927" spans="29:33" x14ac:dyDescent="0.35">
      <c r="AC927" s="25" t="s">
        <v>2880</v>
      </c>
      <c r="AG927" s="25" t="s">
        <v>4219</v>
      </c>
    </row>
    <row r="928" spans="29:33" x14ac:dyDescent="0.35">
      <c r="AC928" s="25" t="s">
        <v>4774</v>
      </c>
      <c r="AG928" s="25" t="s">
        <v>470</v>
      </c>
    </row>
    <row r="929" spans="29:33" x14ac:dyDescent="0.35">
      <c r="AC929" s="25" t="s">
        <v>1085</v>
      </c>
      <c r="AG929" s="25" t="s">
        <v>2534</v>
      </c>
    </row>
    <row r="930" spans="29:33" x14ac:dyDescent="0.35">
      <c r="AC930" s="25" t="s">
        <v>5273</v>
      </c>
      <c r="AG930" s="25" t="s">
        <v>2625</v>
      </c>
    </row>
    <row r="931" spans="29:33" x14ac:dyDescent="0.35">
      <c r="AC931" s="25" t="s">
        <v>5395</v>
      </c>
      <c r="AG931" s="25" t="s">
        <v>4331</v>
      </c>
    </row>
    <row r="932" spans="29:33" x14ac:dyDescent="0.35">
      <c r="AC932" s="25" t="s">
        <v>2870</v>
      </c>
      <c r="AG932" s="25" t="s">
        <v>4333</v>
      </c>
    </row>
    <row r="933" spans="29:33" x14ac:dyDescent="0.35">
      <c r="AC933" s="25" t="s">
        <v>4562</v>
      </c>
      <c r="AG933" s="25" t="s">
        <v>4189</v>
      </c>
    </row>
    <row r="934" spans="29:33" x14ac:dyDescent="0.35">
      <c r="AC934" s="25" t="s">
        <v>4664</v>
      </c>
      <c r="AG934" s="25" t="s">
        <v>5287</v>
      </c>
    </row>
    <row r="935" spans="29:33" x14ac:dyDescent="0.35">
      <c r="AC935" s="25" t="s">
        <v>3955</v>
      </c>
      <c r="AG935" s="25" t="s">
        <v>3501</v>
      </c>
    </row>
    <row r="936" spans="29:33" x14ac:dyDescent="0.35">
      <c r="AC936" s="25" t="s">
        <v>3675</v>
      </c>
      <c r="AG936" s="25" t="s">
        <v>4185</v>
      </c>
    </row>
    <row r="937" spans="29:33" x14ac:dyDescent="0.35">
      <c r="AC937" s="25" t="s">
        <v>4456</v>
      </c>
      <c r="AG937" s="25" t="s">
        <v>4197</v>
      </c>
    </row>
    <row r="938" spans="29:33" x14ac:dyDescent="0.35">
      <c r="AC938" s="25" t="s">
        <v>4450</v>
      </c>
      <c r="AG938" s="25" t="s">
        <v>5319</v>
      </c>
    </row>
    <row r="939" spans="29:33" x14ac:dyDescent="0.35">
      <c r="AC939" s="25" t="s">
        <v>4490</v>
      </c>
      <c r="AG939" s="25" t="s">
        <v>5299</v>
      </c>
    </row>
    <row r="940" spans="29:33" x14ac:dyDescent="0.35">
      <c r="AC940" s="25" t="s">
        <v>775</v>
      </c>
      <c r="AG940" s="25" t="s">
        <v>3299</v>
      </c>
    </row>
    <row r="941" spans="29:33" x14ac:dyDescent="0.35">
      <c r="AC941" s="25" t="s">
        <v>5028</v>
      </c>
      <c r="AG941" s="25" t="s">
        <v>4313</v>
      </c>
    </row>
    <row r="942" spans="29:33" x14ac:dyDescent="0.35">
      <c r="AC942" s="25" t="s">
        <v>2651</v>
      </c>
      <c r="AG942" s="25" t="s">
        <v>4215</v>
      </c>
    </row>
    <row r="943" spans="29:33" x14ac:dyDescent="0.35">
      <c r="AC943" s="25" t="s">
        <v>5261</v>
      </c>
      <c r="AG943" s="25" t="s">
        <v>2566</v>
      </c>
    </row>
    <row r="944" spans="29:33" x14ac:dyDescent="0.35">
      <c r="AC944" s="25" t="s">
        <v>1832</v>
      </c>
      <c r="AG944" s="25" t="s">
        <v>5008</v>
      </c>
    </row>
    <row r="945" spans="29:33" x14ac:dyDescent="0.35">
      <c r="AC945" s="25" t="s">
        <v>4235</v>
      </c>
      <c r="AG945" s="25" t="s">
        <v>1261</v>
      </c>
    </row>
    <row r="946" spans="29:33" x14ac:dyDescent="0.35">
      <c r="AC946" s="25" t="s">
        <v>1965</v>
      </c>
      <c r="AG946" s="25" t="s">
        <v>4203</v>
      </c>
    </row>
    <row r="947" spans="29:33" x14ac:dyDescent="0.35">
      <c r="AC947" s="25" t="s">
        <v>2912</v>
      </c>
      <c r="AG947" s="25" t="s">
        <v>5127</v>
      </c>
    </row>
    <row r="948" spans="29:33" x14ac:dyDescent="0.35">
      <c r="AC948" s="25" t="s">
        <v>717</v>
      </c>
      <c r="AG948" s="25" t="s">
        <v>659</v>
      </c>
    </row>
    <row r="949" spans="29:33" x14ac:dyDescent="0.35">
      <c r="AC949" s="25" t="s">
        <v>4842</v>
      </c>
      <c r="AG949" s="25" t="s">
        <v>1686</v>
      </c>
    </row>
    <row r="950" spans="29:33" x14ac:dyDescent="0.35">
      <c r="AC950" s="25" t="s">
        <v>1763</v>
      </c>
      <c r="AG950" s="25" t="s">
        <v>2087</v>
      </c>
    </row>
    <row r="951" spans="29:33" x14ac:dyDescent="0.35">
      <c r="AC951" s="25" t="s">
        <v>3224</v>
      </c>
      <c r="AG951" s="25" t="s">
        <v>4678</v>
      </c>
    </row>
    <row r="952" spans="29:33" x14ac:dyDescent="0.35">
      <c r="AC952" s="25" t="s">
        <v>2489</v>
      </c>
      <c r="AG952" s="25" t="s">
        <v>1263</v>
      </c>
    </row>
    <row r="953" spans="29:33" x14ac:dyDescent="0.35">
      <c r="AC953" s="25" t="s">
        <v>4195</v>
      </c>
      <c r="AG953" s="25" t="s">
        <v>1688</v>
      </c>
    </row>
    <row r="954" spans="29:33" x14ac:dyDescent="0.35">
      <c r="AC954" s="25" t="s">
        <v>1817</v>
      </c>
      <c r="AG954" s="25" t="s">
        <v>3143</v>
      </c>
    </row>
    <row r="955" spans="29:33" x14ac:dyDescent="0.35">
      <c r="AC955" s="25" t="s">
        <v>4037</v>
      </c>
      <c r="AG955" s="25" t="s">
        <v>2095</v>
      </c>
    </row>
    <row r="956" spans="29:33" x14ac:dyDescent="0.35">
      <c r="AC956" s="25" t="s">
        <v>1400</v>
      </c>
      <c r="AG956" s="25" t="s">
        <v>1508</v>
      </c>
    </row>
    <row r="957" spans="29:33" x14ac:dyDescent="0.35">
      <c r="AC957" s="25" t="s">
        <v>4924</v>
      </c>
      <c r="AG957" s="25" t="s">
        <v>3491</v>
      </c>
    </row>
    <row r="958" spans="29:33" x14ac:dyDescent="0.35">
      <c r="AC958" s="25" t="s">
        <v>3917</v>
      </c>
      <c r="AG958" s="25" t="s">
        <v>2552</v>
      </c>
    </row>
    <row r="959" spans="29:33" x14ac:dyDescent="0.35">
      <c r="AC959" s="25" t="s">
        <v>3581</v>
      </c>
      <c r="AG959" s="25" t="s">
        <v>4932</v>
      </c>
    </row>
    <row r="960" spans="29:33" x14ac:dyDescent="0.35">
      <c r="AC960" s="25" t="s">
        <v>4803</v>
      </c>
      <c r="AG960" s="25" t="s">
        <v>4686</v>
      </c>
    </row>
    <row r="961" spans="29:33" x14ac:dyDescent="0.35">
      <c r="AC961" s="25" t="s">
        <v>5305</v>
      </c>
      <c r="AG961" s="25" t="s">
        <v>2938</v>
      </c>
    </row>
    <row r="962" spans="29:33" x14ac:dyDescent="0.35">
      <c r="AC962" s="25" t="s">
        <v>855</v>
      </c>
      <c r="AG962" s="25" t="s">
        <v>3607</v>
      </c>
    </row>
    <row r="963" spans="29:33" x14ac:dyDescent="0.35">
      <c r="AC963" s="25" t="s">
        <v>4498</v>
      </c>
      <c r="AG963" s="25" t="s">
        <v>5323</v>
      </c>
    </row>
    <row r="964" spans="29:33" x14ac:dyDescent="0.35">
      <c r="AC964" s="25" t="s">
        <v>3617</v>
      </c>
      <c r="AG964" s="25" t="s">
        <v>4969</v>
      </c>
    </row>
    <row r="965" spans="29:33" x14ac:dyDescent="0.35">
      <c r="AC965" s="25" t="s">
        <v>2682</v>
      </c>
      <c r="AG965" s="25" t="s">
        <v>5030</v>
      </c>
    </row>
    <row r="966" spans="29:33" x14ac:dyDescent="0.35">
      <c r="AC966" s="25" t="s">
        <v>4460</v>
      </c>
      <c r="AG966" s="25" t="s">
        <v>367</v>
      </c>
    </row>
    <row r="967" spans="29:33" x14ac:dyDescent="0.35">
      <c r="AC967" s="25" t="s">
        <v>5215</v>
      </c>
      <c r="AG967" s="25" t="s">
        <v>3817</v>
      </c>
    </row>
    <row r="968" spans="29:33" x14ac:dyDescent="0.35">
      <c r="AC968" s="25" t="s">
        <v>5233</v>
      </c>
      <c r="AG968" s="25" t="s">
        <v>4233</v>
      </c>
    </row>
    <row r="969" spans="29:33" x14ac:dyDescent="0.35">
      <c r="AC969" s="25" t="s">
        <v>857</v>
      </c>
      <c r="AG969" s="25" t="s">
        <v>4965</v>
      </c>
    </row>
    <row r="970" spans="29:33" x14ac:dyDescent="0.35">
      <c r="AC970" s="25" t="s">
        <v>5130</v>
      </c>
      <c r="AG970" s="25" t="s">
        <v>3445</v>
      </c>
    </row>
    <row r="971" spans="29:33" x14ac:dyDescent="0.35">
      <c r="AC971" s="25" t="s">
        <v>4870</v>
      </c>
      <c r="AG971" s="25" t="s">
        <v>3449</v>
      </c>
    </row>
    <row r="972" spans="29:33" x14ac:dyDescent="0.35">
      <c r="AC972" s="25" t="s">
        <v>5132</v>
      </c>
      <c r="AG972" s="25" t="s">
        <v>3639</v>
      </c>
    </row>
    <row r="973" spans="29:33" x14ac:dyDescent="0.35">
      <c r="AC973" s="25" t="s">
        <v>570</v>
      </c>
      <c r="AG973" s="25" t="s">
        <v>4462</v>
      </c>
    </row>
    <row r="974" spans="29:33" x14ac:dyDescent="0.35">
      <c r="AC974" s="25" t="s">
        <v>3483</v>
      </c>
      <c r="AG974" s="25" t="s">
        <v>4476</v>
      </c>
    </row>
    <row r="975" spans="29:33" x14ac:dyDescent="0.35">
      <c r="AC975" s="25" t="s">
        <v>5056</v>
      </c>
      <c r="AG975" s="25" t="s">
        <v>884</v>
      </c>
    </row>
    <row r="976" spans="29:33" x14ac:dyDescent="0.35">
      <c r="AC976" s="25" t="s">
        <v>3289</v>
      </c>
      <c r="AG976" s="25" t="s">
        <v>3993</v>
      </c>
    </row>
    <row r="977" spans="29:33" x14ac:dyDescent="0.35">
      <c r="AC977" s="25" t="s">
        <v>3870</v>
      </c>
      <c r="AG977" s="25" t="s">
        <v>4994</v>
      </c>
    </row>
    <row r="978" spans="29:33" x14ac:dyDescent="0.35">
      <c r="AC978" s="25" t="s">
        <v>80</v>
      </c>
      <c r="AG978" s="25" t="s">
        <v>3416</v>
      </c>
    </row>
    <row r="979" spans="29:33" x14ac:dyDescent="0.35">
      <c r="AC979" s="25" t="s">
        <v>1872</v>
      </c>
      <c r="AG979" s="25" t="s">
        <v>5277</v>
      </c>
    </row>
    <row r="980" spans="29:33" x14ac:dyDescent="0.35">
      <c r="AC980" s="25" t="s">
        <v>4199</v>
      </c>
      <c r="AG980" s="25" t="s">
        <v>5363</v>
      </c>
    </row>
    <row r="981" spans="29:33" x14ac:dyDescent="0.35">
      <c r="AC981" s="25" t="s">
        <v>4844</v>
      </c>
      <c r="AG981" s="25" t="s">
        <v>1267</v>
      </c>
    </row>
    <row r="982" spans="29:33" x14ac:dyDescent="0.35">
      <c r="AC982" s="25" t="s">
        <v>4877</v>
      </c>
      <c r="AG982" s="25" t="s">
        <v>3040</v>
      </c>
    </row>
    <row r="983" spans="29:33" x14ac:dyDescent="0.35">
      <c r="AC983" s="25" t="s">
        <v>1596</v>
      </c>
      <c r="AG983" s="25" t="s">
        <v>3109</v>
      </c>
    </row>
    <row r="984" spans="29:33" x14ac:dyDescent="0.35">
      <c r="AC984" s="25" t="s">
        <v>2750</v>
      </c>
      <c r="AG984" s="25" t="s">
        <v>1826</v>
      </c>
    </row>
    <row r="985" spans="29:33" x14ac:dyDescent="0.35">
      <c r="AC985" s="25" t="s">
        <v>4614</v>
      </c>
      <c r="AG985" s="25" t="s">
        <v>5078</v>
      </c>
    </row>
    <row r="986" spans="29:33" x14ac:dyDescent="0.35">
      <c r="AC986" s="25" t="s">
        <v>3467</v>
      </c>
      <c r="AG986" s="25" t="s">
        <v>3737</v>
      </c>
    </row>
    <row r="987" spans="29:33" x14ac:dyDescent="0.35">
      <c r="AC987" s="25" t="s">
        <v>5140</v>
      </c>
      <c r="AG987" s="25" t="s">
        <v>1269</v>
      </c>
    </row>
    <row r="988" spans="29:33" x14ac:dyDescent="0.35">
      <c r="AC988" s="25" t="s">
        <v>3947</v>
      </c>
      <c r="AG988" s="25" t="s">
        <v>523</v>
      </c>
    </row>
    <row r="989" spans="29:33" x14ac:dyDescent="0.35">
      <c r="AC989" s="25" t="s">
        <v>576</v>
      </c>
      <c r="AG989" s="25" t="s">
        <v>521</v>
      </c>
    </row>
    <row r="990" spans="29:33" x14ac:dyDescent="0.35">
      <c r="AC990" s="25" t="s">
        <v>2564</v>
      </c>
      <c r="AG990" s="25" t="s">
        <v>5357</v>
      </c>
    </row>
    <row r="991" spans="29:33" x14ac:dyDescent="0.35">
      <c r="AC991" s="25" t="s">
        <v>283</v>
      </c>
      <c r="AG991" s="25" t="s">
        <v>1271</v>
      </c>
    </row>
    <row r="992" spans="29:33" x14ac:dyDescent="0.35">
      <c r="AC992" s="25" t="s">
        <v>566</v>
      </c>
      <c r="AG992" s="25" t="s">
        <v>1692</v>
      </c>
    </row>
    <row r="993" spans="29:33" x14ac:dyDescent="0.35">
      <c r="AC993" s="25" t="s">
        <v>4708</v>
      </c>
      <c r="AG993" s="25" t="s">
        <v>2308</v>
      </c>
    </row>
    <row r="994" spans="29:33" x14ac:dyDescent="0.35">
      <c r="AC994" s="25" t="s">
        <v>3902</v>
      </c>
      <c r="AG994" s="25" t="s">
        <v>1843</v>
      </c>
    </row>
    <row r="995" spans="29:33" x14ac:dyDescent="0.35">
      <c r="AC995" s="25" t="s">
        <v>2455</v>
      </c>
      <c r="AG995" s="25" t="s">
        <v>4811</v>
      </c>
    </row>
    <row r="996" spans="29:33" x14ac:dyDescent="0.35">
      <c r="AC996" s="25" t="s">
        <v>5293</v>
      </c>
      <c r="AG996" s="25" t="s">
        <v>4303</v>
      </c>
    </row>
    <row r="997" spans="29:33" x14ac:dyDescent="0.35">
      <c r="AC997" s="25" t="s">
        <v>4043</v>
      </c>
      <c r="AG997" s="25" t="s">
        <v>4618</v>
      </c>
    </row>
    <row r="998" spans="29:33" x14ac:dyDescent="0.35">
      <c r="AC998" s="25" t="s">
        <v>4438</v>
      </c>
      <c r="AG998" s="25" t="s">
        <v>636</v>
      </c>
    </row>
    <row r="999" spans="29:33" x14ac:dyDescent="0.35">
      <c r="AC999" s="25" t="s">
        <v>5004</v>
      </c>
      <c r="AG999" s="25" t="s">
        <v>3810</v>
      </c>
    </row>
    <row r="1000" spans="29:33" x14ac:dyDescent="0.35">
      <c r="AC1000" s="25" t="s">
        <v>3585</v>
      </c>
      <c r="AG1000" s="25" t="s">
        <v>1061</v>
      </c>
    </row>
    <row r="1001" spans="29:33" x14ac:dyDescent="0.35">
      <c r="AC1001" s="25" t="s">
        <v>3771</v>
      </c>
      <c r="AG1001" s="25" t="s">
        <v>1063</v>
      </c>
    </row>
    <row r="1002" spans="29:33" x14ac:dyDescent="0.35">
      <c r="AC1002" s="25" t="s">
        <v>5253</v>
      </c>
      <c r="AG1002" s="25" t="s">
        <v>2117</v>
      </c>
    </row>
    <row r="1003" spans="29:33" x14ac:dyDescent="0.35">
      <c r="AC1003" s="25" t="s">
        <v>3356</v>
      </c>
      <c r="AG1003" s="25" t="s">
        <v>5375</v>
      </c>
    </row>
    <row r="1004" spans="29:33" x14ac:dyDescent="0.35">
      <c r="AC1004" s="25" t="s">
        <v>1777</v>
      </c>
      <c r="AG1004" s="25" t="s">
        <v>2457</v>
      </c>
    </row>
    <row r="1005" spans="29:33" x14ac:dyDescent="0.35">
      <c r="AC1005" s="25" t="s">
        <v>4698</v>
      </c>
      <c r="AG1005" s="25" t="s">
        <v>1694</v>
      </c>
    </row>
    <row r="1006" spans="29:33" x14ac:dyDescent="0.35">
      <c r="AC1006" s="25" t="s">
        <v>4632</v>
      </c>
      <c r="AG1006" s="25" t="s">
        <v>1273</v>
      </c>
    </row>
    <row r="1007" spans="29:33" x14ac:dyDescent="0.35">
      <c r="AC1007" s="25" t="s">
        <v>5359</v>
      </c>
      <c r="AG1007" s="25" t="s">
        <v>2033</v>
      </c>
    </row>
    <row r="1008" spans="29:33" x14ac:dyDescent="0.35">
      <c r="AC1008" s="25" t="s">
        <v>871</v>
      </c>
      <c r="AG1008" s="25" t="s">
        <v>4918</v>
      </c>
    </row>
    <row r="1009" spans="29:33" x14ac:dyDescent="0.35">
      <c r="AC1009" s="25" t="s">
        <v>5076</v>
      </c>
      <c r="AG1009" s="25" t="s">
        <v>1512</v>
      </c>
    </row>
    <row r="1010" spans="29:33" x14ac:dyDescent="0.35">
      <c r="AC1010" s="25" t="s">
        <v>5070</v>
      </c>
      <c r="AG1010" s="25" t="s">
        <v>1275</v>
      </c>
    </row>
    <row r="1011" spans="29:33" x14ac:dyDescent="0.35">
      <c r="AC1011" s="25" t="s">
        <v>3194</v>
      </c>
      <c r="AG1011" s="25" t="s">
        <v>4942</v>
      </c>
    </row>
    <row r="1012" spans="29:33" x14ac:dyDescent="0.35">
      <c r="AC1012" s="25" t="s">
        <v>4155</v>
      </c>
      <c r="AG1012" s="25" t="s">
        <v>3906</v>
      </c>
    </row>
    <row r="1013" spans="29:33" x14ac:dyDescent="0.35">
      <c r="AC1013" s="25" t="s">
        <v>2398</v>
      </c>
      <c r="AG1013" s="25" t="s">
        <v>2097</v>
      </c>
    </row>
    <row r="1014" spans="29:33" x14ac:dyDescent="0.35">
      <c r="AC1014" s="25" t="s">
        <v>817</v>
      </c>
      <c r="AG1014" s="25" t="s">
        <v>2091</v>
      </c>
    </row>
    <row r="1015" spans="29:33" x14ac:dyDescent="0.35">
      <c r="AC1015" s="25" t="s">
        <v>2716</v>
      </c>
      <c r="AG1015" s="25" t="s">
        <v>2135</v>
      </c>
    </row>
    <row r="1016" spans="29:33" x14ac:dyDescent="0.35">
      <c r="AC1016" s="25" t="s">
        <v>896</v>
      </c>
      <c r="AG1016" s="25" t="s">
        <v>1866</v>
      </c>
    </row>
    <row r="1017" spans="29:33" x14ac:dyDescent="0.35">
      <c r="AC1017" s="25" t="s">
        <v>4546</v>
      </c>
      <c r="AG1017" s="25" t="s">
        <v>5383</v>
      </c>
    </row>
    <row r="1018" spans="29:33" x14ac:dyDescent="0.35">
      <c r="AC1018" s="25" t="s">
        <v>3689</v>
      </c>
      <c r="AG1018" s="25" t="s">
        <v>1065</v>
      </c>
    </row>
    <row r="1019" spans="29:33" x14ac:dyDescent="0.35">
      <c r="AC1019" s="25" t="s">
        <v>5385</v>
      </c>
      <c r="AG1019" s="25" t="s">
        <v>2145</v>
      </c>
    </row>
    <row r="1020" spans="29:33" x14ac:dyDescent="0.35">
      <c r="AC1020" s="25" t="s">
        <v>4776</v>
      </c>
      <c r="AG1020" s="25" t="s">
        <v>4953</v>
      </c>
    </row>
    <row r="1021" spans="29:33" x14ac:dyDescent="0.35">
      <c r="AC1021" s="25" t="s">
        <v>3761</v>
      </c>
      <c r="AG1021" s="25" t="s">
        <v>472</v>
      </c>
    </row>
    <row r="1022" spans="29:33" x14ac:dyDescent="0.35">
      <c r="AC1022" s="25" t="s">
        <v>2123</v>
      </c>
      <c r="AG1022" s="25" t="s">
        <v>1067</v>
      </c>
    </row>
    <row r="1023" spans="29:33" x14ac:dyDescent="0.35">
      <c r="AC1023" s="25" t="s">
        <v>2251</v>
      </c>
      <c r="AG1023" s="25" t="s">
        <v>474</v>
      </c>
    </row>
    <row r="1024" spans="29:33" x14ac:dyDescent="0.35">
      <c r="AC1024" s="25" t="s">
        <v>2434</v>
      </c>
      <c r="AG1024" s="25" t="s">
        <v>3220</v>
      </c>
    </row>
    <row r="1025" spans="29:33" x14ac:dyDescent="0.35">
      <c r="AC1025" s="25"/>
      <c r="AG1025" s="25" t="s">
        <v>5311</v>
      </c>
    </row>
    <row r="1026" spans="29:33" x14ac:dyDescent="0.35">
      <c r="AC1026" s="25"/>
      <c r="AG1026" s="25" t="s">
        <v>2270</v>
      </c>
    </row>
    <row r="1027" spans="29:33" x14ac:dyDescent="0.35">
      <c r="AC1027" s="25"/>
      <c r="AG1027" s="25" t="s">
        <v>3495</v>
      </c>
    </row>
    <row r="1028" spans="29:33" x14ac:dyDescent="0.35">
      <c r="AC1028" s="25"/>
      <c r="AG1028" s="25" t="s">
        <v>1696</v>
      </c>
    </row>
    <row r="1029" spans="29:33" x14ac:dyDescent="0.35">
      <c r="AC1029" s="25"/>
      <c r="AG1029" s="25" t="s">
        <v>1514</v>
      </c>
    </row>
    <row r="1030" spans="29:33" x14ac:dyDescent="0.35">
      <c r="AC1030" s="25"/>
      <c r="AG1030" s="25" t="s">
        <v>2828</v>
      </c>
    </row>
    <row r="1031" spans="29:33" x14ac:dyDescent="0.35">
      <c r="AC1031" s="25"/>
      <c r="AG1031" s="25" t="s">
        <v>2005</v>
      </c>
    </row>
    <row r="1032" spans="29:33" x14ac:dyDescent="0.35">
      <c r="AC1032" s="25"/>
      <c r="AG1032" s="25" t="s">
        <v>2568</v>
      </c>
    </row>
    <row r="1033" spans="29:33" x14ac:dyDescent="0.35">
      <c r="AC1033" s="25"/>
      <c r="AG1033" s="25" t="s">
        <v>3665</v>
      </c>
    </row>
    <row r="1034" spans="29:33" x14ac:dyDescent="0.35">
      <c r="AC1034" s="25"/>
      <c r="AG1034" s="25" t="s">
        <v>2332</v>
      </c>
    </row>
    <row r="1035" spans="29:33" x14ac:dyDescent="0.35">
      <c r="AC1035" s="25"/>
      <c r="AG1035" s="25" t="s">
        <v>2174</v>
      </c>
    </row>
    <row r="1036" spans="29:33" x14ac:dyDescent="0.35">
      <c r="AC1036" s="25"/>
      <c r="AG1036" s="25" t="s">
        <v>809</v>
      </c>
    </row>
    <row r="1037" spans="29:33" x14ac:dyDescent="0.35">
      <c r="AC1037" s="25"/>
      <c r="AG1037" s="25" t="s">
        <v>5251</v>
      </c>
    </row>
    <row r="1038" spans="29:33" x14ac:dyDescent="0.35">
      <c r="AC1038" s="25"/>
      <c r="AG1038" s="25" t="s">
        <v>3858</v>
      </c>
    </row>
    <row r="1039" spans="29:33" x14ac:dyDescent="0.35">
      <c r="AC1039" s="25"/>
      <c r="AG1039" s="25" t="s">
        <v>2414</v>
      </c>
    </row>
    <row r="1040" spans="29:33" x14ac:dyDescent="0.35">
      <c r="AC1040" s="25"/>
      <c r="AG1040" s="25" t="s">
        <v>1520</v>
      </c>
    </row>
    <row r="1041" spans="29:33" x14ac:dyDescent="0.35">
      <c r="AC1041" s="25"/>
      <c r="AG1041" s="25" t="s">
        <v>3803</v>
      </c>
    </row>
    <row r="1042" spans="29:33" x14ac:dyDescent="0.35">
      <c r="AC1042" s="25"/>
      <c r="AG1042" s="25" t="s">
        <v>4879</v>
      </c>
    </row>
    <row r="1043" spans="29:33" x14ac:dyDescent="0.35">
      <c r="AC1043" s="25"/>
      <c r="AG1043" s="25" t="s">
        <v>3034</v>
      </c>
    </row>
    <row r="1044" spans="29:33" x14ac:dyDescent="0.35">
      <c r="AC1044" s="25"/>
      <c r="AG1044" s="25" t="s">
        <v>1277</v>
      </c>
    </row>
    <row r="1045" spans="29:33" x14ac:dyDescent="0.35">
      <c r="AC1045" s="25"/>
      <c r="AG1045" s="25" t="s">
        <v>1975</v>
      </c>
    </row>
    <row r="1046" spans="29:33" x14ac:dyDescent="0.35">
      <c r="AC1046" s="25"/>
      <c r="AG1046" s="25" t="s">
        <v>4139</v>
      </c>
    </row>
    <row r="1047" spans="29:33" x14ac:dyDescent="0.35">
      <c r="AC1047" s="25"/>
      <c r="AG1047" s="25" t="s">
        <v>3218</v>
      </c>
    </row>
    <row r="1048" spans="29:33" x14ac:dyDescent="0.35">
      <c r="AC1048" s="25"/>
      <c r="AG1048" s="25" t="s">
        <v>2412</v>
      </c>
    </row>
    <row r="1049" spans="29:33" x14ac:dyDescent="0.35">
      <c r="AC1049" s="25"/>
      <c r="AG1049" s="25" t="s">
        <v>3819</v>
      </c>
    </row>
    <row r="1050" spans="29:33" x14ac:dyDescent="0.35">
      <c r="AC1050" s="25"/>
      <c r="AG1050" s="25" t="s">
        <v>1446</v>
      </c>
    </row>
    <row r="1051" spans="29:33" x14ac:dyDescent="0.35">
      <c r="AC1051" s="25"/>
      <c r="AG1051" s="25" t="s">
        <v>4928</v>
      </c>
    </row>
    <row r="1052" spans="29:33" x14ac:dyDescent="0.35">
      <c r="AC1052" s="25"/>
      <c r="AG1052" s="25" t="s">
        <v>1698</v>
      </c>
    </row>
    <row r="1053" spans="29:33" x14ac:dyDescent="0.35">
      <c r="AC1053" s="25"/>
      <c r="AG1053" s="25" t="s">
        <v>3417</v>
      </c>
    </row>
    <row r="1054" spans="29:33" x14ac:dyDescent="0.35">
      <c r="AC1054" s="25"/>
      <c r="AG1054" s="25" t="s">
        <v>1448</v>
      </c>
    </row>
    <row r="1055" spans="29:33" x14ac:dyDescent="0.35">
      <c r="AC1055" s="25"/>
      <c r="AG1055" s="25" t="s">
        <v>3663</v>
      </c>
    </row>
    <row r="1056" spans="29:33" x14ac:dyDescent="0.35">
      <c r="AC1056" s="25"/>
      <c r="AG1056" s="25" t="s">
        <v>3691</v>
      </c>
    </row>
    <row r="1057" spans="29:33" x14ac:dyDescent="0.35">
      <c r="AC1057" s="25"/>
      <c r="AG1057" s="25" t="s">
        <v>127</v>
      </c>
    </row>
    <row r="1058" spans="29:33" x14ac:dyDescent="0.35">
      <c r="AC1058" s="25"/>
      <c r="AG1058" s="25" t="s">
        <v>2704</v>
      </c>
    </row>
    <row r="1059" spans="29:33" x14ac:dyDescent="0.35">
      <c r="AC1059" s="25"/>
      <c r="AG1059" s="25" t="s">
        <v>2408</v>
      </c>
    </row>
    <row r="1060" spans="29:33" x14ac:dyDescent="0.35">
      <c r="AC1060" s="25"/>
      <c r="AG1060" s="25" t="s">
        <v>5138</v>
      </c>
    </row>
    <row r="1061" spans="29:33" x14ac:dyDescent="0.35">
      <c r="AC1061" s="25"/>
      <c r="AG1061" s="25" t="s">
        <v>657</v>
      </c>
    </row>
    <row r="1062" spans="29:33" x14ac:dyDescent="0.35">
      <c r="AC1062" s="25"/>
      <c r="AG1062" s="25" t="s">
        <v>2109</v>
      </c>
    </row>
    <row r="1063" spans="29:33" x14ac:dyDescent="0.35">
      <c r="AC1063" s="25"/>
      <c r="AG1063" s="25" t="s">
        <v>2647</v>
      </c>
    </row>
    <row r="1064" spans="29:33" x14ac:dyDescent="0.35">
      <c r="AC1064" s="25"/>
      <c r="AG1064" s="25" t="s">
        <v>44</v>
      </c>
    </row>
    <row r="1065" spans="29:33" x14ac:dyDescent="0.35">
      <c r="AC1065" s="25"/>
      <c r="AG1065" s="25" t="s">
        <v>2838</v>
      </c>
    </row>
    <row r="1066" spans="29:33" x14ac:dyDescent="0.35">
      <c r="AC1066" s="25"/>
      <c r="AG1066" s="25" t="s">
        <v>70</v>
      </c>
    </row>
    <row r="1067" spans="29:33" x14ac:dyDescent="0.35">
      <c r="AC1067" s="25"/>
      <c r="AG1067" s="25" t="s">
        <v>4945</v>
      </c>
    </row>
    <row r="1068" spans="29:33" x14ac:dyDescent="0.35">
      <c r="AC1068" s="25"/>
      <c r="AG1068" s="25" t="s">
        <v>4684</v>
      </c>
    </row>
    <row r="1069" spans="29:33" x14ac:dyDescent="0.35">
      <c r="AC1069" s="25"/>
      <c r="AG1069" s="25" t="s">
        <v>3645</v>
      </c>
    </row>
    <row r="1070" spans="29:33" x14ac:dyDescent="0.35">
      <c r="AC1070" s="25"/>
      <c r="AG1070" s="25" t="s">
        <v>1528</v>
      </c>
    </row>
    <row r="1071" spans="29:33" x14ac:dyDescent="0.35">
      <c r="AC1071" s="25"/>
      <c r="AG1071" s="25" t="s">
        <v>1868</v>
      </c>
    </row>
    <row r="1072" spans="29:33" x14ac:dyDescent="0.35">
      <c r="AC1072" s="25"/>
      <c r="AG1072" s="25" t="s">
        <v>5343</v>
      </c>
    </row>
    <row r="1073" spans="29:33" x14ac:dyDescent="0.35">
      <c r="AC1073" s="25"/>
      <c r="AG1073" s="25" t="s">
        <v>2215</v>
      </c>
    </row>
    <row r="1074" spans="29:33" x14ac:dyDescent="0.35">
      <c r="AC1074" s="25"/>
      <c r="AG1074" s="25" t="s">
        <v>4351</v>
      </c>
    </row>
    <row r="1075" spans="29:33" x14ac:dyDescent="0.35">
      <c r="AC1075" s="25"/>
      <c r="AG1075" s="25" t="s">
        <v>1530</v>
      </c>
    </row>
    <row r="1076" spans="29:33" x14ac:dyDescent="0.35">
      <c r="AC1076" s="25"/>
      <c r="AG1076" s="25" t="s">
        <v>4243</v>
      </c>
    </row>
    <row r="1077" spans="29:33" x14ac:dyDescent="0.35">
      <c r="AC1077" s="25"/>
      <c r="AG1077" s="25" t="s">
        <v>420</v>
      </c>
    </row>
    <row r="1078" spans="29:33" x14ac:dyDescent="0.35">
      <c r="AC1078" s="25"/>
      <c r="AG1078" s="25" t="s">
        <v>5361</v>
      </c>
    </row>
    <row r="1079" spans="29:33" x14ac:dyDescent="0.35">
      <c r="AC1079" s="25"/>
      <c r="AG1079" s="25" t="s">
        <v>653</v>
      </c>
    </row>
    <row r="1080" spans="29:33" x14ac:dyDescent="0.35">
      <c r="AC1080" s="25"/>
      <c r="AG1080" s="25" t="s">
        <v>974</v>
      </c>
    </row>
    <row r="1081" spans="29:33" x14ac:dyDescent="0.35">
      <c r="AC1081" s="25"/>
      <c r="AG1081" s="25" t="s">
        <v>3384</v>
      </c>
    </row>
    <row r="1082" spans="29:33" x14ac:dyDescent="0.35">
      <c r="AC1082" s="25"/>
      <c r="AG1082" s="25" t="s">
        <v>4159</v>
      </c>
    </row>
    <row r="1083" spans="29:33" x14ac:dyDescent="0.35">
      <c r="AC1083" s="25"/>
      <c r="AG1083" s="25" t="s">
        <v>1283</v>
      </c>
    </row>
    <row r="1084" spans="29:33" x14ac:dyDescent="0.35">
      <c r="AC1084" s="25"/>
      <c r="AG1084" s="25" t="s">
        <v>4884</v>
      </c>
    </row>
    <row r="1085" spans="29:33" x14ac:dyDescent="0.35">
      <c r="AC1085" s="25"/>
      <c r="AG1085" s="25" t="s">
        <v>4886</v>
      </c>
    </row>
    <row r="1086" spans="29:33" x14ac:dyDescent="0.35">
      <c r="AC1086" s="25"/>
      <c r="AG1086" s="25" t="s">
        <v>525</v>
      </c>
    </row>
    <row r="1087" spans="29:33" x14ac:dyDescent="0.35">
      <c r="AG1087" s="25" t="s">
        <v>1532</v>
      </c>
    </row>
    <row r="1088" spans="29:33" x14ac:dyDescent="0.35">
      <c r="AG1088" s="25" t="s">
        <v>2125</v>
      </c>
    </row>
    <row r="1089" spans="33:33" x14ac:dyDescent="0.35">
      <c r="AG1089" s="25" t="s">
        <v>2127</v>
      </c>
    </row>
    <row r="1090" spans="33:33" x14ac:dyDescent="0.35">
      <c r="AG1090" s="25" t="s">
        <v>4772</v>
      </c>
    </row>
    <row r="1091" spans="33:33" x14ac:dyDescent="0.35">
      <c r="AG1091" s="25" t="s">
        <v>2376</v>
      </c>
    </row>
    <row r="1092" spans="33:33" x14ac:dyDescent="0.35">
      <c r="AG1092" s="25" t="s">
        <v>4770</v>
      </c>
    </row>
    <row r="1093" spans="33:33" x14ac:dyDescent="0.35">
      <c r="AG1093" s="25" t="s">
        <v>822</v>
      </c>
    </row>
    <row r="1094" spans="33:33" x14ac:dyDescent="0.35">
      <c r="AG1094" s="25" t="s">
        <v>4355</v>
      </c>
    </row>
    <row r="1095" spans="33:33" x14ac:dyDescent="0.35">
      <c r="AG1095" s="25" t="s">
        <v>1796</v>
      </c>
    </row>
    <row r="1096" spans="33:33" x14ac:dyDescent="0.35">
      <c r="AG1096" s="25" t="s">
        <v>5219</v>
      </c>
    </row>
    <row r="1097" spans="33:33" x14ac:dyDescent="0.35">
      <c r="AG1097" s="25" t="s">
        <v>1538</v>
      </c>
    </row>
    <row r="1098" spans="33:33" x14ac:dyDescent="0.35">
      <c r="AG1098" s="25" t="s">
        <v>1540</v>
      </c>
    </row>
    <row r="1099" spans="33:33" x14ac:dyDescent="0.35">
      <c r="AG1099" s="25" t="s">
        <v>381</v>
      </c>
    </row>
    <row r="1100" spans="33:33" x14ac:dyDescent="0.35">
      <c r="AG1100" s="25" t="s">
        <v>2195</v>
      </c>
    </row>
    <row r="1101" spans="33:33" x14ac:dyDescent="0.35">
      <c r="AG1101" s="25" t="s">
        <v>4265</v>
      </c>
    </row>
    <row r="1102" spans="33:33" x14ac:dyDescent="0.35">
      <c r="AG1102" s="25" t="s">
        <v>4504</v>
      </c>
    </row>
    <row r="1103" spans="33:33" x14ac:dyDescent="0.35">
      <c r="AG1103" s="25" t="s">
        <v>2786</v>
      </c>
    </row>
    <row r="1104" spans="33:33" x14ac:dyDescent="0.35">
      <c r="AG1104" s="25" t="s">
        <v>582</v>
      </c>
    </row>
    <row r="1105" spans="33:33" x14ac:dyDescent="0.35">
      <c r="AG1105" s="25" t="s">
        <v>4337</v>
      </c>
    </row>
    <row r="1106" spans="33:33" x14ac:dyDescent="0.35">
      <c r="AG1106" s="25" t="s">
        <v>2546</v>
      </c>
    </row>
    <row r="1107" spans="33:33" x14ac:dyDescent="0.35">
      <c r="AG1107" s="25" t="s">
        <v>1285</v>
      </c>
    </row>
    <row r="1108" spans="33:33" x14ac:dyDescent="0.35">
      <c r="AG1108" s="25" t="s">
        <v>2714</v>
      </c>
    </row>
    <row r="1109" spans="33:33" x14ac:dyDescent="0.35">
      <c r="AG1109" s="25" t="s">
        <v>371</v>
      </c>
    </row>
    <row r="1110" spans="33:33" x14ac:dyDescent="0.35">
      <c r="AG1110" s="25" t="s">
        <v>527</v>
      </c>
    </row>
    <row r="1111" spans="33:33" x14ac:dyDescent="0.35">
      <c r="AG1111" s="25" t="s">
        <v>343</v>
      </c>
    </row>
    <row r="1112" spans="33:33" x14ac:dyDescent="0.35">
      <c r="AG1112" s="25" t="s">
        <v>339</v>
      </c>
    </row>
    <row r="1113" spans="33:33" x14ac:dyDescent="0.35">
      <c r="AG1113" s="25" t="s">
        <v>369</v>
      </c>
    </row>
    <row r="1114" spans="33:33" x14ac:dyDescent="0.35">
      <c r="AG1114" s="25" t="s">
        <v>2946</v>
      </c>
    </row>
    <row r="1115" spans="33:33" x14ac:dyDescent="0.35">
      <c r="AG1115" s="25" t="s">
        <v>297</v>
      </c>
    </row>
    <row r="1116" spans="33:33" x14ac:dyDescent="0.35">
      <c r="AG1116" s="25" t="s">
        <v>1291</v>
      </c>
    </row>
    <row r="1117" spans="33:33" x14ac:dyDescent="0.35">
      <c r="AG1117" s="25" t="s">
        <v>4502</v>
      </c>
    </row>
    <row r="1118" spans="33:33" x14ac:dyDescent="0.35">
      <c r="AG1118" s="25" t="s">
        <v>196</v>
      </c>
    </row>
    <row r="1119" spans="33:33" x14ac:dyDescent="0.35">
      <c r="AG1119" s="25" t="s">
        <v>4486</v>
      </c>
    </row>
    <row r="1120" spans="33:33" x14ac:dyDescent="0.35">
      <c r="AG1120" s="25" t="s">
        <v>1701</v>
      </c>
    </row>
    <row r="1121" spans="33:33" x14ac:dyDescent="0.35">
      <c r="AG1121" s="25" t="s">
        <v>5381</v>
      </c>
    </row>
    <row r="1122" spans="33:33" x14ac:dyDescent="0.35">
      <c r="AG1122" s="25" t="s">
        <v>3350</v>
      </c>
    </row>
    <row r="1123" spans="33:33" x14ac:dyDescent="0.35">
      <c r="AG1123" s="25" t="s">
        <v>428</v>
      </c>
    </row>
    <row r="1124" spans="33:33" x14ac:dyDescent="0.35">
      <c r="AG1124" s="25" t="s">
        <v>4784</v>
      </c>
    </row>
    <row r="1125" spans="33:33" x14ac:dyDescent="0.35">
      <c r="AG1125" s="25" t="s">
        <v>3380</v>
      </c>
    </row>
    <row r="1126" spans="33:33" x14ac:dyDescent="0.35">
      <c r="AG1126" s="25" t="s">
        <v>2854</v>
      </c>
    </row>
    <row r="1127" spans="33:33" x14ac:dyDescent="0.35">
      <c r="AG1127" s="25" t="s">
        <v>4187</v>
      </c>
    </row>
    <row r="1128" spans="33:33" x14ac:dyDescent="0.35">
      <c r="AG1128" s="25" t="s">
        <v>735</v>
      </c>
    </row>
    <row r="1129" spans="33:33" x14ac:dyDescent="0.35">
      <c r="AG1129" s="25" t="s">
        <v>1542</v>
      </c>
    </row>
    <row r="1130" spans="33:33" x14ac:dyDescent="0.35">
      <c r="AG1130" s="25" t="s">
        <v>97</v>
      </c>
    </row>
    <row r="1131" spans="33:33" x14ac:dyDescent="0.35">
      <c r="AG1131" s="25" t="s">
        <v>4658</v>
      </c>
    </row>
    <row r="1132" spans="33:33" x14ac:dyDescent="0.35">
      <c r="AG1132" s="25" t="s">
        <v>1450</v>
      </c>
    </row>
    <row r="1133" spans="33:33" x14ac:dyDescent="0.35">
      <c r="AG1133" s="25" t="s">
        <v>4297</v>
      </c>
    </row>
    <row r="1134" spans="33:33" x14ac:dyDescent="0.35">
      <c r="AG1134" s="25" t="s">
        <v>3139</v>
      </c>
    </row>
    <row r="1135" spans="33:33" x14ac:dyDescent="0.35">
      <c r="AG1135" s="25" t="s">
        <v>1703</v>
      </c>
    </row>
    <row r="1136" spans="33:33" x14ac:dyDescent="0.35">
      <c r="AG1136" s="25" t="s">
        <v>476</v>
      </c>
    </row>
    <row r="1137" spans="33:33" x14ac:dyDescent="0.35">
      <c r="AG1137" s="25" t="s">
        <v>2508</v>
      </c>
    </row>
    <row r="1138" spans="33:33" x14ac:dyDescent="0.35">
      <c r="AG1138" s="25" t="s">
        <v>2205</v>
      </c>
    </row>
    <row r="1139" spans="33:33" x14ac:dyDescent="0.35">
      <c r="AG1139" s="25" t="s">
        <v>4756</v>
      </c>
    </row>
    <row r="1140" spans="33:33" x14ac:dyDescent="0.35">
      <c r="AG1140" s="25" t="s">
        <v>1705</v>
      </c>
    </row>
    <row r="1141" spans="33:33" x14ac:dyDescent="0.35">
      <c r="AG1141" s="25" t="s">
        <v>5213</v>
      </c>
    </row>
    <row r="1142" spans="33:33" x14ac:dyDescent="0.35">
      <c r="AG1142" s="25" t="s">
        <v>4400</v>
      </c>
    </row>
    <row r="1143" spans="33:33" x14ac:dyDescent="0.35">
      <c r="AG1143" s="25" t="s">
        <v>4764</v>
      </c>
    </row>
    <row r="1144" spans="33:33" x14ac:dyDescent="0.35">
      <c r="AG1144" s="25" t="s">
        <v>2241</v>
      </c>
    </row>
    <row r="1145" spans="33:33" x14ac:dyDescent="0.35">
      <c r="AG1145" s="25" t="s">
        <v>1293</v>
      </c>
    </row>
    <row r="1146" spans="33:33" x14ac:dyDescent="0.35">
      <c r="AG1146" s="25" t="s">
        <v>4323</v>
      </c>
    </row>
    <row r="1147" spans="33:33" x14ac:dyDescent="0.35">
      <c r="AG1147" s="25" t="s">
        <v>1707</v>
      </c>
    </row>
    <row r="1148" spans="33:33" x14ac:dyDescent="0.35">
      <c r="AG1148" s="25" t="s">
        <v>4840</v>
      </c>
    </row>
    <row r="1149" spans="33:33" x14ac:dyDescent="0.35">
      <c r="AG1149" s="25" t="s">
        <v>1452</v>
      </c>
    </row>
    <row r="1150" spans="33:33" x14ac:dyDescent="0.35">
      <c r="AG1150" s="25" t="s">
        <v>166</v>
      </c>
    </row>
    <row r="1151" spans="33:33" x14ac:dyDescent="0.35">
      <c r="AG1151" s="25" t="s">
        <v>2796</v>
      </c>
    </row>
    <row r="1152" spans="33:33" x14ac:dyDescent="0.35">
      <c r="AG1152" s="25" t="s">
        <v>187</v>
      </c>
    </row>
    <row r="1153" spans="33:33" x14ac:dyDescent="0.35">
      <c r="AG1153" s="25" t="s">
        <v>2103</v>
      </c>
    </row>
    <row r="1154" spans="33:33" x14ac:dyDescent="0.35">
      <c r="AG1154" s="25" t="s">
        <v>1454</v>
      </c>
    </row>
    <row r="1155" spans="33:33" x14ac:dyDescent="0.35">
      <c r="AG1155" s="25" t="s">
        <v>3332</v>
      </c>
    </row>
    <row r="1156" spans="33:33" x14ac:dyDescent="0.35">
      <c r="AG1156" s="25" t="s">
        <v>1295</v>
      </c>
    </row>
    <row r="1157" spans="33:33" x14ac:dyDescent="0.35">
      <c r="AG1157" s="25" t="s">
        <v>1297</v>
      </c>
    </row>
    <row r="1158" spans="33:33" x14ac:dyDescent="0.35">
      <c r="AG1158" s="25" t="s">
        <v>3336</v>
      </c>
    </row>
    <row r="1159" spans="33:33" x14ac:dyDescent="0.35">
      <c r="AG1159" s="25" t="s">
        <v>1961</v>
      </c>
    </row>
    <row r="1160" spans="33:33" x14ac:dyDescent="0.35">
      <c r="AG1160" s="25" t="s">
        <v>3144</v>
      </c>
    </row>
    <row r="1161" spans="33:33" x14ac:dyDescent="0.35">
      <c r="AG1161" s="25" t="s">
        <v>116</v>
      </c>
    </row>
    <row r="1162" spans="33:33" x14ac:dyDescent="0.35">
      <c r="AG1162" s="25" t="s">
        <v>976</v>
      </c>
    </row>
    <row r="1163" spans="33:33" x14ac:dyDescent="0.35">
      <c r="AG1163" s="25" t="s">
        <v>1300</v>
      </c>
    </row>
    <row r="1164" spans="33:33" x14ac:dyDescent="0.35">
      <c r="AG1164" s="25" t="s">
        <v>3965</v>
      </c>
    </row>
    <row r="1165" spans="33:33" x14ac:dyDescent="0.35">
      <c r="AG1165" s="25" t="s">
        <v>3741</v>
      </c>
    </row>
    <row r="1166" spans="33:33" x14ac:dyDescent="0.35">
      <c r="AG1166" s="25" t="s">
        <v>3567</v>
      </c>
    </row>
    <row r="1167" spans="33:33" x14ac:dyDescent="0.35">
      <c r="AG1167" s="25" t="s">
        <v>4752</v>
      </c>
    </row>
    <row r="1168" spans="33:33" x14ac:dyDescent="0.35">
      <c r="AG1168" s="25" t="s">
        <v>2774</v>
      </c>
    </row>
    <row r="1169" spans="33:33" x14ac:dyDescent="0.35">
      <c r="AG1169" s="25" t="s">
        <v>3611</v>
      </c>
    </row>
    <row r="1170" spans="33:33" x14ac:dyDescent="0.35">
      <c r="AG1170" s="25" t="s">
        <v>1302</v>
      </c>
    </row>
    <row r="1171" spans="33:33" x14ac:dyDescent="0.35">
      <c r="AG1171" s="25" t="s">
        <v>756</v>
      </c>
    </row>
    <row r="1172" spans="33:33" x14ac:dyDescent="0.35">
      <c r="AG1172" s="25" t="s">
        <v>1304</v>
      </c>
    </row>
    <row r="1173" spans="33:33" x14ac:dyDescent="0.35">
      <c r="AG1173" s="25" t="s">
        <v>1710</v>
      </c>
    </row>
    <row r="1174" spans="33:33" x14ac:dyDescent="0.35">
      <c r="AG1174" s="25" t="s">
        <v>3477</v>
      </c>
    </row>
    <row r="1175" spans="33:33" x14ac:dyDescent="0.35">
      <c r="AG1175" s="25" t="s">
        <v>4973</v>
      </c>
    </row>
    <row r="1176" spans="33:33" x14ac:dyDescent="0.35">
      <c r="AG1176" s="25" t="s">
        <v>5010</v>
      </c>
    </row>
    <row r="1177" spans="33:33" x14ac:dyDescent="0.35">
      <c r="AG1177" s="25" t="s">
        <v>4846</v>
      </c>
    </row>
    <row r="1178" spans="33:33" x14ac:dyDescent="0.35">
      <c r="AG1178" s="25" t="s">
        <v>2115</v>
      </c>
    </row>
    <row r="1179" spans="33:33" x14ac:dyDescent="0.35">
      <c r="AG1179" s="25" t="s">
        <v>4696</v>
      </c>
    </row>
    <row r="1180" spans="33:33" x14ac:dyDescent="0.35">
      <c r="AG1180" s="25" t="s">
        <v>5134</v>
      </c>
    </row>
    <row r="1181" spans="33:33" x14ac:dyDescent="0.35">
      <c r="AG1181" s="25" t="s">
        <v>3777</v>
      </c>
    </row>
    <row r="1182" spans="33:33" x14ac:dyDescent="0.35">
      <c r="AG1182" s="25" t="s">
        <v>3507</v>
      </c>
    </row>
    <row r="1183" spans="33:33" x14ac:dyDescent="0.35">
      <c r="AG1183" s="25" t="s">
        <v>2666</v>
      </c>
    </row>
    <row r="1184" spans="33:33" x14ac:dyDescent="0.35">
      <c r="AG1184" s="25" t="s">
        <v>2932</v>
      </c>
    </row>
    <row r="1185" spans="33:33" x14ac:dyDescent="0.35">
      <c r="AG1185" s="25" t="s">
        <v>3026</v>
      </c>
    </row>
    <row r="1186" spans="33:33" x14ac:dyDescent="0.35">
      <c r="AG1186" s="25" t="s">
        <v>5347</v>
      </c>
    </row>
    <row r="1187" spans="33:33" x14ac:dyDescent="0.35">
      <c r="AG1187" s="25" t="s">
        <v>3443</v>
      </c>
    </row>
    <row r="1188" spans="33:33" x14ac:dyDescent="0.35">
      <c r="AG1188" s="25" t="s">
        <v>1306</v>
      </c>
    </row>
    <row r="1189" spans="33:33" x14ac:dyDescent="0.35">
      <c r="AG1189" s="25" t="s">
        <v>4512</v>
      </c>
    </row>
    <row r="1190" spans="33:33" x14ac:dyDescent="0.35">
      <c r="AG1190" s="25" t="s">
        <v>3505</v>
      </c>
    </row>
    <row r="1191" spans="33:33" x14ac:dyDescent="0.35">
      <c r="AG1191" s="25" t="s">
        <v>2506</v>
      </c>
    </row>
    <row r="1192" spans="33:33" x14ac:dyDescent="0.35">
      <c r="AG1192" s="25" t="s">
        <v>978</v>
      </c>
    </row>
    <row r="1193" spans="33:33" x14ac:dyDescent="0.35">
      <c r="AG1193" s="25" t="s">
        <v>2858</v>
      </c>
    </row>
    <row r="1194" spans="33:33" x14ac:dyDescent="0.35">
      <c r="AG1194" s="25" t="s">
        <v>2850</v>
      </c>
    </row>
    <row r="1195" spans="33:33" x14ac:dyDescent="0.35">
      <c r="AG1195" s="25" t="s">
        <v>5339</v>
      </c>
    </row>
    <row r="1196" spans="33:33" x14ac:dyDescent="0.35">
      <c r="AG1196" s="25" t="s">
        <v>4850</v>
      </c>
    </row>
    <row r="1197" spans="33:33" x14ac:dyDescent="0.35">
      <c r="AG1197" s="25" t="s">
        <v>2099</v>
      </c>
    </row>
    <row r="1198" spans="33:33" x14ac:dyDescent="0.35">
      <c r="AG1198" s="25" t="s">
        <v>2209</v>
      </c>
    </row>
    <row r="1199" spans="33:33" x14ac:dyDescent="0.35">
      <c r="AG1199" s="25" t="s">
        <v>2217</v>
      </c>
    </row>
    <row r="1200" spans="33:33" x14ac:dyDescent="0.35">
      <c r="AG1200" s="25" t="s">
        <v>432</v>
      </c>
    </row>
    <row r="1201" spans="33:33" x14ac:dyDescent="0.35">
      <c r="AG1201" s="25" t="s">
        <v>3281</v>
      </c>
    </row>
    <row r="1202" spans="33:33" x14ac:dyDescent="0.35">
      <c r="AG1202" s="25" t="s">
        <v>3342</v>
      </c>
    </row>
    <row r="1203" spans="33:33" x14ac:dyDescent="0.35">
      <c r="AG1203" s="25" t="s">
        <v>1546</v>
      </c>
    </row>
    <row r="1204" spans="33:33" x14ac:dyDescent="0.35">
      <c r="AG1204" s="25" t="s">
        <v>2479</v>
      </c>
    </row>
    <row r="1205" spans="33:33" x14ac:dyDescent="0.35">
      <c r="AG1205" s="25" t="s">
        <v>2213</v>
      </c>
    </row>
    <row r="1206" spans="33:33" x14ac:dyDescent="0.35">
      <c r="AG1206" s="25" t="s">
        <v>4484</v>
      </c>
    </row>
    <row r="1207" spans="33:33" x14ac:dyDescent="0.35">
      <c r="AG1207" s="25" t="s">
        <v>4183</v>
      </c>
    </row>
    <row r="1208" spans="33:33" x14ac:dyDescent="0.35">
      <c r="AG1208" s="25" t="s">
        <v>4269</v>
      </c>
    </row>
    <row r="1209" spans="33:33" x14ac:dyDescent="0.35">
      <c r="AG1209" s="25" t="s">
        <v>5243</v>
      </c>
    </row>
    <row r="1210" spans="33:33" x14ac:dyDescent="0.35">
      <c r="AG1210" s="25" t="s">
        <v>529</v>
      </c>
    </row>
    <row r="1211" spans="33:33" x14ac:dyDescent="0.35">
      <c r="AG1211" s="25" t="s">
        <v>2113</v>
      </c>
    </row>
    <row r="1212" spans="33:33" x14ac:dyDescent="0.35">
      <c r="AG1212" s="25" t="s">
        <v>4866</v>
      </c>
    </row>
    <row r="1213" spans="33:33" x14ac:dyDescent="0.35">
      <c r="AG1213" s="25" t="s">
        <v>1308</v>
      </c>
    </row>
    <row r="1214" spans="33:33" x14ac:dyDescent="0.35">
      <c r="AG1214" s="25" t="s">
        <v>2197</v>
      </c>
    </row>
    <row r="1215" spans="33:33" x14ac:dyDescent="0.35">
      <c r="AG1215" s="25" t="s">
        <v>1712</v>
      </c>
    </row>
    <row r="1216" spans="33:33" x14ac:dyDescent="0.35">
      <c r="AG1216" s="25" t="s">
        <v>3386</v>
      </c>
    </row>
    <row r="1217" spans="33:33" x14ac:dyDescent="0.35">
      <c r="AG1217" s="25" t="s">
        <v>689</v>
      </c>
    </row>
    <row r="1218" spans="33:33" x14ac:dyDescent="0.35">
      <c r="AG1218" s="25" t="s">
        <v>1813</v>
      </c>
    </row>
    <row r="1219" spans="33:33" x14ac:dyDescent="0.35">
      <c r="AG1219" s="25" t="s">
        <v>4173</v>
      </c>
    </row>
    <row r="1220" spans="33:33" x14ac:dyDescent="0.35">
      <c r="AG1220" s="25" t="s">
        <v>125</v>
      </c>
    </row>
    <row r="1221" spans="33:33" x14ac:dyDescent="0.35">
      <c r="AG1221" s="25" t="s">
        <v>1456</v>
      </c>
    </row>
    <row r="1222" spans="33:33" x14ac:dyDescent="0.35">
      <c r="AG1222" s="25" t="s">
        <v>1714</v>
      </c>
    </row>
    <row r="1223" spans="33:33" x14ac:dyDescent="0.35">
      <c r="AG1223" s="25" t="s">
        <v>4301</v>
      </c>
    </row>
    <row r="1224" spans="33:33" x14ac:dyDescent="0.35">
      <c r="AG1224" s="25" t="s">
        <v>4496</v>
      </c>
    </row>
    <row r="1225" spans="33:33" x14ac:dyDescent="0.35">
      <c r="AG1225" s="25" t="s">
        <v>1458</v>
      </c>
    </row>
    <row r="1226" spans="33:33" x14ac:dyDescent="0.35">
      <c r="AG1226" s="25" t="s">
        <v>1460</v>
      </c>
    </row>
    <row r="1227" spans="33:33" x14ac:dyDescent="0.35">
      <c r="AG1227" s="25" t="s">
        <v>1462</v>
      </c>
    </row>
    <row r="1228" spans="33:33" x14ac:dyDescent="0.35">
      <c r="AG1228" s="25" t="s">
        <v>4801</v>
      </c>
    </row>
    <row r="1229" spans="33:33" x14ac:dyDescent="0.35">
      <c r="AG1229" s="25" t="s">
        <v>4716</v>
      </c>
    </row>
    <row r="1230" spans="33:33" x14ac:dyDescent="0.35">
      <c r="AG1230" s="25" t="s">
        <v>404</v>
      </c>
    </row>
    <row r="1231" spans="33:33" x14ac:dyDescent="0.35">
      <c r="AG1231" s="25" t="s">
        <v>2168</v>
      </c>
    </row>
    <row r="1232" spans="33:33" x14ac:dyDescent="0.35">
      <c r="AG1232" s="25" t="s">
        <v>1963</v>
      </c>
    </row>
    <row r="1233" spans="33:33" x14ac:dyDescent="0.35">
      <c r="AG1233" s="25" t="s">
        <v>1913</v>
      </c>
    </row>
    <row r="1234" spans="33:33" x14ac:dyDescent="0.35">
      <c r="AG1234" s="25" t="s">
        <v>2015</v>
      </c>
    </row>
    <row r="1235" spans="33:33" x14ac:dyDescent="0.35">
      <c r="AG1235" s="25" t="s">
        <v>3310</v>
      </c>
    </row>
    <row r="1236" spans="33:33" x14ac:dyDescent="0.35">
      <c r="AG1236" s="25" t="s">
        <v>3312</v>
      </c>
    </row>
    <row r="1237" spans="33:33" x14ac:dyDescent="0.35">
      <c r="AG1237" s="25" t="s">
        <v>980</v>
      </c>
    </row>
    <row r="1238" spans="33:33" x14ac:dyDescent="0.35">
      <c r="AG1238" s="25" t="s">
        <v>1999</v>
      </c>
    </row>
    <row r="1239" spans="33:33" x14ac:dyDescent="0.35">
      <c r="AG1239" s="25" t="s">
        <v>4249</v>
      </c>
    </row>
    <row r="1240" spans="33:33" x14ac:dyDescent="0.35">
      <c r="AG1240" s="25" t="s">
        <v>2119</v>
      </c>
    </row>
    <row r="1241" spans="33:33" x14ac:dyDescent="0.35">
      <c r="AG1241" s="25" t="s">
        <v>982</v>
      </c>
    </row>
    <row r="1242" spans="33:33" x14ac:dyDescent="0.35">
      <c r="AG1242" s="25" t="s">
        <v>984</v>
      </c>
    </row>
    <row r="1243" spans="33:33" x14ac:dyDescent="0.35">
      <c r="AG1243" s="25" t="s">
        <v>986</v>
      </c>
    </row>
    <row r="1244" spans="33:33" x14ac:dyDescent="0.35">
      <c r="AG1244" s="25" t="s">
        <v>2914</v>
      </c>
    </row>
    <row r="1245" spans="33:33" x14ac:dyDescent="0.35">
      <c r="AG1245" s="25" t="s">
        <v>2049</v>
      </c>
    </row>
    <row r="1246" spans="33:33" x14ac:dyDescent="0.35">
      <c r="AG1246" s="25" t="s">
        <v>3589</v>
      </c>
    </row>
    <row r="1247" spans="33:33" x14ac:dyDescent="0.35">
      <c r="AG1247" s="25" t="s">
        <v>4317</v>
      </c>
    </row>
    <row r="1248" spans="33:33" x14ac:dyDescent="0.35">
      <c r="AG1248" s="25" t="s">
        <v>3701</v>
      </c>
    </row>
    <row r="1249" spans="33:33" x14ac:dyDescent="0.35">
      <c r="AG1249" s="25" t="s">
        <v>3643</v>
      </c>
    </row>
    <row r="1250" spans="33:33" x14ac:dyDescent="0.35">
      <c r="AG1250" s="25" t="s">
        <v>287</v>
      </c>
    </row>
    <row r="1251" spans="33:33" x14ac:dyDescent="0.35">
      <c r="AG1251" s="25" t="s">
        <v>888</v>
      </c>
    </row>
    <row r="1252" spans="33:33" x14ac:dyDescent="0.35">
      <c r="AG1252" s="25" t="s">
        <v>129</v>
      </c>
    </row>
    <row r="1253" spans="33:33" x14ac:dyDescent="0.35">
      <c r="AG1253" s="25" t="s">
        <v>988</v>
      </c>
    </row>
    <row r="1254" spans="33:33" x14ac:dyDescent="0.35">
      <c r="AG1254" s="25" t="s">
        <v>1716</v>
      </c>
    </row>
    <row r="1255" spans="33:33" x14ac:dyDescent="0.35">
      <c r="AG1255" s="25" t="s">
        <v>1312</v>
      </c>
    </row>
    <row r="1256" spans="33:33" x14ac:dyDescent="0.35">
      <c r="AG1256" s="25" t="s">
        <v>252</v>
      </c>
    </row>
    <row r="1257" spans="33:33" x14ac:dyDescent="0.35">
      <c r="AG1257" s="25" t="s">
        <v>3894</v>
      </c>
    </row>
    <row r="1258" spans="33:33" x14ac:dyDescent="0.35">
      <c r="AG1258" s="25" t="s">
        <v>2341</v>
      </c>
    </row>
    <row r="1259" spans="33:33" x14ac:dyDescent="0.35">
      <c r="AG1259" s="25" t="s">
        <v>2304</v>
      </c>
    </row>
    <row r="1260" spans="33:33" x14ac:dyDescent="0.35">
      <c r="AG1260" s="25" t="s">
        <v>990</v>
      </c>
    </row>
    <row r="1261" spans="33:33" x14ac:dyDescent="0.35">
      <c r="AG1261" s="25" t="s">
        <v>246</v>
      </c>
    </row>
    <row r="1262" spans="33:33" x14ac:dyDescent="0.35">
      <c r="AG1262" s="25" t="s">
        <v>1985</v>
      </c>
    </row>
    <row r="1263" spans="33:33" x14ac:dyDescent="0.35">
      <c r="AG1263" s="25" t="s">
        <v>3991</v>
      </c>
    </row>
    <row r="1264" spans="33:33" x14ac:dyDescent="0.35">
      <c r="AG1264" s="25" t="s">
        <v>2892</v>
      </c>
    </row>
    <row r="1265" spans="33:33" x14ac:dyDescent="0.35">
      <c r="AG1265" s="25" t="s">
        <v>1316</v>
      </c>
    </row>
    <row r="1266" spans="33:33" x14ac:dyDescent="0.35">
      <c r="AG1266" s="25" t="s">
        <v>4223</v>
      </c>
    </row>
    <row r="1267" spans="33:33" x14ac:dyDescent="0.35">
      <c r="AG1267" s="25" t="s">
        <v>2296</v>
      </c>
    </row>
    <row r="1268" spans="33:33" x14ac:dyDescent="0.35">
      <c r="AG1268" s="25" t="s">
        <v>4267</v>
      </c>
    </row>
    <row r="1269" spans="33:33" x14ac:dyDescent="0.35">
      <c r="AG1269" s="25" t="s">
        <v>2298</v>
      </c>
    </row>
    <row r="1270" spans="33:33" x14ac:dyDescent="0.35">
      <c r="AG1270" s="25" t="s">
        <v>4706</v>
      </c>
    </row>
    <row r="1271" spans="33:33" x14ac:dyDescent="0.35">
      <c r="AG1271" s="25" t="s">
        <v>5042</v>
      </c>
    </row>
    <row r="1272" spans="33:33" x14ac:dyDescent="0.35">
      <c r="AG1272" s="25" t="s">
        <v>1718</v>
      </c>
    </row>
    <row r="1273" spans="33:33" x14ac:dyDescent="0.35">
      <c r="AG1273" s="25" t="s">
        <v>4257</v>
      </c>
    </row>
    <row r="1274" spans="33:33" x14ac:dyDescent="0.35">
      <c r="AG1274" s="25" t="s">
        <v>4799</v>
      </c>
    </row>
    <row r="1275" spans="33:33" x14ac:dyDescent="0.35">
      <c r="AG1275" s="25" t="s">
        <v>4666</v>
      </c>
    </row>
    <row r="1276" spans="33:33" x14ac:dyDescent="0.35">
      <c r="AG1276" s="25" t="s">
        <v>1550</v>
      </c>
    </row>
    <row r="1277" spans="33:33" x14ac:dyDescent="0.35">
      <c r="AG1277" s="25" t="s">
        <v>1464</v>
      </c>
    </row>
    <row r="1278" spans="33:33" x14ac:dyDescent="0.35">
      <c r="AG1278" s="25" t="s">
        <v>3324</v>
      </c>
    </row>
    <row r="1279" spans="33:33" x14ac:dyDescent="0.35">
      <c r="AG1279" s="25" t="s">
        <v>2227</v>
      </c>
    </row>
    <row r="1280" spans="33:33" x14ac:dyDescent="0.35">
      <c r="AG1280" s="25" t="s">
        <v>1552</v>
      </c>
    </row>
    <row r="1281" spans="33:33" x14ac:dyDescent="0.35">
      <c r="AG1281" s="25" t="s">
        <v>5307</v>
      </c>
    </row>
    <row r="1282" spans="33:33" x14ac:dyDescent="0.35">
      <c r="AG1282" s="25" t="s">
        <v>3703</v>
      </c>
    </row>
    <row r="1283" spans="33:33" x14ac:dyDescent="0.35">
      <c r="AG1283" s="25" t="s">
        <v>3056</v>
      </c>
    </row>
    <row r="1284" spans="33:33" x14ac:dyDescent="0.35">
      <c r="AG1284" s="25" t="s">
        <v>749</v>
      </c>
    </row>
    <row r="1285" spans="33:33" x14ac:dyDescent="0.35">
      <c r="AG1285" s="25" t="s">
        <v>737</v>
      </c>
    </row>
    <row r="1286" spans="33:33" x14ac:dyDescent="0.35">
      <c r="AG1286" s="25" t="s">
        <v>773</v>
      </c>
    </row>
    <row r="1287" spans="33:33" x14ac:dyDescent="0.35">
      <c r="AG1287" s="25" t="s">
        <v>5217</v>
      </c>
    </row>
    <row r="1288" spans="33:33" x14ac:dyDescent="0.35">
      <c r="AG1288" s="25" t="s">
        <v>4630</v>
      </c>
    </row>
    <row r="1289" spans="33:33" x14ac:dyDescent="0.35">
      <c r="AG1289" s="25" t="s">
        <v>3133</v>
      </c>
    </row>
    <row r="1290" spans="33:33" x14ac:dyDescent="0.35">
      <c r="AG1290" s="25" t="s">
        <v>3655</v>
      </c>
    </row>
    <row r="1291" spans="33:33" x14ac:dyDescent="0.35">
      <c r="AG1291" s="25" t="s">
        <v>4221</v>
      </c>
    </row>
    <row r="1292" spans="33:33" x14ac:dyDescent="0.35">
      <c r="AG1292" s="25" t="s">
        <v>3048</v>
      </c>
    </row>
    <row r="1293" spans="33:33" x14ac:dyDescent="0.35">
      <c r="AG1293" s="25" t="s">
        <v>4153</v>
      </c>
    </row>
    <row r="1294" spans="33:33" x14ac:dyDescent="0.35">
      <c r="AG1294" s="25" t="s">
        <v>2633</v>
      </c>
    </row>
    <row r="1295" spans="33:33" x14ac:dyDescent="0.35">
      <c r="AG1295" s="25" t="s">
        <v>254</v>
      </c>
    </row>
    <row r="1296" spans="33:33" x14ac:dyDescent="0.35">
      <c r="AG1296" s="25" t="s">
        <v>3951</v>
      </c>
    </row>
    <row r="1297" spans="33:33" x14ac:dyDescent="0.35">
      <c r="AG1297" s="25" t="s">
        <v>478</v>
      </c>
    </row>
    <row r="1298" spans="33:33" x14ac:dyDescent="0.35">
      <c r="AG1298" s="25" t="s">
        <v>4648</v>
      </c>
    </row>
    <row r="1299" spans="33:33" x14ac:dyDescent="0.35">
      <c r="AG1299" s="25" t="s">
        <v>1720</v>
      </c>
    </row>
    <row r="1300" spans="33:33" x14ac:dyDescent="0.35">
      <c r="AG1300" s="25" t="s">
        <v>4815</v>
      </c>
    </row>
    <row r="1301" spans="33:33" x14ac:dyDescent="0.35">
      <c r="AG1301" s="25" t="s">
        <v>994</v>
      </c>
    </row>
    <row r="1302" spans="33:33" x14ac:dyDescent="0.35">
      <c r="AG1302" s="25" t="s">
        <v>5391</v>
      </c>
    </row>
    <row r="1303" spans="33:33" x14ac:dyDescent="0.35">
      <c r="AG1303" s="25" t="s">
        <v>5313</v>
      </c>
    </row>
    <row r="1304" spans="33:33" x14ac:dyDescent="0.35">
      <c r="AG1304" s="25" t="s">
        <v>574</v>
      </c>
    </row>
    <row r="1305" spans="33:33" x14ac:dyDescent="0.35">
      <c r="AG1305" s="25" t="s">
        <v>677</v>
      </c>
    </row>
    <row r="1306" spans="33:33" x14ac:dyDescent="0.35">
      <c r="AG1306" s="25" t="s">
        <v>1919</v>
      </c>
    </row>
    <row r="1307" spans="33:33" x14ac:dyDescent="0.35">
      <c r="AG1307" s="25" t="s">
        <v>5285</v>
      </c>
    </row>
    <row r="1308" spans="33:33" x14ac:dyDescent="0.35">
      <c r="AG1308" s="25" t="s">
        <v>285</v>
      </c>
    </row>
    <row r="1309" spans="33:33" x14ac:dyDescent="0.35">
      <c r="AG1309" s="25" t="s">
        <v>5064</v>
      </c>
    </row>
    <row r="1310" spans="33:33" x14ac:dyDescent="0.35">
      <c r="AG1310" s="25" t="s">
        <v>1554</v>
      </c>
    </row>
    <row r="1311" spans="33:33" x14ac:dyDescent="0.35">
      <c r="AG1311" s="25" t="s">
        <v>2609</v>
      </c>
    </row>
    <row r="1312" spans="33:33" x14ac:dyDescent="0.35">
      <c r="AG1312" s="25" t="s">
        <v>5267</v>
      </c>
    </row>
    <row r="1313" spans="33:33" x14ac:dyDescent="0.35">
      <c r="AG1313" s="25" t="s">
        <v>5265</v>
      </c>
    </row>
    <row r="1314" spans="33:33" x14ac:dyDescent="0.35">
      <c r="AG1314" s="25" t="s">
        <v>5329</v>
      </c>
    </row>
    <row r="1315" spans="33:33" x14ac:dyDescent="0.35">
      <c r="AG1315" s="25" t="s">
        <v>480</v>
      </c>
    </row>
    <row r="1316" spans="33:33" x14ac:dyDescent="0.35">
      <c r="AG1316" s="25" t="s">
        <v>3489</v>
      </c>
    </row>
    <row r="1317" spans="33:33" x14ac:dyDescent="0.35">
      <c r="AG1317" s="25" t="s">
        <v>2302</v>
      </c>
    </row>
    <row r="1318" spans="33:33" x14ac:dyDescent="0.35">
      <c r="AG1318" s="25" t="s">
        <v>5321</v>
      </c>
    </row>
    <row r="1319" spans="33:33" x14ac:dyDescent="0.35">
      <c r="AG1319" s="25" t="s">
        <v>5349</v>
      </c>
    </row>
    <row r="1320" spans="33:33" x14ac:dyDescent="0.35">
      <c r="AG1320" s="25" t="s">
        <v>3735</v>
      </c>
    </row>
    <row r="1321" spans="33:33" x14ac:dyDescent="0.35">
      <c r="AG1321" s="25" t="s">
        <v>5249</v>
      </c>
    </row>
    <row r="1322" spans="33:33" x14ac:dyDescent="0.35">
      <c r="AG1322" s="25" t="s">
        <v>2672</v>
      </c>
    </row>
    <row r="1323" spans="33:33" x14ac:dyDescent="0.35">
      <c r="AG1323" s="25" t="s">
        <v>4347</v>
      </c>
    </row>
    <row r="1324" spans="33:33" x14ac:dyDescent="0.35">
      <c r="AG1324" s="25" t="s">
        <v>1909</v>
      </c>
    </row>
    <row r="1325" spans="33:33" x14ac:dyDescent="0.35">
      <c r="AG1325" s="25" t="s">
        <v>4934</v>
      </c>
    </row>
    <row r="1326" spans="33:33" x14ac:dyDescent="0.35">
      <c r="AG1326" s="25" t="s">
        <v>596</v>
      </c>
    </row>
    <row r="1327" spans="33:33" x14ac:dyDescent="0.35">
      <c r="AG1327" s="25" t="s">
        <v>3920</v>
      </c>
    </row>
    <row r="1328" spans="33:33" x14ac:dyDescent="0.35">
      <c r="AG1328" s="25" t="s">
        <v>584</v>
      </c>
    </row>
    <row r="1329" spans="33:33" x14ac:dyDescent="0.35">
      <c r="AG1329" s="25" t="s">
        <v>1466</v>
      </c>
    </row>
    <row r="1330" spans="33:33" x14ac:dyDescent="0.35">
      <c r="AG1330" s="25" t="s">
        <v>4943</v>
      </c>
    </row>
    <row r="1331" spans="33:33" x14ac:dyDescent="0.35">
      <c r="AG1331" s="25" t="s">
        <v>1468</v>
      </c>
    </row>
    <row r="1332" spans="33:33" x14ac:dyDescent="0.35">
      <c r="AG1332" s="25" t="s">
        <v>3859</v>
      </c>
    </row>
    <row r="1333" spans="33:33" x14ac:dyDescent="0.35">
      <c r="AG1333" s="25" t="s">
        <v>4947</v>
      </c>
    </row>
    <row r="1334" spans="33:33" x14ac:dyDescent="0.35">
      <c r="AG1334" s="25" t="s">
        <v>2538</v>
      </c>
    </row>
    <row r="1335" spans="33:33" x14ac:dyDescent="0.35">
      <c r="AG1335" s="25" t="s">
        <v>4860</v>
      </c>
    </row>
    <row r="1336" spans="33:33" x14ac:dyDescent="0.35">
      <c r="AG1336" s="25" t="s">
        <v>3287</v>
      </c>
    </row>
    <row r="1337" spans="33:33" x14ac:dyDescent="0.35">
      <c r="AG1337" s="25" t="s">
        <v>3904</v>
      </c>
    </row>
    <row r="1338" spans="33:33" x14ac:dyDescent="0.35">
      <c r="AG1338" s="25" t="s">
        <v>5333</v>
      </c>
    </row>
    <row r="1339" spans="33:33" x14ac:dyDescent="0.35">
      <c r="AG1339" s="25" t="s">
        <v>1470</v>
      </c>
    </row>
    <row r="1340" spans="33:33" x14ac:dyDescent="0.35">
      <c r="AG1340" s="25" t="s">
        <v>5259</v>
      </c>
    </row>
    <row r="1341" spans="33:33" x14ac:dyDescent="0.35">
      <c r="AG1341" s="25" t="s">
        <v>202</v>
      </c>
    </row>
    <row r="1342" spans="33:33" x14ac:dyDescent="0.35">
      <c r="AG1342" s="25" t="s">
        <v>1556</v>
      </c>
    </row>
    <row r="1343" spans="33:33" x14ac:dyDescent="0.35">
      <c r="AG1343" s="25" t="s">
        <v>4181</v>
      </c>
    </row>
    <row r="1344" spans="33:33" x14ac:dyDescent="0.35">
      <c r="AG1344" s="25" t="s">
        <v>805</v>
      </c>
    </row>
    <row r="1345" spans="33:33" x14ac:dyDescent="0.35">
      <c r="AG1345" s="25" t="s">
        <v>1722</v>
      </c>
    </row>
    <row r="1346" spans="33:33" x14ac:dyDescent="0.35">
      <c r="AG1346" s="25" t="s">
        <v>5325</v>
      </c>
    </row>
    <row r="1347" spans="33:33" x14ac:dyDescent="0.35">
      <c r="AG1347" s="25" t="s">
        <v>996</v>
      </c>
    </row>
    <row r="1348" spans="33:33" x14ac:dyDescent="0.35">
      <c r="AG1348" s="25" t="s">
        <v>2948</v>
      </c>
    </row>
    <row r="1349" spans="33:33" x14ac:dyDescent="0.35">
      <c r="AG1349" s="25" t="s">
        <v>1324</v>
      </c>
    </row>
    <row r="1350" spans="33:33" x14ac:dyDescent="0.35">
      <c r="AG1350" s="25" t="s">
        <v>2778</v>
      </c>
    </row>
    <row r="1351" spans="33:33" x14ac:dyDescent="0.35">
      <c r="AG1351" s="25" t="s">
        <v>1326</v>
      </c>
    </row>
    <row r="1352" spans="33:33" x14ac:dyDescent="0.35">
      <c r="AG1352" s="25" t="s">
        <v>3330</v>
      </c>
    </row>
    <row r="1353" spans="33:33" x14ac:dyDescent="0.35">
      <c r="AG1353" s="25" t="s">
        <v>2027</v>
      </c>
    </row>
    <row r="1354" spans="33:33" x14ac:dyDescent="0.35">
      <c r="AG1354" s="25" t="s">
        <v>2521</v>
      </c>
    </row>
    <row r="1355" spans="33:33" x14ac:dyDescent="0.35">
      <c r="AG1355" s="25" t="s">
        <v>1558</v>
      </c>
    </row>
    <row r="1356" spans="33:33" x14ac:dyDescent="0.35">
      <c r="AG1356" s="25" t="s">
        <v>4544</v>
      </c>
    </row>
    <row r="1357" spans="33:33" x14ac:dyDescent="0.35">
      <c r="AG1357" s="25" t="s">
        <v>2800</v>
      </c>
    </row>
    <row r="1358" spans="33:33" x14ac:dyDescent="0.35">
      <c r="AG1358" s="25" t="s">
        <v>2736</v>
      </c>
    </row>
    <row r="1359" spans="33:33" x14ac:dyDescent="0.35">
      <c r="AG1359" s="25" t="s">
        <v>2988</v>
      </c>
    </row>
    <row r="1360" spans="33:33" x14ac:dyDescent="0.35">
      <c r="AG1360" s="25" t="s">
        <v>383</v>
      </c>
    </row>
    <row r="1361" spans="33:33" x14ac:dyDescent="0.35">
      <c r="AG1361" s="25" t="s">
        <v>363</v>
      </c>
    </row>
    <row r="1362" spans="33:33" x14ac:dyDescent="0.35">
      <c r="AG1362" s="25" t="s">
        <v>4388</v>
      </c>
    </row>
    <row r="1363" spans="33:33" x14ac:dyDescent="0.35">
      <c r="AG1363" s="25" t="s">
        <v>4390</v>
      </c>
    </row>
    <row r="1364" spans="33:33" x14ac:dyDescent="0.35">
      <c r="AG1364" s="25" t="s">
        <v>4396</v>
      </c>
    </row>
    <row r="1365" spans="33:33" x14ac:dyDescent="0.35">
      <c r="AG1365" s="25" t="s">
        <v>3485</v>
      </c>
    </row>
    <row r="1366" spans="33:33" x14ac:dyDescent="0.35">
      <c r="AG1366" s="25" t="s">
        <v>1724</v>
      </c>
    </row>
    <row r="1367" spans="33:33" x14ac:dyDescent="0.35">
      <c r="AG1367" s="25" t="s">
        <v>2448</v>
      </c>
    </row>
    <row r="1368" spans="33:33" x14ac:dyDescent="0.35">
      <c r="AG1368" s="25" t="s">
        <v>3864</v>
      </c>
    </row>
    <row r="1369" spans="33:33" x14ac:dyDescent="0.35">
      <c r="AG1369" s="25" t="s">
        <v>5058</v>
      </c>
    </row>
    <row r="1370" spans="33:33" x14ac:dyDescent="0.35">
      <c r="AG1370" s="25" t="s">
        <v>1726</v>
      </c>
    </row>
    <row r="1371" spans="33:33" x14ac:dyDescent="0.35">
      <c r="AG1371" s="25" t="s">
        <v>2201</v>
      </c>
    </row>
    <row r="1372" spans="33:33" x14ac:dyDescent="0.35">
      <c r="AG1372" s="25" t="s">
        <v>379</v>
      </c>
    </row>
    <row r="1373" spans="33:33" x14ac:dyDescent="0.35">
      <c r="AG1373" s="25" t="s">
        <v>3811</v>
      </c>
    </row>
    <row r="1374" spans="33:33" x14ac:dyDescent="0.35">
      <c r="AG1374" s="25" t="s">
        <v>2003</v>
      </c>
    </row>
    <row r="1375" spans="33:33" x14ac:dyDescent="0.35">
      <c r="AG1375" s="25" t="s">
        <v>3603</v>
      </c>
    </row>
    <row r="1376" spans="33:33" x14ac:dyDescent="0.35">
      <c r="AG1376" s="25" t="s">
        <v>890</v>
      </c>
    </row>
    <row r="1377" spans="33:33" x14ac:dyDescent="0.35">
      <c r="AG1377" s="25" t="s">
        <v>4247</v>
      </c>
    </row>
    <row r="1378" spans="33:33" x14ac:dyDescent="0.35">
      <c r="AG1378" s="25" t="s">
        <v>3427</v>
      </c>
    </row>
    <row r="1379" spans="33:33" x14ac:dyDescent="0.35">
      <c r="AG1379" s="25" t="s">
        <v>4930</v>
      </c>
    </row>
    <row r="1380" spans="33:33" x14ac:dyDescent="0.35">
      <c r="AG1380" s="25" t="s">
        <v>4949</v>
      </c>
    </row>
    <row r="1381" spans="33:33" x14ac:dyDescent="0.35">
      <c r="AG1381" s="25" t="s">
        <v>3471</v>
      </c>
    </row>
    <row r="1382" spans="33:33" x14ac:dyDescent="0.35">
      <c r="AG1382" s="25" t="s">
        <v>1328</v>
      </c>
    </row>
    <row r="1383" spans="33:33" x14ac:dyDescent="0.35">
      <c r="AG1383" s="25" t="s">
        <v>1929</v>
      </c>
    </row>
    <row r="1384" spans="33:33" x14ac:dyDescent="0.35">
      <c r="AG1384" s="25" t="s">
        <v>1728</v>
      </c>
    </row>
    <row r="1385" spans="33:33" x14ac:dyDescent="0.35">
      <c r="AG1385" s="25" t="s">
        <v>3479</v>
      </c>
    </row>
    <row r="1386" spans="33:33" x14ac:dyDescent="0.35">
      <c r="AG1386" s="25" t="s">
        <v>3376</v>
      </c>
    </row>
    <row r="1387" spans="33:33" x14ac:dyDescent="0.35">
      <c r="AG1387" s="25" t="s">
        <v>1332</v>
      </c>
    </row>
    <row r="1388" spans="33:33" x14ac:dyDescent="0.35">
      <c r="AG1388" s="25" t="s">
        <v>1334</v>
      </c>
    </row>
    <row r="1389" spans="33:33" x14ac:dyDescent="0.35">
      <c r="AG1389" s="25" t="s">
        <v>2556</v>
      </c>
    </row>
    <row r="1390" spans="33:33" x14ac:dyDescent="0.35">
      <c r="AG1390" s="25" t="s">
        <v>5237</v>
      </c>
    </row>
    <row r="1391" spans="33:33" x14ac:dyDescent="0.35">
      <c r="AG1391" s="25" t="s">
        <v>3705</v>
      </c>
    </row>
    <row r="1392" spans="33:33" x14ac:dyDescent="0.35">
      <c r="AG1392" s="25" t="s">
        <v>3099</v>
      </c>
    </row>
    <row r="1393" spans="33:33" x14ac:dyDescent="0.35">
      <c r="AG1393" s="25" t="s">
        <v>3775</v>
      </c>
    </row>
    <row r="1394" spans="33:33" x14ac:dyDescent="0.35">
      <c r="AG1394" s="25" t="s">
        <v>4795</v>
      </c>
    </row>
    <row r="1395" spans="33:33" x14ac:dyDescent="0.35">
      <c r="AG1395" s="25" t="s">
        <v>1989</v>
      </c>
    </row>
    <row r="1396" spans="33:33" x14ac:dyDescent="0.35">
      <c r="AG1396" s="25" t="s">
        <v>4858</v>
      </c>
    </row>
    <row r="1397" spans="33:33" x14ac:dyDescent="0.35">
      <c r="AG1397" s="25" t="s">
        <v>1472</v>
      </c>
    </row>
    <row r="1398" spans="33:33" x14ac:dyDescent="0.35">
      <c r="AG1398" s="25" t="s">
        <v>3176</v>
      </c>
    </row>
    <row r="1399" spans="33:33" x14ac:dyDescent="0.35">
      <c r="AG1399" s="25" t="s">
        <v>3787</v>
      </c>
    </row>
    <row r="1400" spans="33:33" x14ac:dyDescent="0.35">
      <c r="AG1400" s="25" t="s">
        <v>2432</v>
      </c>
    </row>
    <row r="1401" spans="33:33" x14ac:dyDescent="0.35">
      <c r="AG1401" s="25" t="s">
        <v>4838</v>
      </c>
    </row>
    <row r="1402" spans="33:33" x14ac:dyDescent="0.35">
      <c r="AG1402" s="25" t="s">
        <v>5038</v>
      </c>
    </row>
    <row r="1403" spans="33:33" x14ac:dyDescent="0.35">
      <c r="AG1403" s="25" t="s">
        <v>4680</v>
      </c>
    </row>
    <row r="1404" spans="33:33" x14ac:dyDescent="0.35">
      <c r="AG1404" s="25" t="s">
        <v>5247</v>
      </c>
    </row>
    <row r="1405" spans="33:33" x14ac:dyDescent="0.35">
      <c r="AG1405" s="25" t="s">
        <v>3335</v>
      </c>
    </row>
    <row r="1406" spans="33:33" x14ac:dyDescent="0.35">
      <c r="AG1406" s="25" t="s">
        <v>4722</v>
      </c>
    </row>
    <row r="1407" spans="33:33" x14ac:dyDescent="0.35">
      <c r="AG1407" s="25" t="s">
        <v>5205</v>
      </c>
    </row>
    <row r="1408" spans="33:33" x14ac:dyDescent="0.35">
      <c r="AG1408" s="25" t="s">
        <v>3186</v>
      </c>
    </row>
    <row r="1409" spans="33:33" x14ac:dyDescent="0.35">
      <c r="AG1409" s="25" t="s">
        <v>3000</v>
      </c>
    </row>
    <row r="1410" spans="33:33" x14ac:dyDescent="0.35">
      <c r="AG1410" s="25" t="s">
        <v>892</v>
      </c>
    </row>
    <row r="1411" spans="33:33" x14ac:dyDescent="0.35">
      <c r="AG1411" s="25" t="s">
        <v>3723</v>
      </c>
    </row>
    <row r="1412" spans="33:33" x14ac:dyDescent="0.35">
      <c r="AG1412" s="25" t="s">
        <v>1730</v>
      </c>
    </row>
    <row r="1413" spans="33:33" x14ac:dyDescent="0.35">
      <c r="AG1413" s="25" t="s">
        <v>1338</v>
      </c>
    </row>
    <row r="1414" spans="33:33" x14ac:dyDescent="0.35">
      <c r="AG1414" s="25" t="s">
        <v>4768</v>
      </c>
    </row>
    <row r="1415" spans="33:33" x14ac:dyDescent="0.35">
      <c r="AG1415" s="25" t="s">
        <v>4864</v>
      </c>
    </row>
    <row r="1416" spans="33:33" x14ac:dyDescent="0.35">
      <c r="AG1416" s="25" t="s">
        <v>4848</v>
      </c>
    </row>
    <row r="1417" spans="33:33" x14ac:dyDescent="0.35">
      <c r="AG1417" s="25" t="s">
        <v>1794</v>
      </c>
    </row>
    <row r="1418" spans="33:33" x14ac:dyDescent="0.35">
      <c r="AG1418" s="25" t="s">
        <v>1340</v>
      </c>
    </row>
    <row r="1419" spans="33:33" x14ac:dyDescent="0.35">
      <c r="AG1419" s="25" t="s">
        <v>4926</v>
      </c>
    </row>
    <row r="1420" spans="33:33" x14ac:dyDescent="0.35">
      <c r="AG1420" s="25" t="s">
        <v>998</v>
      </c>
    </row>
    <row r="1421" spans="33:33" x14ac:dyDescent="0.35">
      <c r="AG1421" s="25" t="s">
        <v>2333</v>
      </c>
    </row>
    <row r="1422" spans="33:33" x14ac:dyDescent="0.35">
      <c r="AG1422" s="25" t="s">
        <v>1342</v>
      </c>
    </row>
    <row r="1423" spans="33:33" x14ac:dyDescent="0.35">
      <c r="AG1423" s="25" t="s">
        <v>2446</v>
      </c>
    </row>
    <row r="1424" spans="33:33" x14ac:dyDescent="0.35">
      <c r="AG1424" s="25" t="s">
        <v>4307</v>
      </c>
    </row>
    <row r="1425" spans="33:33" x14ac:dyDescent="0.35">
      <c r="AG1425" s="25" t="s">
        <v>4319</v>
      </c>
    </row>
    <row r="1426" spans="33:33" x14ac:dyDescent="0.35">
      <c r="AG1426" s="25" t="s">
        <v>1000</v>
      </c>
    </row>
    <row r="1427" spans="33:33" x14ac:dyDescent="0.35">
      <c r="AG1427" s="25" t="s">
        <v>2235</v>
      </c>
    </row>
    <row r="1428" spans="33:33" x14ac:dyDescent="0.35">
      <c r="AG1428" s="25" t="s">
        <v>4526</v>
      </c>
    </row>
    <row r="1429" spans="33:33" x14ac:dyDescent="0.35">
      <c r="AG1429" s="25" t="s">
        <v>4538</v>
      </c>
    </row>
    <row r="1430" spans="33:33" x14ac:dyDescent="0.35">
      <c r="AG1430" s="25" t="s">
        <v>3499</v>
      </c>
    </row>
    <row r="1431" spans="33:33" x14ac:dyDescent="0.35">
      <c r="AG1431" s="25" t="s">
        <v>3101</v>
      </c>
    </row>
    <row r="1432" spans="33:33" x14ac:dyDescent="0.35">
      <c r="AG1432" s="25" t="s">
        <v>482</v>
      </c>
    </row>
    <row r="1433" spans="33:33" x14ac:dyDescent="0.35">
      <c r="AG1433" s="25" t="s">
        <v>1071</v>
      </c>
    </row>
    <row r="1434" spans="33:33" x14ac:dyDescent="0.35">
      <c r="AG1434" s="25" t="s">
        <v>4835</v>
      </c>
    </row>
    <row r="1435" spans="33:33" x14ac:dyDescent="0.35">
      <c r="AG1435" s="25" t="s">
        <v>3487</v>
      </c>
    </row>
    <row r="1436" spans="33:33" x14ac:dyDescent="0.35">
      <c r="AG1436" s="25" t="s">
        <v>4532</v>
      </c>
    </row>
    <row r="1437" spans="33:33" x14ac:dyDescent="0.35">
      <c r="AG1437" s="25" t="s">
        <v>222</v>
      </c>
    </row>
    <row r="1438" spans="33:33" x14ac:dyDescent="0.35">
      <c r="AG1438" s="25" t="s">
        <v>4032</v>
      </c>
    </row>
    <row r="1439" spans="33:33" x14ac:dyDescent="0.35">
      <c r="AG1439" s="25" t="s">
        <v>1002</v>
      </c>
    </row>
    <row r="1440" spans="33:33" x14ac:dyDescent="0.35">
      <c r="AG1440" s="25" t="s">
        <v>1346</v>
      </c>
    </row>
    <row r="1441" spans="33:33" x14ac:dyDescent="0.35">
      <c r="AG1441" s="25" t="s">
        <v>2882</v>
      </c>
    </row>
    <row r="1442" spans="33:33" x14ac:dyDescent="0.35">
      <c r="AG1442" s="25" t="s">
        <v>4343</v>
      </c>
    </row>
    <row r="1443" spans="33:33" x14ac:dyDescent="0.35">
      <c r="AG1443" s="25" t="s">
        <v>1560</v>
      </c>
    </row>
    <row r="1444" spans="33:33" x14ac:dyDescent="0.35">
      <c r="AG1444" s="25" t="s">
        <v>4856</v>
      </c>
    </row>
    <row r="1445" spans="33:33" x14ac:dyDescent="0.35">
      <c r="AG1445" s="25" t="s">
        <v>3497</v>
      </c>
    </row>
    <row r="1446" spans="33:33" x14ac:dyDescent="0.35">
      <c r="AG1446" s="25" t="s">
        <v>3162</v>
      </c>
    </row>
    <row r="1447" spans="33:33" x14ac:dyDescent="0.35">
      <c r="AG1447" s="25" t="s">
        <v>3202</v>
      </c>
    </row>
    <row r="1448" spans="33:33" x14ac:dyDescent="0.35">
      <c r="AG1448" s="25" t="s">
        <v>4231</v>
      </c>
    </row>
    <row r="1449" spans="33:33" x14ac:dyDescent="0.35">
      <c r="AG1449" s="25" t="s">
        <v>4646</v>
      </c>
    </row>
    <row r="1450" spans="33:33" x14ac:dyDescent="0.35">
      <c r="AG1450" s="25" t="s">
        <v>3625</v>
      </c>
    </row>
    <row r="1451" spans="33:33" x14ac:dyDescent="0.35">
      <c r="AG1451" s="25" t="s">
        <v>4051</v>
      </c>
    </row>
    <row r="1452" spans="33:33" x14ac:dyDescent="0.35">
      <c r="AG1452" s="25" t="s">
        <v>1562</v>
      </c>
    </row>
    <row r="1453" spans="33:33" x14ac:dyDescent="0.35">
      <c r="AG1453" s="25" t="s">
        <v>3637</v>
      </c>
    </row>
    <row r="1454" spans="33:33" x14ac:dyDescent="0.35">
      <c r="AG1454" s="25" t="s">
        <v>327</v>
      </c>
    </row>
    <row r="1455" spans="33:33" x14ac:dyDescent="0.35">
      <c r="AG1455" s="25" t="s">
        <v>1564</v>
      </c>
    </row>
    <row r="1456" spans="33:33" x14ac:dyDescent="0.35">
      <c r="AG1456" s="25" t="s">
        <v>1732</v>
      </c>
    </row>
    <row r="1457" spans="33:33" x14ac:dyDescent="0.35">
      <c r="AG1457" s="25" t="s">
        <v>3352</v>
      </c>
    </row>
    <row r="1458" spans="33:33" x14ac:dyDescent="0.35">
      <c r="AG1458" s="25" t="s">
        <v>3923</v>
      </c>
    </row>
    <row r="1459" spans="33:33" x14ac:dyDescent="0.35">
      <c r="AG1459" s="25" t="s">
        <v>1073</v>
      </c>
    </row>
    <row r="1460" spans="33:33" x14ac:dyDescent="0.35">
      <c r="AG1460" s="25" t="s">
        <v>4620</v>
      </c>
    </row>
    <row r="1461" spans="33:33" x14ac:dyDescent="0.35">
      <c r="AG1461" s="25" t="s">
        <v>3876</v>
      </c>
    </row>
    <row r="1462" spans="33:33" x14ac:dyDescent="0.35">
      <c r="AG1462" s="25" t="s">
        <v>3733</v>
      </c>
    </row>
    <row r="1463" spans="33:33" x14ac:dyDescent="0.35">
      <c r="AG1463" s="25" t="s">
        <v>4712</v>
      </c>
    </row>
    <row r="1464" spans="33:33" x14ac:dyDescent="0.35">
      <c r="AG1464" s="25" t="s">
        <v>2494</v>
      </c>
    </row>
    <row r="1465" spans="33:33" x14ac:dyDescent="0.35">
      <c r="AG1465" s="25" t="s">
        <v>3649</v>
      </c>
    </row>
    <row r="1466" spans="33:33" x14ac:dyDescent="0.35">
      <c r="AG1466" s="25" t="s">
        <v>2724</v>
      </c>
    </row>
    <row r="1467" spans="33:33" x14ac:dyDescent="0.35">
      <c r="AG1467" s="25" t="s">
        <v>4275</v>
      </c>
    </row>
    <row r="1468" spans="33:33" x14ac:dyDescent="0.35">
      <c r="AG1468" s="25" t="s">
        <v>630</v>
      </c>
    </row>
    <row r="1469" spans="33:33" x14ac:dyDescent="0.35">
      <c r="AG1469" s="25" t="s">
        <v>2378</v>
      </c>
    </row>
    <row r="1470" spans="33:33" x14ac:dyDescent="0.35">
      <c r="AG1470" s="25" t="s">
        <v>4682</v>
      </c>
    </row>
    <row r="1471" spans="33:33" x14ac:dyDescent="0.35">
      <c r="AG1471" s="25" t="s">
        <v>333</v>
      </c>
    </row>
    <row r="1472" spans="33:33" x14ac:dyDescent="0.35">
      <c r="AG1472" s="25" t="s">
        <v>3725</v>
      </c>
    </row>
    <row r="1473" spans="33:33" x14ac:dyDescent="0.35">
      <c r="AG1473" s="25" t="s">
        <v>402</v>
      </c>
    </row>
    <row r="1474" spans="33:33" x14ac:dyDescent="0.35">
      <c r="AG1474" s="25" t="s">
        <v>418</v>
      </c>
    </row>
    <row r="1475" spans="33:33" x14ac:dyDescent="0.35">
      <c r="AG1475" s="25" t="s">
        <v>645</v>
      </c>
    </row>
    <row r="1476" spans="33:33" x14ac:dyDescent="0.35">
      <c r="AG1476" s="25" t="s">
        <v>1004</v>
      </c>
    </row>
    <row r="1477" spans="33:33" x14ac:dyDescent="0.35">
      <c r="AG1477" s="25" t="s">
        <v>5309</v>
      </c>
    </row>
    <row r="1478" spans="33:33" x14ac:dyDescent="0.35">
      <c r="AG1478" s="25" t="s">
        <v>2359</v>
      </c>
    </row>
    <row r="1479" spans="33:33" x14ac:dyDescent="0.35">
      <c r="AG1479" s="25" t="s">
        <v>2996</v>
      </c>
    </row>
    <row r="1480" spans="33:33" x14ac:dyDescent="0.35">
      <c r="AG1480" s="25" t="s">
        <v>3949</v>
      </c>
    </row>
    <row r="1481" spans="33:33" x14ac:dyDescent="0.35">
      <c r="AG1481" s="25" t="s">
        <v>1006</v>
      </c>
    </row>
    <row r="1482" spans="33:33" x14ac:dyDescent="0.35">
      <c r="AG1482" s="25" t="s">
        <v>1821</v>
      </c>
    </row>
    <row r="1483" spans="33:33" x14ac:dyDescent="0.35">
      <c r="AG1483" s="25" t="s">
        <v>1815</v>
      </c>
    </row>
    <row r="1484" spans="33:33" x14ac:dyDescent="0.35">
      <c r="AG1484" s="25" t="s">
        <v>1348</v>
      </c>
    </row>
    <row r="1485" spans="33:33" x14ac:dyDescent="0.35">
      <c r="AG1485" s="25" t="s">
        <v>2207</v>
      </c>
    </row>
    <row r="1486" spans="33:33" x14ac:dyDescent="0.35">
      <c r="AG1486" s="25" t="s">
        <v>183</v>
      </c>
    </row>
    <row r="1487" spans="33:33" x14ac:dyDescent="0.35">
      <c r="AG1487" s="25" t="s">
        <v>1350</v>
      </c>
    </row>
    <row r="1488" spans="33:33" x14ac:dyDescent="0.35">
      <c r="AG1488" s="25" t="s">
        <v>108</v>
      </c>
    </row>
    <row r="1489" spans="33:33" x14ac:dyDescent="0.35">
      <c r="AG1489" s="25" t="s">
        <v>145</v>
      </c>
    </row>
    <row r="1490" spans="33:33" x14ac:dyDescent="0.35">
      <c r="AG1490" s="25" t="s">
        <v>154</v>
      </c>
    </row>
    <row r="1491" spans="33:33" x14ac:dyDescent="0.35">
      <c r="AG1491" s="25" t="s">
        <v>147</v>
      </c>
    </row>
    <row r="1492" spans="33:33" x14ac:dyDescent="0.35">
      <c r="AG1492" s="25" t="s">
        <v>1352</v>
      </c>
    </row>
    <row r="1493" spans="33:33" x14ac:dyDescent="0.35">
      <c r="AG1493" s="25" t="s">
        <v>3651</v>
      </c>
    </row>
    <row r="1494" spans="33:33" x14ac:dyDescent="0.35">
      <c r="AG1494" s="25" t="s">
        <v>1354</v>
      </c>
    </row>
    <row r="1495" spans="33:33" x14ac:dyDescent="0.35">
      <c r="AG1495" s="25" t="s">
        <v>3671</v>
      </c>
    </row>
    <row r="1496" spans="33:33" x14ac:dyDescent="0.35">
      <c r="AG1496" s="25" t="s">
        <v>3036</v>
      </c>
    </row>
    <row r="1497" spans="33:33" x14ac:dyDescent="0.35">
      <c r="AG1497" s="25" t="s">
        <v>4872</v>
      </c>
    </row>
    <row r="1498" spans="33:33" x14ac:dyDescent="0.35">
      <c r="AG1498" s="25" t="s">
        <v>707</v>
      </c>
    </row>
    <row r="1499" spans="33:33" x14ac:dyDescent="0.35">
      <c r="AG1499" s="25" t="s">
        <v>2155</v>
      </c>
    </row>
    <row r="1500" spans="33:33" x14ac:dyDescent="0.35">
      <c r="AG1500" s="25" t="s">
        <v>1884</v>
      </c>
    </row>
    <row r="1501" spans="33:33" x14ac:dyDescent="0.35">
      <c r="AG1501" s="25" t="s">
        <v>143</v>
      </c>
    </row>
    <row r="1502" spans="33:33" x14ac:dyDescent="0.35">
      <c r="AG1502" s="25" t="s">
        <v>4472</v>
      </c>
    </row>
    <row r="1503" spans="33:33" x14ac:dyDescent="0.35">
      <c r="AG1503" s="25" t="s">
        <v>2371</v>
      </c>
    </row>
    <row r="1504" spans="33:33" x14ac:dyDescent="0.35">
      <c r="AG1504" s="25" t="s">
        <v>3627</v>
      </c>
    </row>
    <row r="1505" spans="33:33" x14ac:dyDescent="0.35">
      <c r="AG1505" s="25" t="s">
        <v>2726</v>
      </c>
    </row>
    <row r="1506" spans="33:33" x14ac:dyDescent="0.35">
      <c r="AG1506" s="25" t="s">
        <v>1734</v>
      </c>
    </row>
    <row r="1507" spans="33:33" x14ac:dyDescent="0.35">
      <c r="AG1507" s="25" t="s">
        <v>1736</v>
      </c>
    </row>
    <row r="1508" spans="33:33" x14ac:dyDescent="0.35">
      <c r="AG1508" s="25" t="s">
        <v>3623</v>
      </c>
    </row>
    <row r="1509" spans="33:33" x14ac:dyDescent="0.35">
      <c r="AG1509" s="25" t="s">
        <v>3629</v>
      </c>
    </row>
    <row r="1510" spans="33:33" x14ac:dyDescent="0.35">
      <c r="AG1510" s="25" t="s">
        <v>632</v>
      </c>
    </row>
    <row r="1511" spans="33:33" x14ac:dyDescent="0.35">
      <c r="AG1511" s="25" t="s">
        <v>4295</v>
      </c>
    </row>
    <row r="1512" spans="33:33" x14ac:dyDescent="0.35">
      <c r="AG1512" s="25" t="s">
        <v>1474</v>
      </c>
    </row>
    <row r="1513" spans="33:33" x14ac:dyDescent="0.35">
      <c r="AG1513" s="25" t="s">
        <v>2918</v>
      </c>
    </row>
    <row r="1514" spans="33:33" x14ac:dyDescent="0.35">
      <c r="AG1514" s="25" t="s">
        <v>442</v>
      </c>
    </row>
    <row r="1515" spans="33:33" x14ac:dyDescent="0.35">
      <c r="AG1515" s="25" t="s">
        <v>172</v>
      </c>
    </row>
    <row r="1516" spans="33:33" x14ac:dyDescent="0.35">
      <c r="AG1516" s="25" t="s">
        <v>1356</v>
      </c>
    </row>
    <row r="1517" spans="33:33" x14ac:dyDescent="0.35">
      <c r="AG1517" s="25" t="s">
        <v>3050</v>
      </c>
    </row>
    <row r="1518" spans="33:33" x14ac:dyDescent="0.35">
      <c r="AG1518" s="25" t="s">
        <v>1358</v>
      </c>
    </row>
    <row r="1519" spans="33:33" x14ac:dyDescent="0.35">
      <c r="AG1519" s="25" t="s">
        <v>5255</v>
      </c>
    </row>
    <row r="1520" spans="33:33" x14ac:dyDescent="0.35">
      <c r="AG1520" s="25" t="s">
        <v>1360</v>
      </c>
    </row>
    <row r="1521" spans="33:33" x14ac:dyDescent="0.35">
      <c r="AG1521" s="25" t="s">
        <v>3178</v>
      </c>
    </row>
    <row r="1522" spans="33:33" x14ac:dyDescent="0.35">
      <c r="AG1522" s="25" t="s">
        <v>1738</v>
      </c>
    </row>
    <row r="1523" spans="33:33" x14ac:dyDescent="0.35">
      <c r="AG1523" s="25" t="s">
        <v>4255</v>
      </c>
    </row>
    <row r="1524" spans="33:33" x14ac:dyDescent="0.35">
      <c r="AG1524" s="25" t="s">
        <v>2221</v>
      </c>
    </row>
    <row r="1525" spans="33:33" x14ac:dyDescent="0.35">
      <c r="AG1525" s="25" t="s">
        <v>1362</v>
      </c>
    </row>
    <row r="1526" spans="33:33" x14ac:dyDescent="0.35">
      <c r="AG1526" s="25" t="s">
        <v>3493</v>
      </c>
    </row>
    <row r="1527" spans="33:33" x14ac:dyDescent="0.35">
      <c r="AG1527" s="25" t="s">
        <v>2264</v>
      </c>
    </row>
    <row r="1528" spans="33:33" x14ac:dyDescent="0.35">
      <c r="AG1528" s="25" t="s">
        <v>4530</v>
      </c>
    </row>
    <row r="1529" spans="33:33" x14ac:dyDescent="0.35">
      <c r="AG1529" s="25" t="s">
        <v>5012</v>
      </c>
    </row>
    <row r="1530" spans="33:33" x14ac:dyDescent="0.35">
      <c r="AG1530" s="25" t="s">
        <v>4940</v>
      </c>
    </row>
    <row r="1531" spans="33:33" x14ac:dyDescent="0.35">
      <c r="AG1531" s="25" t="s">
        <v>4957</v>
      </c>
    </row>
    <row r="1532" spans="33:33" x14ac:dyDescent="0.35">
      <c r="AG1532" s="25" t="s">
        <v>5229</v>
      </c>
    </row>
    <row r="1533" spans="33:33" x14ac:dyDescent="0.35">
      <c r="AG1533" s="25" t="s">
        <v>2548</v>
      </c>
    </row>
    <row r="1534" spans="33:33" x14ac:dyDescent="0.35">
      <c r="AG1534" s="25" t="s">
        <v>4548</v>
      </c>
    </row>
    <row r="1535" spans="33:33" x14ac:dyDescent="0.35">
      <c r="AG1535" s="25" t="s">
        <v>1476</v>
      </c>
    </row>
    <row r="1536" spans="33:33" x14ac:dyDescent="0.35">
      <c r="AG1536" s="25" t="s">
        <v>4169</v>
      </c>
    </row>
    <row r="1537" spans="33:33" x14ac:dyDescent="0.35">
      <c r="AG1537" s="25" t="s">
        <v>416</v>
      </c>
    </row>
    <row r="1538" spans="33:33" x14ac:dyDescent="0.35">
      <c r="AG1538" s="25" t="s">
        <v>1366</v>
      </c>
    </row>
    <row r="1539" spans="33:33" x14ac:dyDescent="0.35">
      <c r="AG1539" s="25" t="s">
        <v>3615</v>
      </c>
    </row>
    <row r="1540" spans="33:33" x14ac:dyDescent="0.35">
      <c r="AG1540" s="25" t="s">
        <v>1568</v>
      </c>
    </row>
    <row r="1541" spans="33:33" x14ac:dyDescent="0.35">
      <c r="AG1541" s="25" t="s">
        <v>1570</v>
      </c>
    </row>
    <row r="1542" spans="33:33" x14ac:dyDescent="0.35">
      <c r="AG1542" s="25" t="s">
        <v>4980</v>
      </c>
    </row>
    <row r="1543" spans="33:33" x14ac:dyDescent="0.35">
      <c r="AG1543" s="25" t="s">
        <v>826</v>
      </c>
    </row>
    <row r="1544" spans="33:33" x14ac:dyDescent="0.35">
      <c r="AG1544" s="25" t="s">
        <v>3921</v>
      </c>
    </row>
    <row r="1545" spans="33:33" x14ac:dyDescent="0.35">
      <c r="AG1545" s="25" t="s">
        <v>1743</v>
      </c>
    </row>
    <row r="1546" spans="33:33" x14ac:dyDescent="0.35">
      <c r="AG1546" s="25" t="s">
        <v>2601</v>
      </c>
    </row>
    <row r="1547" spans="33:33" x14ac:dyDescent="0.35">
      <c r="AG1547" s="25" t="s">
        <v>1890</v>
      </c>
    </row>
    <row r="1548" spans="33:33" x14ac:dyDescent="0.35">
      <c r="AG1548" s="25" t="s">
        <v>1572</v>
      </c>
    </row>
    <row r="1549" spans="33:33" x14ac:dyDescent="0.35">
      <c r="AG1549" s="25" t="s">
        <v>2453</v>
      </c>
    </row>
    <row r="1550" spans="33:33" x14ac:dyDescent="0.35">
      <c r="AG1550" s="25" t="s">
        <v>553</v>
      </c>
    </row>
    <row r="1551" spans="33:33" x14ac:dyDescent="0.35">
      <c r="AG1551" s="25" t="s">
        <v>351</v>
      </c>
    </row>
    <row r="1552" spans="33:33" x14ac:dyDescent="0.35">
      <c r="AG1552" s="25" t="s">
        <v>3018</v>
      </c>
    </row>
    <row r="1553" spans="33:33" x14ac:dyDescent="0.35">
      <c r="AG1553" s="25" t="s">
        <v>3141</v>
      </c>
    </row>
    <row r="1554" spans="33:33" x14ac:dyDescent="0.35">
      <c r="AG1554" s="25" t="s">
        <v>3166</v>
      </c>
    </row>
    <row r="1555" spans="33:33" x14ac:dyDescent="0.35">
      <c r="AG1555" s="25" t="s">
        <v>3569</v>
      </c>
    </row>
    <row r="1556" spans="33:33" x14ac:dyDescent="0.35">
      <c r="AG1556" s="25" t="s">
        <v>1008</v>
      </c>
    </row>
    <row r="1557" spans="33:33" x14ac:dyDescent="0.35">
      <c r="AG1557" s="25" t="s">
        <v>1800</v>
      </c>
    </row>
    <row r="1558" spans="33:33" x14ac:dyDescent="0.35">
      <c r="AG1558" s="25" t="s">
        <v>4494</v>
      </c>
    </row>
    <row r="1559" spans="33:33" x14ac:dyDescent="0.35">
      <c r="AG1559" s="25" t="s">
        <v>1745</v>
      </c>
    </row>
    <row r="1560" spans="33:33" x14ac:dyDescent="0.35">
      <c r="AG1560" s="25" t="s">
        <v>4688</v>
      </c>
    </row>
    <row r="1561" spans="33:33" x14ac:dyDescent="0.35">
      <c r="AG1561" s="25" t="s">
        <v>5062</v>
      </c>
    </row>
    <row r="1562" spans="33:33" x14ac:dyDescent="0.35">
      <c r="AG1562" s="25" t="s">
        <v>2519</v>
      </c>
    </row>
    <row r="1563" spans="33:33" x14ac:dyDescent="0.35">
      <c r="AG1563" s="25" t="s">
        <v>4554</v>
      </c>
    </row>
    <row r="1564" spans="33:33" x14ac:dyDescent="0.35">
      <c r="AG1564" s="25" t="s">
        <v>1024</v>
      </c>
    </row>
    <row r="1565" spans="33:33" x14ac:dyDescent="0.35">
      <c r="AG1565" s="25" t="s">
        <v>1947</v>
      </c>
    </row>
    <row r="1566" spans="33:33" x14ac:dyDescent="0.35">
      <c r="AG1566" s="25" t="s">
        <v>4309</v>
      </c>
    </row>
    <row r="1567" spans="33:33" x14ac:dyDescent="0.35">
      <c r="AG1567" s="25" t="s">
        <v>2430</v>
      </c>
    </row>
    <row r="1568" spans="33:33" x14ac:dyDescent="0.35">
      <c r="AG1568" s="25" t="s">
        <v>592</v>
      </c>
    </row>
    <row r="1569" spans="33:33" x14ac:dyDescent="0.35">
      <c r="AG1569" s="25" t="s">
        <v>2517</v>
      </c>
    </row>
    <row r="1570" spans="33:33" x14ac:dyDescent="0.35">
      <c r="AG1570" s="25" t="s">
        <v>1372</v>
      </c>
    </row>
    <row r="1571" spans="33:33" x14ac:dyDescent="0.35">
      <c r="AG1571" s="25" t="s">
        <v>2944</v>
      </c>
    </row>
    <row r="1572" spans="33:33" x14ac:dyDescent="0.35">
      <c r="AG1572" s="25" t="s">
        <v>2812</v>
      </c>
    </row>
    <row r="1573" spans="33:33" x14ac:dyDescent="0.35">
      <c r="AG1573" s="25" t="s">
        <v>210</v>
      </c>
    </row>
    <row r="1574" spans="33:33" x14ac:dyDescent="0.35">
      <c r="AG1574" s="25" t="s">
        <v>1010</v>
      </c>
    </row>
    <row r="1575" spans="33:33" x14ac:dyDescent="0.35">
      <c r="AG1575" s="25" t="s">
        <v>1012</v>
      </c>
    </row>
    <row r="1576" spans="33:33" x14ac:dyDescent="0.35">
      <c r="AG1576" s="25" t="s">
        <v>3200</v>
      </c>
    </row>
    <row r="1577" spans="33:33" x14ac:dyDescent="0.35">
      <c r="AG1577" s="25" t="s">
        <v>2974</v>
      </c>
    </row>
    <row r="1578" spans="33:33" x14ac:dyDescent="0.35">
      <c r="AG1578" s="25" t="s">
        <v>3204</v>
      </c>
    </row>
    <row r="1579" spans="33:33" x14ac:dyDescent="0.35">
      <c r="AG1579" s="25" t="s">
        <v>3591</v>
      </c>
    </row>
    <row r="1580" spans="33:33" x14ac:dyDescent="0.35">
      <c r="AG1580" s="25" t="s">
        <v>170</v>
      </c>
    </row>
    <row r="1581" spans="33:33" x14ac:dyDescent="0.35">
      <c r="AG1581" s="25" t="s">
        <v>2444</v>
      </c>
    </row>
    <row r="1582" spans="33:33" x14ac:dyDescent="0.35">
      <c r="AG1582" s="25" t="s">
        <v>3773</v>
      </c>
    </row>
    <row r="1583" spans="33:33" x14ac:dyDescent="0.35">
      <c r="AG1583" s="25" t="s">
        <v>5355</v>
      </c>
    </row>
    <row r="1584" spans="33:33" x14ac:dyDescent="0.35">
      <c r="AG1584" s="25" t="s">
        <v>1576</v>
      </c>
    </row>
    <row r="1585" spans="33:33" x14ac:dyDescent="0.35">
      <c r="AG1585" s="25" t="s">
        <v>1578</v>
      </c>
    </row>
    <row r="1586" spans="33:33" x14ac:dyDescent="0.35">
      <c r="AG1586" s="25" t="s">
        <v>765</v>
      </c>
    </row>
    <row r="1587" spans="33:33" x14ac:dyDescent="0.35">
      <c r="AG1587" s="25" t="s">
        <v>1374</v>
      </c>
    </row>
    <row r="1588" spans="33:33" x14ac:dyDescent="0.35">
      <c r="AG1588" s="25" t="s">
        <v>1478</v>
      </c>
    </row>
    <row r="1589" spans="33:33" x14ac:dyDescent="0.35">
      <c r="AG1589" s="25" t="s">
        <v>4458</v>
      </c>
    </row>
    <row r="1590" spans="33:33" x14ac:dyDescent="0.35">
      <c r="AG1590" s="25" t="s">
        <v>4492</v>
      </c>
    </row>
    <row r="1591" spans="33:33" x14ac:dyDescent="0.35">
      <c r="AG1591" s="25" t="s">
        <v>5136</v>
      </c>
    </row>
    <row r="1592" spans="33:33" x14ac:dyDescent="0.35">
      <c r="AG1592" s="25" t="s">
        <v>4640</v>
      </c>
    </row>
    <row r="1593" spans="33:33" x14ac:dyDescent="0.35">
      <c r="AG1593" s="25" t="s">
        <v>4710</v>
      </c>
    </row>
    <row r="1594" spans="33:33" x14ac:dyDescent="0.35">
      <c r="AG1594" s="25" t="s">
        <v>305</v>
      </c>
    </row>
    <row r="1595" spans="33:33" x14ac:dyDescent="0.35">
      <c r="AG1595" s="25" t="s">
        <v>2820</v>
      </c>
    </row>
    <row r="1596" spans="33:33" x14ac:dyDescent="0.35">
      <c r="AG1596" s="25" t="s">
        <v>2934</v>
      </c>
    </row>
    <row r="1597" spans="33:33" x14ac:dyDescent="0.35">
      <c r="AG1597" s="25" t="s">
        <v>1376</v>
      </c>
    </row>
    <row r="1598" spans="33:33" x14ac:dyDescent="0.35">
      <c r="AG1598" s="25" t="s">
        <v>1014</v>
      </c>
    </row>
    <row r="1599" spans="33:33" x14ac:dyDescent="0.35">
      <c r="AG1599" s="25" t="s">
        <v>3447</v>
      </c>
    </row>
    <row r="1600" spans="33:33" x14ac:dyDescent="0.35">
      <c r="AG1600" s="25" t="s">
        <v>3866</v>
      </c>
    </row>
    <row r="1601" spans="33:33" x14ac:dyDescent="0.35">
      <c r="AG1601" s="25" t="s">
        <v>317</v>
      </c>
    </row>
    <row r="1602" spans="33:33" x14ac:dyDescent="0.35">
      <c r="AG1602" s="25" t="s">
        <v>2525</v>
      </c>
    </row>
    <row r="1603" spans="33:33" x14ac:dyDescent="0.35">
      <c r="AG1603" s="25" t="s">
        <v>4809</v>
      </c>
    </row>
    <row r="1604" spans="33:33" x14ac:dyDescent="0.35">
      <c r="AG1604" s="25" t="s">
        <v>4271</v>
      </c>
    </row>
    <row r="1605" spans="33:33" x14ac:dyDescent="0.35">
      <c r="AG1605" s="25" t="s">
        <v>3571</v>
      </c>
    </row>
    <row r="1606" spans="33:33" x14ac:dyDescent="0.35">
      <c r="AG1606" s="25" t="s">
        <v>3583</v>
      </c>
    </row>
    <row r="1607" spans="33:33" x14ac:dyDescent="0.35">
      <c r="AG1607" s="25" t="s">
        <v>3168</v>
      </c>
    </row>
    <row r="1608" spans="33:33" x14ac:dyDescent="0.35">
      <c r="AG1608" s="25" t="s">
        <v>4137</v>
      </c>
    </row>
    <row r="1609" spans="33:33" x14ac:dyDescent="0.35">
      <c r="AG1609" s="25" t="s">
        <v>4143</v>
      </c>
    </row>
    <row r="1610" spans="33:33" x14ac:dyDescent="0.35">
      <c r="AG1610" s="25" t="s">
        <v>4229</v>
      </c>
    </row>
    <row r="1611" spans="33:33" x14ac:dyDescent="0.35">
      <c r="AG1611" s="25" t="s">
        <v>1751</v>
      </c>
    </row>
    <row r="1612" spans="33:33" x14ac:dyDescent="0.35">
      <c r="AG1612" s="25" t="s">
        <v>486</v>
      </c>
    </row>
    <row r="1613" spans="33:33" x14ac:dyDescent="0.35">
      <c r="AG1613" s="25" t="s">
        <v>873</v>
      </c>
    </row>
    <row r="1614" spans="33:33" x14ac:dyDescent="0.35">
      <c r="AG1614" s="25" t="s">
        <v>4165</v>
      </c>
    </row>
    <row r="1615" spans="33:33" x14ac:dyDescent="0.35">
      <c r="AG1615" s="25" t="s">
        <v>3882</v>
      </c>
    </row>
    <row r="1616" spans="33:33" x14ac:dyDescent="0.35">
      <c r="AG1616" s="25" t="s">
        <v>2940</v>
      </c>
    </row>
    <row r="1617" spans="33:33" x14ac:dyDescent="0.35">
      <c r="AG1617" s="25" t="s">
        <v>2984</v>
      </c>
    </row>
    <row r="1618" spans="33:33" x14ac:dyDescent="0.35">
      <c r="AG1618" s="25" t="s">
        <v>1378</v>
      </c>
    </row>
    <row r="1619" spans="33:33" x14ac:dyDescent="0.35">
      <c r="AG1619" s="25" t="s">
        <v>5032</v>
      </c>
    </row>
    <row r="1620" spans="33:33" x14ac:dyDescent="0.35">
      <c r="AG1620" s="25" t="s">
        <v>488</v>
      </c>
    </row>
    <row r="1621" spans="33:33" x14ac:dyDescent="0.35">
      <c r="AG1621" s="25" t="s">
        <v>1077</v>
      </c>
    </row>
    <row r="1622" spans="33:33" x14ac:dyDescent="0.35">
      <c r="AG1622" s="25" t="s">
        <v>5060</v>
      </c>
    </row>
    <row r="1623" spans="33:33" x14ac:dyDescent="0.35">
      <c r="AG1623" s="25" t="s">
        <v>4650</v>
      </c>
    </row>
    <row r="1624" spans="33:33" x14ac:dyDescent="0.35">
      <c r="AG1624" s="25" t="s">
        <v>3852</v>
      </c>
    </row>
    <row r="1625" spans="33:33" x14ac:dyDescent="0.35">
      <c r="AG1625" s="25" t="s">
        <v>1079</v>
      </c>
    </row>
    <row r="1626" spans="33:33" x14ac:dyDescent="0.35">
      <c r="AG1626" s="25" t="s">
        <v>1753</v>
      </c>
    </row>
    <row r="1627" spans="33:33" x14ac:dyDescent="0.35">
      <c r="AG1627" s="25" t="s">
        <v>2402</v>
      </c>
    </row>
    <row r="1628" spans="33:33" x14ac:dyDescent="0.35">
      <c r="AG1628" s="25" t="s">
        <v>2353</v>
      </c>
    </row>
    <row r="1629" spans="33:33" x14ac:dyDescent="0.35">
      <c r="AG1629" s="25" t="s">
        <v>5221</v>
      </c>
    </row>
    <row r="1630" spans="33:33" x14ac:dyDescent="0.35">
      <c r="AG1630" s="25" t="s">
        <v>1380</v>
      </c>
    </row>
    <row r="1631" spans="33:33" x14ac:dyDescent="0.35">
      <c r="AG1631" s="25" t="s">
        <v>2328</v>
      </c>
    </row>
    <row r="1632" spans="33:33" x14ac:dyDescent="0.35">
      <c r="AG1632" s="25" t="s">
        <v>1081</v>
      </c>
    </row>
    <row r="1633" spans="33:33" x14ac:dyDescent="0.35">
      <c r="AG1633" s="25" t="s">
        <v>4436</v>
      </c>
    </row>
    <row r="1634" spans="33:33" x14ac:dyDescent="0.35">
      <c r="AG1634" s="25" t="s">
        <v>1580</v>
      </c>
    </row>
    <row r="1635" spans="33:33" x14ac:dyDescent="0.35">
      <c r="AG1635" s="25" t="s">
        <v>3275</v>
      </c>
    </row>
    <row r="1636" spans="33:33" x14ac:dyDescent="0.35">
      <c r="AG1636" s="25" t="s">
        <v>1382</v>
      </c>
    </row>
    <row r="1637" spans="33:33" x14ac:dyDescent="0.35">
      <c r="AG1637" s="25" t="s">
        <v>2461</v>
      </c>
    </row>
    <row r="1638" spans="33:33" x14ac:dyDescent="0.35">
      <c r="AG1638" s="25" t="s">
        <v>549</v>
      </c>
    </row>
    <row r="1639" spans="33:33" x14ac:dyDescent="0.35">
      <c r="AG1639" s="25" t="s">
        <v>4670</v>
      </c>
    </row>
    <row r="1640" spans="33:33" x14ac:dyDescent="0.35">
      <c r="AG1640" s="25" t="s">
        <v>3890</v>
      </c>
    </row>
    <row r="1641" spans="33:33" x14ac:dyDescent="0.35">
      <c r="AG1641" s="25" t="s">
        <v>3285</v>
      </c>
    </row>
    <row r="1642" spans="33:33" x14ac:dyDescent="0.35">
      <c r="AG1642" s="25" t="s">
        <v>5245</v>
      </c>
    </row>
    <row r="1643" spans="33:33" x14ac:dyDescent="0.35">
      <c r="AG1643" s="25" t="s">
        <v>2874</v>
      </c>
    </row>
    <row r="1644" spans="33:33" x14ac:dyDescent="0.35">
      <c r="AG1644" s="25" t="s">
        <v>1949</v>
      </c>
    </row>
    <row r="1645" spans="33:33" x14ac:dyDescent="0.35">
      <c r="AG1645" s="25" t="s">
        <v>2451</v>
      </c>
    </row>
    <row r="1646" spans="33:33" x14ac:dyDescent="0.35">
      <c r="AG1646" s="25" t="s">
        <v>1083</v>
      </c>
    </row>
    <row r="1647" spans="33:33" x14ac:dyDescent="0.35">
      <c r="AG1647" s="25" t="s">
        <v>2690</v>
      </c>
    </row>
    <row r="1648" spans="33:33" x14ac:dyDescent="0.35">
      <c r="AG1648" s="25" t="s">
        <v>3390</v>
      </c>
    </row>
    <row r="1649" spans="33:33" x14ac:dyDescent="0.35">
      <c r="AG1649" s="25" t="s">
        <v>2686</v>
      </c>
    </row>
    <row r="1650" spans="33:33" x14ac:dyDescent="0.35">
      <c r="AG1650" s="25" t="s">
        <v>1582</v>
      </c>
    </row>
    <row r="1651" spans="33:33" x14ac:dyDescent="0.35">
      <c r="AG1651" s="25" t="s">
        <v>1870</v>
      </c>
    </row>
    <row r="1652" spans="33:33" x14ac:dyDescent="0.35">
      <c r="AG1652" s="25" t="s">
        <v>4149</v>
      </c>
    </row>
    <row r="1653" spans="33:33" x14ac:dyDescent="0.35">
      <c r="AG1653" s="25" t="s">
        <v>234</v>
      </c>
    </row>
    <row r="1654" spans="33:33" x14ac:dyDescent="0.35">
      <c r="AG1654" s="25" t="s">
        <v>5373</v>
      </c>
    </row>
    <row r="1655" spans="33:33" x14ac:dyDescent="0.35">
      <c r="AG1655" s="25" t="s">
        <v>3152</v>
      </c>
    </row>
    <row r="1656" spans="33:33" x14ac:dyDescent="0.35">
      <c r="AG1656" s="25" t="s">
        <v>315</v>
      </c>
    </row>
    <row r="1657" spans="33:33" x14ac:dyDescent="0.35">
      <c r="AG1657" s="25" t="s">
        <v>3900</v>
      </c>
    </row>
    <row r="1658" spans="33:33" x14ac:dyDescent="0.35">
      <c r="AG1658" s="25" t="s">
        <v>675</v>
      </c>
    </row>
    <row r="1659" spans="33:33" x14ac:dyDescent="0.35">
      <c r="AG1659" s="25" t="s">
        <v>1384</v>
      </c>
    </row>
    <row r="1660" spans="33:33" x14ac:dyDescent="0.35">
      <c r="AG1660" s="25" t="s">
        <v>1479</v>
      </c>
    </row>
    <row r="1661" spans="33:33" x14ac:dyDescent="0.35">
      <c r="AG1661" s="25" t="s">
        <v>1386</v>
      </c>
    </row>
    <row r="1662" spans="33:33" x14ac:dyDescent="0.35">
      <c r="AG1662" s="25" t="s">
        <v>3094</v>
      </c>
    </row>
    <row r="1663" spans="33:33" x14ac:dyDescent="0.35">
      <c r="AG1663" s="25" t="s">
        <v>4175</v>
      </c>
    </row>
    <row r="1664" spans="33:33" x14ac:dyDescent="0.35">
      <c r="AG1664" s="25" t="s">
        <v>5227</v>
      </c>
    </row>
    <row r="1665" spans="33:33" x14ac:dyDescent="0.35">
      <c r="AG1665" s="25" t="s">
        <v>4959</v>
      </c>
    </row>
    <row r="1666" spans="33:33" x14ac:dyDescent="0.35">
      <c r="AG1666" s="25" t="s">
        <v>4305</v>
      </c>
    </row>
    <row r="1667" spans="33:33" x14ac:dyDescent="0.35">
      <c r="AG1667" s="25" t="s">
        <v>4041</v>
      </c>
    </row>
    <row r="1668" spans="33:33" x14ac:dyDescent="0.35">
      <c r="AG1668" s="25" t="s">
        <v>4145</v>
      </c>
    </row>
    <row r="1669" spans="33:33" x14ac:dyDescent="0.35">
      <c r="AG1669" s="25" t="s">
        <v>4217</v>
      </c>
    </row>
    <row r="1670" spans="33:33" x14ac:dyDescent="0.35">
      <c r="AG1670" s="25" t="s">
        <v>3388</v>
      </c>
    </row>
    <row r="1671" spans="33:33" x14ac:dyDescent="0.35">
      <c r="AG1671" s="25" t="s">
        <v>3961</v>
      </c>
    </row>
    <row r="1672" spans="33:33" x14ac:dyDescent="0.35">
      <c r="AG1672" s="25" t="s">
        <v>3111</v>
      </c>
    </row>
    <row r="1673" spans="33:33" x14ac:dyDescent="0.35">
      <c r="AG1673" s="25" t="s">
        <v>1016</v>
      </c>
    </row>
    <row r="1674" spans="33:33" x14ac:dyDescent="0.35">
      <c r="AG1674" s="25" t="s">
        <v>1388</v>
      </c>
    </row>
    <row r="1675" spans="33:33" x14ac:dyDescent="0.35">
      <c r="AG1675" s="25" t="s">
        <v>2527</v>
      </c>
    </row>
    <row r="1676" spans="33:33" x14ac:dyDescent="0.35">
      <c r="AG1676" s="25" t="s">
        <v>4468</v>
      </c>
    </row>
    <row r="1677" spans="33:33" x14ac:dyDescent="0.35">
      <c r="AG1677" s="25" t="s">
        <v>2420</v>
      </c>
    </row>
    <row r="1678" spans="33:33" x14ac:dyDescent="0.35">
      <c r="AG1678" s="25" t="s">
        <v>1390</v>
      </c>
    </row>
    <row r="1679" spans="33:33" x14ac:dyDescent="0.35">
      <c r="AG1679" s="25" t="s">
        <v>3137</v>
      </c>
    </row>
    <row r="1680" spans="33:33" x14ac:dyDescent="0.35">
      <c r="AG1680" s="25" t="s">
        <v>389</v>
      </c>
    </row>
    <row r="1681" spans="33:33" x14ac:dyDescent="0.35">
      <c r="AG1681" s="25" t="s">
        <v>490</v>
      </c>
    </row>
    <row r="1682" spans="33:33" x14ac:dyDescent="0.35">
      <c r="AG1682" s="25" t="s">
        <v>5275</v>
      </c>
    </row>
    <row r="1683" spans="33:33" x14ac:dyDescent="0.35">
      <c r="AG1683" s="25" t="s">
        <v>4524</v>
      </c>
    </row>
    <row r="1684" spans="33:33" x14ac:dyDescent="0.35">
      <c r="AG1684" s="25" t="s">
        <v>2880</v>
      </c>
    </row>
    <row r="1685" spans="33:33" x14ac:dyDescent="0.35">
      <c r="AG1685" s="25" t="s">
        <v>1392</v>
      </c>
    </row>
    <row r="1686" spans="33:33" x14ac:dyDescent="0.35">
      <c r="AG1686" s="25" t="s">
        <v>4774</v>
      </c>
    </row>
    <row r="1687" spans="33:33" x14ac:dyDescent="0.35">
      <c r="AG1687" s="25" t="s">
        <v>1085</v>
      </c>
    </row>
    <row r="1688" spans="33:33" x14ac:dyDescent="0.35">
      <c r="AG1688" s="25" t="s">
        <v>5273</v>
      </c>
    </row>
    <row r="1689" spans="33:33" x14ac:dyDescent="0.35">
      <c r="AG1689" s="25" t="s">
        <v>5395</v>
      </c>
    </row>
    <row r="1690" spans="33:33" x14ac:dyDescent="0.35">
      <c r="AG1690" s="25" t="s">
        <v>2870</v>
      </c>
    </row>
    <row r="1691" spans="33:33" x14ac:dyDescent="0.35">
      <c r="AG1691" s="25" t="s">
        <v>4562</v>
      </c>
    </row>
    <row r="1692" spans="33:33" x14ac:dyDescent="0.35">
      <c r="AG1692" s="25" t="s">
        <v>2660</v>
      </c>
    </row>
    <row r="1693" spans="33:33" x14ac:dyDescent="0.35">
      <c r="AG1693" s="25" t="s">
        <v>4664</v>
      </c>
    </row>
    <row r="1694" spans="33:33" x14ac:dyDescent="0.35">
      <c r="AG1694" s="25" t="s">
        <v>3955</v>
      </c>
    </row>
    <row r="1695" spans="33:33" x14ac:dyDescent="0.35">
      <c r="AG1695" s="25" t="s">
        <v>1757</v>
      </c>
    </row>
    <row r="1696" spans="33:33" x14ac:dyDescent="0.35">
      <c r="AG1696" s="25" t="s">
        <v>841</v>
      </c>
    </row>
    <row r="1697" spans="33:33" x14ac:dyDescent="0.35">
      <c r="AG1697" s="25" t="s">
        <v>739</v>
      </c>
    </row>
    <row r="1698" spans="33:33" x14ac:dyDescent="0.35">
      <c r="AG1698" s="25" t="s">
        <v>3675</v>
      </c>
    </row>
    <row r="1699" spans="33:33" x14ac:dyDescent="0.35">
      <c r="AG1699" s="25" t="s">
        <v>1584</v>
      </c>
    </row>
    <row r="1700" spans="33:33" x14ac:dyDescent="0.35">
      <c r="AG1700" s="25" t="s">
        <v>1586</v>
      </c>
    </row>
    <row r="1701" spans="33:33" x14ac:dyDescent="0.35">
      <c r="AG1701" s="25" t="s">
        <v>3372</v>
      </c>
    </row>
    <row r="1702" spans="33:33" x14ac:dyDescent="0.35">
      <c r="AG1702" s="25" t="s">
        <v>4456</v>
      </c>
    </row>
    <row r="1703" spans="33:33" x14ac:dyDescent="0.35">
      <c r="AG1703" s="25" t="s">
        <v>4450</v>
      </c>
    </row>
    <row r="1704" spans="33:33" x14ac:dyDescent="0.35">
      <c r="AG1704" s="25" t="s">
        <v>4490</v>
      </c>
    </row>
    <row r="1705" spans="33:33" x14ac:dyDescent="0.35">
      <c r="AG1705" s="25" t="s">
        <v>3892</v>
      </c>
    </row>
    <row r="1706" spans="33:33" x14ac:dyDescent="0.35">
      <c r="AG1706" s="25" t="s">
        <v>775</v>
      </c>
    </row>
    <row r="1707" spans="33:33" x14ac:dyDescent="0.35">
      <c r="AG1707" s="25" t="s">
        <v>5028</v>
      </c>
    </row>
    <row r="1708" spans="33:33" x14ac:dyDescent="0.35">
      <c r="AG1708" s="25" t="s">
        <v>2651</v>
      </c>
    </row>
    <row r="1709" spans="33:33" x14ac:dyDescent="0.35">
      <c r="AG1709" s="25" t="s">
        <v>634</v>
      </c>
    </row>
    <row r="1710" spans="33:33" x14ac:dyDescent="0.35">
      <c r="AG1710" s="25" t="s">
        <v>5261</v>
      </c>
    </row>
    <row r="1711" spans="33:33" x14ac:dyDescent="0.35">
      <c r="AG1711" s="25" t="s">
        <v>1832</v>
      </c>
    </row>
    <row r="1712" spans="33:33" x14ac:dyDescent="0.35">
      <c r="AG1712" s="25" t="s">
        <v>135</v>
      </c>
    </row>
    <row r="1713" spans="33:33" x14ac:dyDescent="0.35">
      <c r="AG1713" s="25" t="s">
        <v>1398</v>
      </c>
    </row>
    <row r="1714" spans="33:33" x14ac:dyDescent="0.35">
      <c r="AG1714" s="25" t="s">
        <v>4235</v>
      </c>
    </row>
    <row r="1715" spans="33:33" x14ac:dyDescent="0.35">
      <c r="AG1715" s="25" t="s">
        <v>1965</v>
      </c>
    </row>
    <row r="1716" spans="33:33" x14ac:dyDescent="0.35">
      <c r="AG1716" s="25" t="s">
        <v>1977</v>
      </c>
    </row>
    <row r="1717" spans="33:33" x14ac:dyDescent="0.35">
      <c r="AG1717" s="25" t="s">
        <v>2912</v>
      </c>
    </row>
    <row r="1718" spans="33:33" x14ac:dyDescent="0.35">
      <c r="AG1718" s="25" t="s">
        <v>2884</v>
      </c>
    </row>
    <row r="1719" spans="33:33" x14ac:dyDescent="0.35">
      <c r="AG1719" s="25" t="s">
        <v>1761</v>
      </c>
    </row>
    <row r="1720" spans="33:33" x14ac:dyDescent="0.35">
      <c r="AG1720" s="25" t="s">
        <v>717</v>
      </c>
    </row>
    <row r="1721" spans="33:33" x14ac:dyDescent="0.35">
      <c r="AG1721" s="25" t="s">
        <v>4842</v>
      </c>
    </row>
    <row r="1722" spans="33:33" x14ac:dyDescent="0.35">
      <c r="AG1722" s="25" t="s">
        <v>1588</v>
      </c>
    </row>
    <row r="1723" spans="33:33" x14ac:dyDescent="0.35">
      <c r="AG1723" s="25" t="s">
        <v>1763</v>
      </c>
    </row>
    <row r="1724" spans="33:33" x14ac:dyDescent="0.35">
      <c r="AG1724" s="25" t="s">
        <v>3224</v>
      </c>
    </row>
    <row r="1725" spans="33:33" x14ac:dyDescent="0.35">
      <c r="AG1725" s="25" t="s">
        <v>387</v>
      </c>
    </row>
    <row r="1726" spans="33:33" x14ac:dyDescent="0.35">
      <c r="AG1726" s="25" t="s">
        <v>1020</v>
      </c>
    </row>
    <row r="1727" spans="33:33" x14ac:dyDescent="0.35">
      <c r="AG1727" s="25" t="s">
        <v>4291</v>
      </c>
    </row>
    <row r="1728" spans="33:33" x14ac:dyDescent="0.35">
      <c r="AG1728" s="25" t="s">
        <v>2489</v>
      </c>
    </row>
    <row r="1729" spans="33:33" x14ac:dyDescent="0.35">
      <c r="AG1729" s="25" t="s">
        <v>2489</v>
      </c>
    </row>
    <row r="1730" spans="33:33" x14ac:dyDescent="0.35">
      <c r="AG1730" s="25" t="s">
        <v>4273</v>
      </c>
    </row>
    <row r="1731" spans="33:33" x14ac:dyDescent="0.35">
      <c r="AG1731" s="25" t="s">
        <v>4195</v>
      </c>
    </row>
    <row r="1732" spans="33:33" x14ac:dyDescent="0.35">
      <c r="AG1732" s="25" t="s">
        <v>1817</v>
      </c>
    </row>
    <row r="1733" spans="33:33" x14ac:dyDescent="0.35">
      <c r="AG1733" s="25" t="s">
        <v>2904</v>
      </c>
    </row>
    <row r="1734" spans="33:33" x14ac:dyDescent="0.35">
      <c r="AG1734" s="25" t="s">
        <v>2964</v>
      </c>
    </row>
    <row r="1735" spans="33:33" x14ac:dyDescent="0.35">
      <c r="AG1735" s="25" t="s">
        <v>4037</v>
      </c>
    </row>
    <row r="1736" spans="33:33" x14ac:dyDescent="0.35">
      <c r="AG1736" s="25" t="s">
        <v>1400</v>
      </c>
    </row>
    <row r="1737" spans="33:33" x14ac:dyDescent="0.35">
      <c r="AG1737" s="25" t="s">
        <v>4700</v>
      </c>
    </row>
    <row r="1738" spans="33:33" x14ac:dyDescent="0.35">
      <c r="AG1738" s="25" t="s">
        <v>4924</v>
      </c>
    </row>
    <row r="1739" spans="33:33" x14ac:dyDescent="0.35">
      <c r="AG1739" s="25" t="s">
        <v>3917</v>
      </c>
    </row>
    <row r="1740" spans="33:33" x14ac:dyDescent="0.35">
      <c r="AG1740" s="25" t="s">
        <v>3581</v>
      </c>
    </row>
    <row r="1741" spans="33:33" x14ac:dyDescent="0.35">
      <c r="AG1741" s="25" t="s">
        <v>4803</v>
      </c>
    </row>
    <row r="1742" spans="33:33" x14ac:dyDescent="0.35">
      <c r="AG1742" s="25" t="s">
        <v>5305</v>
      </c>
    </row>
    <row r="1743" spans="33:33" x14ac:dyDescent="0.35">
      <c r="AG1743" s="25" t="s">
        <v>3801</v>
      </c>
    </row>
    <row r="1744" spans="33:33" x14ac:dyDescent="0.35">
      <c r="AG1744" s="25" t="s">
        <v>1590</v>
      </c>
    </row>
    <row r="1745" spans="33:33" x14ac:dyDescent="0.35">
      <c r="AG1745" s="25" t="s">
        <v>2872</v>
      </c>
    </row>
    <row r="1746" spans="33:33" x14ac:dyDescent="0.35">
      <c r="AG1746" s="25" t="s">
        <v>4293</v>
      </c>
    </row>
    <row r="1747" spans="33:33" x14ac:dyDescent="0.35">
      <c r="AG1747" s="25" t="s">
        <v>2822</v>
      </c>
    </row>
    <row r="1748" spans="33:33" x14ac:dyDescent="0.35">
      <c r="AG1748" s="25" t="s">
        <v>855</v>
      </c>
    </row>
    <row r="1749" spans="33:33" x14ac:dyDescent="0.35">
      <c r="AG1749" s="25" t="s">
        <v>4498</v>
      </c>
    </row>
    <row r="1750" spans="33:33" x14ac:dyDescent="0.35">
      <c r="AG1750" s="25" t="s">
        <v>3617</v>
      </c>
    </row>
    <row r="1751" spans="33:33" x14ac:dyDescent="0.35">
      <c r="AG1751" s="25" t="s">
        <v>2682</v>
      </c>
    </row>
    <row r="1752" spans="33:33" x14ac:dyDescent="0.35">
      <c r="AG1752" s="25" t="s">
        <v>4460</v>
      </c>
    </row>
    <row r="1753" spans="33:33" x14ac:dyDescent="0.35">
      <c r="AG1753" s="25" t="s">
        <v>5215</v>
      </c>
    </row>
    <row r="1754" spans="33:33" x14ac:dyDescent="0.35">
      <c r="AG1754" s="25" t="s">
        <v>5233</v>
      </c>
    </row>
    <row r="1755" spans="33:33" x14ac:dyDescent="0.35">
      <c r="AG1755" s="25" t="s">
        <v>857</v>
      </c>
    </row>
    <row r="1756" spans="33:33" x14ac:dyDescent="0.35">
      <c r="AG1756" s="25" t="s">
        <v>665</v>
      </c>
    </row>
    <row r="1757" spans="33:33" x14ac:dyDescent="0.35">
      <c r="AG1757" s="25" t="s">
        <v>5130</v>
      </c>
    </row>
    <row r="1758" spans="33:33" x14ac:dyDescent="0.35">
      <c r="AG1758" s="25" t="s">
        <v>4704</v>
      </c>
    </row>
    <row r="1759" spans="33:33" x14ac:dyDescent="0.35">
      <c r="AG1759" s="25" t="s">
        <v>1769</v>
      </c>
    </row>
    <row r="1760" spans="33:33" x14ac:dyDescent="0.35">
      <c r="AG1760" s="25" t="s">
        <v>1592</v>
      </c>
    </row>
    <row r="1761" spans="33:33" x14ac:dyDescent="0.35">
      <c r="AG1761" s="25" t="s">
        <v>3014</v>
      </c>
    </row>
    <row r="1762" spans="33:33" x14ac:dyDescent="0.35">
      <c r="AG1762" s="25" t="s">
        <v>4870</v>
      </c>
    </row>
    <row r="1763" spans="33:33" x14ac:dyDescent="0.35">
      <c r="AG1763" s="25" t="s">
        <v>355</v>
      </c>
    </row>
    <row r="1764" spans="33:33" x14ac:dyDescent="0.35">
      <c r="AG1764" s="25" t="s">
        <v>313</v>
      </c>
    </row>
    <row r="1765" spans="33:33" x14ac:dyDescent="0.35">
      <c r="AG1765" s="25" t="s">
        <v>3647</v>
      </c>
    </row>
    <row r="1766" spans="33:33" x14ac:dyDescent="0.35">
      <c r="AG1766" s="25" t="s">
        <v>5132</v>
      </c>
    </row>
    <row r="1767" spans="33:33" x14ac:dyDescent="0.35">
      <c r="AG1767" s="25" t="s">
        <v>570</v>
      </c>
    </row>
    <row r="1768" spans="33:33" x14ac:dyDescent="0.35">
      <c r="AG1768" s="25" t="s">
        <v>3483</v>
      </c>
    </row>
    <row r="1769" spans="33:33" x14ac:dyDescent="0.35">
      <c r="AG1769" s="25" t="s">
        <v>2998</v>
      </c>
    </row>
    <row r="1770" spans="33:33" x14ac:dyDescent="0.35">
      <c r="AG1770" s="25" t="s">
        <v>1402</v>
      </c>
    </row>
    <row r="1771" spans="33:33" x14ac:dyDescent="0.35">
      <c r="AG1771" s="25" t="s">
        <v>5056</v>
      </c>
    </row>
    <row r="1772" spans="33:33" x14ac:dyDescent="0.35">
      <c r="AG1772" s="25" t="s">
        <v>1404</v>
      </c>
    </row>
    <row r="1773" spans="33:33" x14ac:dyDescent="0.35">
      <c r="AG1773" s="25" t="s">
        <v>400</v>
      </c>
    </row>
    <row r="1774" spans="33:33" x14ac:dyDescent="0.35">
      <c r="AG1774" s="25" t="s">
        <v>494</v>
      </c>
    </row>
    <row r="1775" spans="33:33" x14ac:dyDescent="0.35">
      <c r="AG1775" s="25" t="s">
        <v>3289</v>
      </c>
    </row>
    <row r="1776" spans="33:33" x14ac:dyDescent="0.35">
      <c r="AG1776" s="25" t="s">
        <v>3870</v>
      </c>
    </row>
    <row r="1777" spans="33:33" x14ac:dyDescent="0.35">
      <c r="AG1777" s="25" t="s">
        <v>377</v>
      </c>
    </row>
    <row r="1778" spans="33:33" x14ac:dyDescent="0.35">
      <c r="AG1778" s="25" t="s">
        <v>150</v>
      </c>
    </row>
    <row r="1779" spans="33:33" x14ac:dyDescent="0.35">
      <c r="AG1779" s="25" t="s">
        <v>80</v>
      </c>
    </row>
    <row r="1780" spans="33:33" x14ac:dyDescent="0.35">
      <c r="AG1780" s="25" t="s">
        <v>4026</v>
      </c>
    </row>
    <row r="1781" spans="33:33" x14ac:dyDescent="0.35">
      <c r="AG1781" s="25" t="s">
        <v>3412</v>
      </c>
    </row>
    <row r="1782" spans="33:33" x14ac:dyDescent="0.35">
      <c r="AG1782" s="25" t="s">
        <v>1872</v>
      </c>
    </row>
    <row r="1783" spans="33:33" x14ac:dyDescent="0.35">
      <c r="AG1783" s="25" t="s">
        <v>4199</v>
      </c>
    </row>
    <row r="1784" spans="33:33" x14ac:dyDescent="0.35">
      <c r="AG1784" s="25" t="s">
        <v>4844</v>
      </c>
    </row>
    <row r="1785" spans="33:33" x14ac:dyDescent="0.35">
      <c r="AG1785" s="25" t="s">
        <v>557</v>
      </c>
    </row>
    <row r="1786" spans="33:33" x14ac:dyDescent="0.35">
      <c r="AG1786" s="25" t="s">
        <v>4877</v>
      </c>
    </row>
    <row r="1787" spans="33:33" x14ac:dyDescent="0.35">
      <c r="AG1787" s="25" t="s">
        <v>1596</v>
      </c>
    </row>
    <row r="1788" spans="33:33" x14ac:dyDescent="0.35">
      <c r="AG1788" s="25" t="s">
        <v>2750</v>
      </c>
    </row>
    <row r="1789" spans="33:33" x14ac:dyDescent="0.35">
      <c r="AG1789" s="25" t="s">
        <v>2722</v>
      </c>
    </row>
    <row r="1790" spans="33:33" x14ac:dyDescent="0.35">
      <c r="AG1790" s="25" t="s">
        <v>4614</v>
      </c>
    </row>
    <row r="1791" spans="33:33" x14ac:dyDescent="0.35">
      <c r="AG1791" s="25" t="s">
        <v>1598</v>
      </c>
    </row>
    <row r="1792" spans="33:33" x14ac:dyDescent="0.35">
      <c r="AG1792" s="25" t="s">
        <v>2394</v>
      </c>
    </row>
    <row r="1793" spans="33:33" x14ac:dyDescent="0.35">
      <c r="AG1793" s="25" t="s">
        <v>3002</v>
      </c>
    </row>
    <row r="1794" spans="33:33" x14ac:dyDescent="0.35">
      <c r="AG1794" s="25" t="s">
        <v>2928</v>
      </c>
    </row>
    <row r="1795" spans="33:33" x14ac:dyDescent="0.35">
      <c r="AG1795" s="25" t="s">
        <v>894</v>
      </c>
    </row>
    <row r="1796" spans="33:33" x14ac:dyDescent="0.35">
      <c r="AG1796" s="25" t="s">
        <v>3467</v>
      </c>
    </row>
    <row r="1797" spans="33:33" x14ac:dyDescent="0.35">
      <c r="AG1797" s="25" t="s">
        <v>3097</v>
      </c>
    </row>
    <row r="1798" spans="33:33" x14ac:dyDescent="0.35">
      <c r="AG1798" s="25" t="s">
        <v>5140</v>
      </c>
    </row>
    <row r="1799" spans="33:33" x14ac:dyDescent="0.35">
      <c r="AG1799" s="25" t="s">
        <v>2894</v>
      </c>
    </row>
    <row r="1800" spans="33:33" x14ac:dyDescent="0.35">
      <c r="AG1800" s="25" t="s">
        <v>3947</v>
      </c>
    </row>
    <row r="1801" spans="33:33" x14ac:dyDescent="0.35">
      <c r="AG1801" s="25" t="s">
        <v>576</v>
      </c>
    </row>
    <row r="1802" spans="33:33" x14ac:dyDescent="0.35">
      <c r="AG1802" s="25" t="s">
        <v>801</v>
      </c>
    </row>
    <row r="1803" spans="33:33" x14ac:dyDescent="0.35">
      <c r="AG1803" s="25" t="s">
        <v>2564</v>
      </c>
    </row>
    <row r="1804" spans="33:33" x14ac:dyDescent="0.35">
      <c r="AG1804" s="25" t="s">
        <v>283</v>
      </c>
    </row>
    <row r="1805" spans="33:33" x14ac:dyDescent="0.35">
      <c r="AG1805" s="25" t="s">
        <v>3046</v>
      </c>
    </row>
    <row r="1806" spans="33:33" x14ac:dyDescent="0.35">
      <c r="AG1806" s="25" t="s">
        <v>2952</v>
      </c>
    </row>
    <row r="1807" spans="33:33" x14ac:dyDescent="0.35">
      <c r="AG1807" s="25" t="s">
        <v>1090</v>
      </c>
    </row>
    <row r="1808" spans="33:33" x14ac:dyDescent="0.35">
      <c r="AG1808" s="25" t="s">
        <v>566</v>
      </c>
    </row>
    <row r="1809" spans="33:33" x14ac:dyDescent="0.35">
      <c r="AG1809" s="25" t="s">
        <v>4708</v>
      </c>
    </row>
    <row r="1810" spans="33:33" x14ac:dyDescent="0.35">
      <c r="AG1810" s="25" t="s">
        <v>3902</v>
      </c>
    </row>
    <row r="1811" spans="33:33" x14ac:dyDescent="0.35">
      <c r="AG1811" s="25" t="s">
        <v>2530</v>
      </c>
    </row>
    <row r="1812" spans="33:33" x14ac:dyDescent="0.35">
      <c r="AG1812" s="25" t="s">
        <v>2540</v>
      </c>
    </row>
    <row r="1813" spans="33:33" x14ac:dyDescent="0.35">
      <c r="AG1813" s="25" t="s">
        <v>2635</v>
      </c>
    </row>
    <row r="1814" spans="33:33" x14ac:dyDescent="0.35">
      <c r="AG1814" s="25" t="s">
        <v>2455</v>
      </c>
    </row>
    <row r="1815" spans="33:33" x14ac:dyDescent="0.35">
      <c r="AG1815" s="25" t="s">
        <v>2151</v>
      </c>
    </row>
    <row r="1816" spans="33:33" x14ac:dyDescent="0.35">
      <c r="AG1816" s="25" t="s">
        <v>5293</v>
      </c>
    </row>
    <row r="1817" spans="33:33" x14ac:dyDescent="0.35">
      <c r="AG1817" s="25" t="s">
        <v>1911</v>
      </c>
    </row>
    <row r="1818" spans="33:33" x14ac:dyDescent="0.35">
      <c r="AG1818" s="25" t="s">
        <v>2623</v>
      </c>
    </row>
    <row r="1819" spans="33:33" x14ac:dyDescent="0.35">
      <c r="AG1819" s="25" t="s">
        <v>2583</v>
      </c>
    </row>
    <row r="1820" spans="33:33" x14ac:dyDescent="0.35">
      <c r="AG1820" s="25" t="s">
        <v>2105</v>
      </c>
    </row>
    <row r="1821" spans="33:33" x14ac:dyDescent="0.35">
      <c r="AG1821" s="25" t="s">
        <v>4024</v>
      </c>
    </row>
    <row r="1822" spans="33:33" x14ac:dyDescent="0.35">
      <c r="AG1822" s="25" t="s">
        <v>1408</v>
      </c>
    </row>
    <row r="1823" spans="33:33" x14ac:dyDescent="0.35">
      <c r="AG1823" s="25" t="s">
        <v>4043</v>
      </c>
    </row>
    <row r="1824" spans="33:33" x14ac:dyDescent="0.35">
      <c r="AG1824" s="25" t="s">
        <v>2688</v>
      </c>
    </row>
    <row r="1825" spans="33:33" x14ac:dyDescent="0.35">
      <c r="AG1825" s="25" t="s">
        <v>4345</v>
      </c>
    </row>
    <row r="1826" spans="33:33" x14ac:dyDescent="0.35">
      <c r="AG1826" s="25" t="s">
        <v>4438</v>
      </c>
    </row>
    <row r="1827" spans="33:33" x14ac:dyDescent="0.35">
      <c r="AG1827" s="25" t="s">
        <v>3096</v>
      </c>
    </row>
    <row r="1828" spans="33:33" x14ac:dyDescent="0.35">
      <c r="AG1828" s="25" t="s">
        <v>2318</v>
      </c>
    </row>
    <row r="1829" spans="33:33" x14ac:dyDescent="0.35">
      <c r="AG1829" s="25" t="s">
        <v>5004</v>
      </c>
    </row>
    <row r="1830" spans="33:33" x14ac:dyDescent="0.35">
      <c r="AG1830" s="25" t="s">
        <v>414</v>
      </c>
    </row>
    <row r="1831" spans="33:33" x14ac:dyDescent="0.35">
      <c r="AG1831" s="25" t="s">
        <v>3585</v>
      </c>
    </row>
    <row r="1832" spans="33:33" x14ac:dyDescent="0.35">
      <c r="AG1832" s="25" t="s">
        <v>4329</v>
      </c>
    </row>
    <row r="1833" spans="33:33" x14ac:dyDescent="0.35">
      <c r="AG1833" s="25" t="s">
        <v>3771</v>
      </c>
    </row>
    <row r="1834" spans="33:33" x14ac:dyDescent="0.35">
      <c r="AG1834" s="25" t="s">
        <v>5253</v>
      </c>
    </row>
    <row r="1835" spans="33:33" x14ac:dyDescent="0.35">
      <c r="AG1835" s="25" t="s">
        <v>3356</v>
      </c>
    </row>
    <row r="1836" spans="33:33" x14ac:dyDescent="0.35">
      <c r="AG1836" s="25" t="s">
        <v>1777</v>
      </c>
    </row>
    <row r="1837" spans="33:33" x14ac:dyDescent="0.35">
      <c r="AG1837" s="25" t="s">
        <v>4698</v>
      </c>
    </row>
    <row r="1838" spans="33:33" x14ac:dyDescent="0.35">
      <c r="AG1838" s="25" t="s">
        <v>4632</v>
      </c>
    </row>
    <row r="1839" spans="33:33" x14ac:dyDescent="0.35">
      <c r="AG1839" s="25" t="s">
        <v>1410</v>
      </c>
    </row>
    <row r="1840" spans="33:33" x14ac:dyDescent="0.35">
      <c r="AG1840" s="25" t="s">
        <v>5359</v>
      </c>
    </row>
    <row r="1841" spans="33:33" x14ac:dyDescent="0.35">
      <c r="AG1841" s="25" t="s">
        <v>1779</v>
      </c>
    </row>
    <row r="1842" spans="33:33" x14ac:dyDescent="0.35">
      <c r="AG1842" s="25" t="s">
        <v>2780</v>
      </c>
    </row>
    <row r="1843" spans="33:33" x14ac:dyDescent="0.35">
      <c r="AG1843" s="25" t="s">
        <v>871</v>
      </c>
    </row>
    <row r="1844" spans="33:33" x14ac:dyDescent="0.35">
      <c r="AG1844" s="25" t="s">
        <v>1781</v>
      </c>
    </row>
    <row r="1845" spans="33:33" x14ac:dyDescent="0.35">
      <c r="AG1845" s="25" t="s">
        <v>5076</v>
      </c>
    </row>
    <row r="1846" spans="33:33" x14ac:dyDescent="0.35">
      <c r="AG1846" s="25" t="s">
        <v>5070</v>
      </c>
    </row>
    <row r="1847" spans="33:33" x14ac:dyDescent="0.35">
      <c r="AG1847" s="25" t="s">
        <v>353</v>
      </c>
    </row>
    <row r="1848" spans="33:33" x14ac:dyDescent="0.35">
      <c r="AG1848" s="25" t="s">
        <v>3194</v>
      </c>
    </row>
    <row r="1849" spans="33:33" x14ac:dyDescent="0.35">
      <c r="AG1849" s="25" t="s">
        <v>1787</v>
      </c>
    </row>
    <row r="1850" spans="33:33" x14ac:dyDescent="0.35">
      <c r="AG1850" s="25" t="s">
        <v>815</v>
      </c>
    </row>
    <row r="1851" spans="33:33" x14ac:dyDescent="0.35">
      <c r="AG1851" s="25" t="s">
        <v>4155</v>
      </c>
    </row>
    <row r="1852" spans="33:33" x14ac:dyDescent="0.35">
      <c r="AG1852" s="25" t="s">
        <v>2398</v>
      </c>
    </row>
    <row r="1853" spans="33:33" x14ac:dyDescent="0.35">
      <c r="AG1853" s="25" t="s">
        <v>769</v>
      </c>
    </row>
    <row r="1854" spans="33:33" x14ac:dyDescent="0.35">
      <c r="AG1854" s="25" t="s">
        <v>3880</v>
      </c>
    </row>
    <row r="1855" spans="33:33" x14ac:dyDescent="0.35">
      <c r="AG1855" s="25" t="s">
        <v>817</v>
      </c>
    </row>
    <row r="1856" spans="33:33" x14ac:dyDescent="0.35">
      <c r="AG1856" s="25" t="s">
        <v>1412</v>
      </c>
    </row>
    <row r="1857" spans="33:33" x14ac:dyDescent="0.35">
      <c r="AG1857" s="25" t="s">
        <v>2716</v>
      </c>
    </row>
    <row r="1858" spans="33:33" x14ac:dyDescent="0.35">
      <c r="AG1858" s="25" t="s">
        <v>1414</v>
      </c>
    </row>
    <row r="1859" spans="33:33" x14ac:dyDescent="0.35">
      <c r="AG1859" s="25" t="s">
        <v>1606</v>
      </c>
    </row>
    <row r="1860" spans="33:33" x14ac:dyDescent="0.35">
      <c r="AG1860" s="25" t="s">
        <v>896</v>
      </c>
    </row>
    <row r="1861" spans="33:33" x14ac:dyDescent="0.35">
      <c r="AG1861" s="25" t="s">
        <v>4546</v>
      </c>
    </row>
    <row r="1862" spans="33:33" x14ac:dyDescent="0.35">
      <c r="AG1862" s="25" t="s">
        <v>2149</v>
      </c>
    </row>
    <row r="1863" spans="33:33" x14ac:dyDescent="0.35">
      <c r="AG1863" s="25" t="s">
        <v>3689</v>
      </c>
    </row>
    <row r="1864" spans="33:33" x14ac:dyDescent="0.35">
      <c r="AG1864" s="25" t="s">
        <v>2986</v>
      </c>
    </row>
    <row r="1865" spans="33:33" x14ac:dyDescent="0.35">
      <c r="AG1865" s="25" t="s">
        <v>5385</v>
      </c>
    </row>
    <row r="1866" spans="33:33" x14ac:dyDescent="0.35">
      <c r="AG1866" s="25" t="s">
        <v>4776</v>
      </c>
    </row>
    <row r="1867" spans="33:33" x14ac:dyDescent="0.35">
      <c r="AG1867" s="25" t="s">
        <v>3761</v>
      </c>
    </row>
    <row r="1868" spans="33:33" x14ac:dyDescent="0.35">
      <c r="AG1868" s="25" t="s">
        <v>1416</v>
      </c>
    </row>
    <row r="1869" spans="33:33" x14ac:dyDescent="0.35">
      <c r="AG1869" s="25" t="s">
        <v>2123</v>
      </c>
    </row>
    <row r="1870" spans="33:33" x14ac:dyDescent="0.35">
      <c r="AG1870" s="25" t="s">
        <v>2251</v>
      </c>
    </row>
    <row r="1871" spans="33:33" x14ac:dyDescent="0.35">
      <c r="AG1871" s="25" t="s">
        <v>2434</v>
      </c>
    </row>
    <row r="1872" spans="33:33" x14ac:dyDescent="0.35">
      <c r="AG1872" s="25" t="s">
        <v>1951</v>
      </c>
    </row>
    <row r="1873" spans="33:33" x14ac:dyDescent="0.35">
      <c r="AG1873" s="25"/>
    </row>
    <row r="1874" spans="33:33" x14ac:dyDescent="0.35">
      <c r="AG1874" s="25"/>
    </row>
    <row r="1875" spans="33:33" x14ac:dyDescent="0.35">
      <c r="AG1875" s="25"/>
    </row>
    <row r="1876" spans="33:33" x14ac:dyDescent="0.35">
      <c r="AG1876" s="25"/>
    </row>
    <row r="1877" spans="33:33" x14ac:dyDescent="0.35">
      <c r="AG1877" s="25"/>
    </row>
    <row r="1878" spans="33:33" x14ac:dyDescent="0.35">
      <c r="AG1878" s="25"/>
    </row>
    <row r="1879" spans="33:33" x14ac:dyDescent="0.35">
      <c r="AG1879" s="25"/>
    </row>
    <row r="1880" spans="33:33" x14ac:dyDescent="0.35">
      <c r="AG1880" s="25"/>
    </row>
    <row r="1881" spans="33:33" x14ac:dyDescent="0.35">
      <c r="AG1881" s="25"/>
    </row>
    <row r="1882" spans="33:33" x14ac:dyDescent="0.35">
      <c r="AG1882" s="25"/>
    </row>
    <row r="1883" spans="33:33" x14ac:dyDescent="0.35">
      <c r="AG1883" s="25"/>
    </row>
    <row r="1884" spans="33:33" x14ac:dyDescent="0.35">
      <c r="AG1884" s="25"/>
    </row>
    <row r="1885" spans="33:33" x14ac:dyDescent="0.35">
      <c r="AG1885" s="25"/>
    </row>
    <row r="1886" spans="33:33" x14ac:dyDescent="0.35">
      <c r="AG1886" s="25"/>
    </row>
    <row r="1887" spans="33:33" x14ac:dyDescent="0.35">
      <c r="AG1887" s="25"/>
    </row>
    <row r="1888" spans="33:33" x14ac:dyDescent="0.35">
      <c r="AG1888" s="25"/>
    </row>
    <row r="1889" spans="33:33" x14ac:dyDescent="0.35">
      <c r="AG1889" s="25"/>
    </row>
    <row r="1890" spans="33:33" x14ac:dyDescent="0.35">
      <c r="AG1890" s="25"/>
    </row>
    <row r="1891" spans="33:33" x14ac:dyDescent="0.35">
      <c r="AG1891" s="25"/>
    </row>
    <row r="1892" spans="33:33" x14ac:dyDescent="0.35">
      <c r="AG1892" s="25"/>
    </row>
    <row r="1893" spans="33:33" x14ac:dyDescent="0.35">
      <c r="AG1893" s="25"/>
    </row>
    <row r="1894" spans="33:33" x14ac:dyDescent="0.35">
      <c r="AG1894" s="25"/>
    </row>
    <row r="1895" spans="33:33" x14ac:dyDescent="0.35">
      <c r="AG1895" s="25"/>
    </row>
    <row r="1896" spans="33:33" x14ac:dyDescent="0.35">
      <c r="AG1896" s="25"/>
    </row>
    <row r="1897" spans="33:33" x14ac:dyDescent="0.35">
      <c r="AG1897" s="25"/>
    </row>
    <row r="1898" spans="33:33" x14ac:dyDescent="0.35">
      <c r="AG1898" s="25"/>
    </row>
    <row r="1899" spans="33:33" x14ac:dyDescent="0.35">
      <c r="AG1899" s="25"/>
    </row>
    <row r="1900" spans="33:33" x14ac:dyDescent="0.35">
      <c r="AG1900" s="25"/>
    </row>
    <row r="1901" spans="33:33" x14ac:dyDescent="0.35">
      <c r="AG1901" s="25"/>
    </row>
    <row r="1902" spans="33:33" x14ac:dyDescent="0.35">
      <c r="AG1902" s="25"/>
    </row>
    <row r="1903" spans="33:33" x14ac:dyDescent="0.35">
      <c r="AG1903" s="25"/>
    </row>
    <row r="1904" spans="33:33" x14ac:dyDescent="0.35">
      <c r="AG1904" s="25"/>
    </row>
    <row r="1905" spans="33:33" x14ac:dyDescent="0.35">
      <c r="AG1905" s="25"/>
    </row>
    <row r="1906" spans="33:33" x14ac:dyDescent="0.35">
      <c r="AG1906" s="25"/>
    </row>
    <row r="1907" spans="33:33" x14ac:dyDescent="0.35">
      <c r="AG1907" s="25"/>
    </row>
    <row r="1908" spans="33:33" x14ac:dyDescent="0.35">
      <c r="AG1908" s="25"/>
    </row>
    <row r="1909" spans="33:33" x14ac:dyDescent="0.35">
      <c r="AG1909" s="25"/>
    </row>
    <row r="1910" spans="33:33" x14ac:dyDescent="0.35">
      <c r="AG1910" s="25"/>
    </row>
    <row r="1911" spans="33:33" x14ac:dyDescent="0.35">
      <c r="AG1911" s="25"/>
    </row>
    <row r="1912" spans="33:33" x14ac:dyDescent="0.35">
      <c r="AG1912" s="25"/>
    </row>
    <row r="1913" spans="33:33" x14ac:dyDescent="0.35">
      <c r="AG1913" s="25"/>
    </row>
    <row r="1914" spans="33:33" x14ac:dyDescent="0.35">
      <c r="AG1914" s="25"/>
    </row>
    <row r="1915" spans="33:33" x14ac:dyDescent="0.35">
      <c r="AG1915" s="25"/>
    </row>
    <row r="1916" spans="33:33" x14ac:dyDescent="0.35">
      <c r="AG1916" s="25"/>
    </row>
    <row r="1917" spans="33:33" x14ac:dyDescent="0.35">
      <c r="AG1917" s="25"/>
    </row>
    <row r="1918" spans="33:33" x14ac:dyDescent="0.35">
      <c r="AG1918" s="25"/>
    </row>
    <row r="1919" spans="33:33" x14ac:dyDescent="0.35">
      <c r="AG1919" s="25"/>
    </row>
    <row r="1920" spans="33:33" x14ac:dyDescent="0.35">
      <c r="AG1920" s="25"/>
    </row>
    <row r="1921" spans="33:33" x14ac:dyDescent="0.35">
      <c r="AG1921" s="25"/>
    </row>
    <row r="1922" spans="33:33" x14ac:dyDescent="0.35">
      <c r="AG1922" s="25"/>
    </row>
    <row r="1923" spans="33:33" x14ac:dyDescent="0.35">
      <c r="AG1923" s="25"/>
    </row>
    <row r="1924" spans="33:33" x14ac:dyDescent="0.35">
      <c r="AG1924" s="25"/>
    </row>
    <row r="1925" spans="33:33" x14ac:dyDescent="0.35">
      <c r="AG1925" s="25"/>
    </row>
    <row r="1926" spans="33:33" x14ac:dyDescent="0.35">
      <c r="AG1926" s="25"/>
    </row>
    <row r="1927" spans="33:33" x14ac:dyDescent="0.35">
      <c r="AG1927" s="25"/>
    </row>
    <row r="1928" spans="33:33" x14ac:dyDescent="0.35">
      <c r="AG1928" s="25"/>
    </row>
    <row r="1929" spans="33:33" x14ac:dyDescent="0.35">
      <c r="AG1929" s="25"/>
    </row>
    <row r="1930" spans="33:33" x14ac:dyDescent="0.35">
      <c r="AG1930" s="25"/>
    </row>
    <row r="1931" spans="33:33" x14ac:dyDescent="0.35">
      <c r="AG1931" s="25"/>
    </row>
    <row r="1932" spans="33:33" x14ac:dyDescent="0.35">
      <c r="AG1932" s="25"/>
    </row>
    <row r="1933" spans="33:33" x14ac:dyDescent="0.35">
      <c r="AG1933" s="25"/>
    </row>
    <row r="1934" spans="33:33" x14ac:dyDescent="0.35">
      <c r="AG1934" s="25"/>
    </row>
    <row r="1935" spans="33:33" x14ac:dyDescent="0.35">
      <c r="AG1935" s="25"/>
    </row>
    <row r="1936" spans="33:33" x14ac:dyDescent="0.35">
      <c r="AG1936" s="25"/>
    </row>
    <row r="1937" spans="33:33" x14ac:dyDescent="0.35">
      <c r="AG1937" s="25"/>
    </row>
    <row r="1938" spans="33:33" x14ac:dyDescent="0.35">
      <c r="AG1938" s="25"/>
    </row>
    <row r="1939" spans="33:33" x14ac:dyDescent="0.35">
      <c r="AG1939" s="25"/>
    </row>
    <row r="1940" spans="33:33" x14ac:dyDescent="0.35">
      <c r="AG1940" s="25"/>
    </row>
    <row r="1941" spans="33:33" x14ac:dyDescent="0.35">
      <c r="AG1941" s="25"/>
    </row>
    <row r="1942" spans="33:33" x14ac:dyDescent="0.35">
      <c r="AG1942" s="25"/>
    </row>
    <row r="1943" spans="33:33" x14ac:dyDescent="0.35">
      <c r="AG1943" s="25"/>
    </row>
    <row r="1944" spans="33:33" x14ac:dyDescent="0.35">
      <c r="AG1944" s="25"/>
    </row>
    <row r="1945" spans="33:33" x14ac:dyDescent="0.35">
      <c r="AG1945" s="25"/>
    </row>
    <row r="1946" spans="33:33" x14ac:dyDescent="0.35">
      <c r="AG1946" s="25"/>
    </row>
    <row r="1947" spans="33:33" x14ac:dyDescent="0.35">
      <c r="AG1947" s="25"/>
    </row>
    <row r="1948" spans="33:33" x14ac:dyDescent="0.35">
      <c r="AG1948" s="25"/>
    </row>
    <row r="1949" spans="33:33" x14ac:dyDescent="0.35">
      <c r="AG1949" s="25"/>
    </row>
    <row r="1950" spans="33:33" x14ac:dyDescent="0.35">
      <c r="AG1950" s="25"/>
    </row>
    <row r="1951" spans="33:33" x14ac:dyDescent="0.35">
      <c r="AG1951" s="25"/>
    </row>
    <row r="1952" spans="33:33" x14ac:dyDescent="0.35">
      <c r="AG1952" s="25"/>
    </row>
    <row r="1953" spans="33:33" x14ac:dyDescent="0.35">
      <c r="AG1953" s="25"/>
    </row>
    <row r="1954" spans="33:33" x14ac:dyDescent="0.35">
      <c r="AG1954" s="25"/>
    </row>
    <row r="1955" spans="33:33" x14ac:dyDescent="0.35">
      <c r="AG1955" s="25"/>
    </row>
    <row r="1956" spans="33:33" x14ac:dyDescent="0.35">
      <c r="AG1956" s="25"/>
    </row>
    <row r="1957" spans="33:33" x14ac:dyDescent="0.35">
      <c r="AG1957" s="25"/>
    </row>
    <row r="1958" spans="33:33" x14ac:dyDescent="0.35">
      <c r="AG1958" s="25"/>
    </row>
    <row r="1959" spans="33:33" x14ac:dyDescent="0.35">
      <c r="AG1959" s="25"/>
    </row>
    <row r="1960" spans="33:33" x14ac:dyDescent="0.35">
      <c r="AG1960" s="25"/>
    </row>
    <row r="1961" spans="33:33" x14ac:dyDescent="0.35">
      <c r="AG1961" s="25"/>
    </row>
    <row r="1962" spans="33:33" x14ac:dyDescent="0.35">
      <c r="AG1962" s="25"/>
    </row>
    <row r="1963" spans="33:33" x14ac:dyDescent="0.35">
      <c r="AG1963" s="25"/>
    </row>
    <row r="1964" spans="33:33" x14ac:dyDescent="0.35">
      <c r="AG1964" s="25"/>
    </row>
    <row r="1965" spans="33:33" x14ac:dyDescent="0.35">
      <c r="AG1965" s="25"/>
    </row>
    <row r="1966" spans="33:33" x14ac:dyDescent="0.35">
      <c r="AG1966" s="25"/>
    </row>
    <row r="1967" spans="33:33" x14ac:dyDescent="0.35">
      <c r="AG1967" s="25"/>
    </row>
    <row r="1968" spans="33:33" x14ac:dyDescent="0.35">
      <c r="AG1968" s="25"/>
    </row>
    <row r="1969" spans="33:33" x14ac:dyDescent="0.35">
      <c r="AG1969" s="25"/>
    </row>
    <row r="1970" spans="33:33" x14ac:dyDescent="0.35">
      <c r="AG1970" s="25"/>
    </row>
    <row r="1971" spans="33:33" x14ac:dyDescent="0.35">
      <c r="AG1971" s="25"/>
    </row>
    <row r="1972" spans="33:33" x14ac:dyDescent="0.35">
      <c r="AG1972" s="25"/>
    </row>
    <row r="1973" spans="33:33" x14ac:dyDescent="0.35">
      <c r="AG1973" s="25"/>
    </row>
    <row r="1974" spans="33:33" x14ac:dyDescent="0.35">
      <c r="AG1974" s="25"/>
    </row>
    <row r="1975" spans="33:33" x14ac:dyDescent="0.35">
      <c r="AG1975" s="25"/>
    </row>
    <row r="1976" spans="33:33" x14ac:dyDescent="0.35">
      <c r="AG1976" s="25"/>
    </row>
    <row r="1977" spans="33:33" x14ac:dyDescent="0.35">
      <c r="AG1977" s="25"/>
    </row>
    <row r="1978" spans="33:33" x14ac:dyDescent="0.35">
      <c r="AG1978" s="25"/>
    </row>
    <row r="1979" spans="33:33" x14ac:dyDescent="0.35">
      <c r="AG1979" s="25"/>
    </row>
    <row r="1980" spans="33:33" x14ac:dyDescent="0.35">
      <c r="AG1980" s="25"/>
    </row>
    <row r="1981" spans="33:33" x14ac:dyDescent="0.35">
      <c r="AG1981" s="25"/>
    </row>
    <row r="1982" spans="33:33" x14ac:dyDescent="0.35">
      <c r="AG1982" s="25"/>
    </row>
    <row r="1983" spans="33:33" x14ac:dyDescent="0.35">
      <c r="AG1983" s="25"/>
    </row>
    <row r="1984" spans="33:33" x14ac:dyDescent="0.35">
      <c r="AG1984" s="25"/>
    </row>
    <row r="1985" spans="33:33" x14ac:dyDescent="0.35">
      <c r="AG1985" s="25"/>
    </row>
    <row r="1986" spans="33:33" x14ac:dyDescent="0.35">
      <c r="AG1986" s="25"/>
    </row>
    <row r="1987" spans="33:33" x14ac:dyDescent="0.35">
      <c r="AG1987" s="25"/>
    </row>
    <row r="1988" spans="33:33" x14ac:dyDescent="0.35">
      <c r="AG1988" s="25"/>
    </row>
    <row r="1989" spans="33:33" x14ac:dyDescent="0.35">
      <c r="AG1989" s="25"/>
    </row>
    <row r="1990" spans="33:33" x14ac:dyDescent="0.35">
      <c r="AG1990" s="25"/>
    </row>
    <row r="1991" spans="33:33" x14ac:dyDescent="0.35">
      <c r="AG1991" s="25"/>
    </row>
    <row r="1992" spans="33:33" x14ac:dyDescent="0.35">
      <c r="AG1992" s="25"/>
    </row>
    <row r="1993" spans="33:33" x14ac:dyDescent="0.35">
      <c r="AG1993" s="25"/>
    </row>
    <row r="1994" spans="33:33" x14ac:dyDescent="0.35">
      <c r="AG1994" s="25"/>
    </row>
    <row r="1995" spans="33:33" x14ac:dyDescent="0.35">
      <c r="AG1995" s="25"/>
    </row>
    <row r="1996" spans="33:33" x14ac:dyDescent="0.35">
      <c r="AG1996" s="25"/>
    </row>
    <row r="1997" spans="33:33" x14ac:dyDescent="0.35">
      <c r="AG1997" s="25"/>
    </row>
    <row r="1998" spans="33:33" x14ac:dyDescent="0.35">
      <c r="AG1998" s="25"/>
    </row>
    <row r="1999" spans="33:33" x14ac:dyDescent="0.35">
      <c r="AG1999" s="25"/>
    </row>
    <row r="2000" spans="33:33" x14ac:dyDescent="0.35">
      <c r="AG2000" s="25"/>
    </row>
    <row r="2001" spans="33:33" x14ac:dyDescent="0.35">
      <c r="AG2001" s="25"/>
    </row>
    <row r="2002" spans="33:33" x14ac:dyDescent="0.35">
      <c r="AG2002" s="25"/>
    </row>
    <row r="2003" spans="33:33" x14ac:dyDescent="0.35">
      <c r="AG2003" s="25"/>
    </row>
    <row r="2004" spans="33:33" x14ac:dyDescent="0.35">
      <c r="AG2004" s="25"/>
    </row>
    <row r="2005" spans="33:33" x14ac:dyDescent="0.35">
      <c r="AG2005" s="25"/>
    </row>
    <row r="2006" spans="33:33" x14ac:dyDescent="0.35">
      <c r="AG2006" s="25"/>
    </row>
    <row r="2007" spans="33:33" x14ac:dyDescent="0.35">
      <c r="AG2007" s="25"/>
    </row>
    <row r="2008" spans="33:33" x14ac:dyDescent="0.35">
      <c r="AG2008" s="25"/>
    </row>
    <row r="2009" spans="33:33" x14ac:dyDescent="0.35">
      <c r="AG2009" s="25"/>
    </row>
    <row r="2010" spans="33:33" x14ac:dyDescent="0.35">
      <c r="AG2010" s="25"/>
    </row>
    <row r="2011" spans="33:33" x14ac:dyDescent="0.35">
      <c r="AG2011" s="25"/>
    </row>
    <row r="2012" spans="33:33" x14ac:dyDescent="0.35">
      <c r="AG2012" s="25"/>
    </row>
    <row r="2013" spans="33:33" x14ac:dyDescent="0.35">
      <c r="AG2013" s="25"/>
    </row>
    <row r="2014" spans="33:33" x14ac:dyDescent="0.35">
      <c r="AG2014" s="25"/>
    </row>
    <row r="2015" spans="33:33" x14ac:dyDescent="0.35">
      <c r="AG2015" s="25"/>
    </row>
    <row r="2016" spans="33:33" x14ac:dyDescent="0.35">
      <c r="AG2016" s="25"/>
    </row>
    <row r="2017" spans="33:33" x14ac:dyDescent="0.35">
      <c r="AG2017" s="25"/>
    </row>
    <row r="2018" spans="33:33" x14ac:dyDescent="0.35">
      <c r="AG2018" s="25"/>
    </row>
    <row r="2019" spans="33:33" x14ac:dyDescent="0.35">
      <c r="AG2019" s="25"/>
    </row>
    <row r="2020" spans="33:33" x14ac:dyDescent="0.35">
      <c r="AG2020" s="25"/>
    </row>
    <row r="2021" spans="33:33" x14ac:dyDescent="0.35">
      <c r="AG2021" s="25"/>
    </row>
    <row r="2022" spans="33:33" x14ac:dyDescent="0.35">
      <c r="AG2022" s="25"/>
    </row>
    <row r="2023" spans="33:33" x14ac:dyDescent="0.35">
      <c r="AG2023" s="25"/>
    </row>
    <row r="2024" spans="33:33" x14ac:dyDescent="0.35">
      <c r="AG2024" s="25"/>
    </row>
    <row r="2025" spans="33:33" x14ac:dyDescent="0.35">
      <c r="AG2025" s="25"/>
    </row>
    <row r="2026" spans="33:33" x14ac:dyDescent="0.35">
      <c r="AG2026" s="25"/>
    </row>
    <row r="2027" spans="33:33" x14ac:dyDescent="0.35">
      <c r="AG2027" s="25"/>
    </row>
    <row r="2028" spans="33:33" x14ac:dyDescent="0.35">
      <c r="AG2028" s="25"/>
    </row>
    <row r="2029" spans="33:33" x14ac:dyDescent="0.35">
      <c r="AG2029" s="25"/>
    </row>
    <row r="2030" spans="33:33" x14ac:dyDescent="0.35">
      <c r="AG2030" s="25"/>
    </row>
    <row r="2031" spans="33:33" x14ac:dyDescent="0.35">
      <c r="AG2031" s="25"/>
    </row>
    <row r="2032" spans="33:33" x14ac:dyDescent="0.35">
      <c r="AG2032" s="25"/>
    </row>
    <row r="2033" spans="33:33" x14ac:dyDescent="0.35">
      <c r="AG2033" s="25"/>
    </row>
    <row r="2034" spans="33:33" x14ac:dyDescent="0.35">
      <c r="AG2034" s="25"/>
    </row>
    <row r="2035" spans="33:33" x14ac:dyDescent="0.35">
      <c r="AG2035" s="25"/>
    </row>
    <row r="2036" spans="33:33" x14ac:dyDescent="0.35">
      <c r="AG2036" s="25"/>
    </row>
    <row r="2037" spans="33:33" x14ac:dyDescent="0.35">
      <c r="AG2037" s="25"/>
    </row>
    <row r="2038" spans="33:33" x14ac:dyDescent="0.35">
      <c r="AG2038" s="25"/>
    </row>
    <row r="2039" spans="33:33" x14ac:dyDescent="0.35">
      <c r="AG2039" s="25"/>
    </row>
    <row r="2040" spans="33:33" x14ac:dyDescent="0.35">
      <c r="AG2040" s="25"/>
    </row>
    <row r="2041" spans="33:33" x14ac:dyDescent="0.35">
      <c r="AG2041" s="25"/>
    </row>
    <row r="2042" spans="33:33" x14ac:dyDescent="0.35">
      <c r="AG2042" s="25"/>
    </row>
    <row r="2043" spans="33:33" x14ac:dyDescent="0.35">
      <c r="AG2043" s="25"/>
    </row>
    <row r="2044" spans="33:33" x14ac:dyDescent="0.35">
      <c r="AG2044" s="25"/>
    </row>
    <row r="2045" spans="33:33" x14ac:dyDescent="0.35">
      <c r="AG2045" s="25"/>
    </row>
    <row r="2046" spans="33:33" x14ac:dyDescent="0.35">
      <c r="AG2046" s="25"/>
    </row>
    <row r="2047" spans="33:33" x14ac:dyDescent="0.35">
      <c r="AG2047" s="25"/>
    </row>
    <row r="2048" spans="33:33" x14ac:dyDescent="0.35">
      <c r="AG2048" s="25"/>
    </row>
    <row r="2049" spans="33:33" x14ac:dyDescent="0.35">
      <c r="AG2049" s="25"/>
    </row>
    <row r="2050" spans="33:33" x14ac:dyDescent="0.35">
      <c r="AG2050" s="25"/>
    </row>
    <row r="2051" spans="33:33" x14ac:dyDescent="0.35">
      <c r="AG2051" s="25"/>
    </row>
    <row r="2052" spans="33:33" x14ac:dyDescent="0.35">
      <c r="AG2052" s="25"/>
    </row>
    <row r="2053" spans="33:33" x14ac:dyDescent="0.35">
      <c r="AG2053" s="25"/>
    </row>
    <row r="2054" spans="33:33" x14ac:dyDescent="0.35">
      <c r="AG2054" s="25"/>
    </row>
    <row r="2055" spans="33:33" x14ac:dyDescent="0.35">
      <c r="AG2055" s="25"/>
    </row>
    <row r="2056" spans="33:33" x14ac:dyDescent="0.35">
      <c r="AG2056" s="25"/>
    </row>
    <row r="2057" spans="33:33" x14ac:dyDescent="0.35">
      <c r="AG2057" s="25"/>
    </row>
    <row r="2058" spans="33:33" x14ac:dyDescent="0.35">
      <c r="AG2058" s="25"/>
    </row>
    <row r="2059" spans="33:33" x14ac:dyDescent="0.35">
      <c r="AG2059" s="25"/>
    </row>
    <row r="2060" spans="33:33" x14ac:dyDescent="0.35">
      <c r="AG2060" s="25"/>
    </row>
    <row r="2061" spans="33:33" x14ac:dyDescent="0.35">
      <c r="AG2061" s="25"/>
    </row>
    <row r="2062" spans="33:33" x14ac:dyDescent="0.35">
      <c r="AG2062" s="25"/>
    </row>
    <row r="2063" spans="33:33" x14ac:dyDescent="0.35">
      <c r="AG2063" s="25"/>
    </row>
    <row r="2064" spans="33:33" x14ac:dyDescent="0.35">
      <c r="AG2064" s="25"/>
    </row>
    <row r="2065" spans="33:33" x14ac:dyDescent="0.35">
      <c r="AG2065" s="25"/>
    </row>
    <row r="2066" spans="33:33" x14ac:dyDescent="0.35">
      <c r="AG2066" s="25"/>
    </row>
    <row r="2067" spans="33:33" x14ac:dyDescent="0.35">
      <c r="AG2067" s="25"/>
    </row>
    <row r="2068" spans="33:33" x14ac:dyDescent="0.35">
      <c r="AG2068" s="25"/>
    </row>
    <row r="2069" spans="33:33" x14ac:dyDescent="0.35">
      <c r="AG2069" s="25"/>
    </row>
    <row r="2070" spans="33:33" x14ac:dyDescent="0.35">
      <c r="AG2070" s="25"/>
    </row>
    <row r="2071" spans="33:33" x14ac:dyDescent="0.35">
      <c r="AG2071" s="25"/>
    </row>
    <row r="2072" spans="33:33" x14ac:dyDescent="0.35">
      <c r="AG2072" s="25"/>
    </row>
    <row r="2073" spans="33:33" x14ac:dyDescent="0.35">
      <c r="AG2073" s="25"/>
    </row>
    <row r="2074" spans="33:33" x14ac:dyDescent="0.35">
      <c r="AG2074" s="25"/>
    </row>
    <row r="2075" spans="33:33" x14ac:dyDescent="0.35">
      <c r="AG2075" s="25"/>
    </row>
    <row r="2076" spans="33:33" x14ac:dyDescent="0.35">
      <c r="AG2076" s="25"/>
    </row>
    <row r="2077" spans="33:33" x14ac:dyDescent="0.35">
      <c r="AG2077" s="25"/>
    </row>
    <row r="2078" spans="33:33" x14ac:dyDescent="0.35">
      <c r="AG2078" s="25"/>
    </row>
    <row r="2079" spans="33:33" x14ac:dyDescent="0.35">
      <c r="AG2079" s="25"/>
    </row>
    <row r="2080" spans="33:33" x14ac:dyDescent="0.35">
      <c r="AG2080" s="25"/>
    </row>
    <row r="2081" spans="33:33" x14ac:dyDescent="0.35">
      <c r="AG2081" s="25"/>
    </row>
    <row r="2082" spans="33:33" x14ac:dyDescent="0.35">
      <c r="AG2082" s="25"/>
    </row>
    <row r="2083" spans="33:33" x14ac:dyDescent="0.35">
      <c r="AG2083" s="25"/>
    </row>
    <row r="2084" spans="33:33" x14ac:dyDescent="0.35">
      <c r="AG2084" s="25"/>
    </row>
    <row r="2085" spans="33:33" x14ac:dyDescent="0.35">
      <c r="AG2085" s="25"/>
    </row>
    <row r="2086" spans="33:33" x14ac:dyDescent="0.35">
      <c r="AG2086" s="25"/>
    </row>
    <row r="2087" spans="33:33" x14ac:dyDescent="0.35">
      <c r="AG2087" s="25"/>
    </row>
    <row r="2088" spans="33:33" x14ac:dyDescent="0.35">
      <c r="AG2088" s="25"/>
    </row>
    <row r="2089" spans="33:33" x14ac:dyDescent="0.35">
      <c r="AG2089" s="25"/>
    </row>
    <row r="2090" spans="33:33" x14ac:dyDescent="0.35">
      <c r="AG2090" s="25"/>
    </row>
    <row r="2091" spans="33:33" x14ac:dyDescent="0.35">
      <c r="AG2091" s="25"/>
    </row>
    <row r="2092" spans="33:33" x14ac:dyDescent="0.35">
      <c r="AG2092" s="25"/>
    </row>
    <row r="2093" spans="33:33" x14ac:dyDescent="0.35">
      <c r="AG2093" s="25"/>
    </row>
    <row r="2094" spans="33:33" x14ac:dyDescent="0.35">
      <c r="AG2094" s="25"/>
    </row>
    <row r="2095" spans="33:33" x14ac:dyDescent="0.35">
      <c r="AG2095" s="25"/>
    </row>
    <row r="2096" spans="33:33" x14ac:dyDescent="0.35">
      <c r="AG2096" s="25"/>
    </row>
    <row r="2097" spans="33:33" x14ac:dyDescent="0.35">
      <c r="AG2097" s="25"/>
    </row>
    <row r="2098" spans="33:33" x14ac:dyDescent="0.35">
      <c r="AG2098" s="25"/>
    </row>
    <row r="2099" spans="33:33" x14ac:dyDescent="0.35">
      <c r="AG2099" s="25"/>
    </row>
    <row r="2100" spans="33:33" x14ac:dyDescent="0.35">
      <c r="AG2100" s="25"/>
    </row>
    <row r="2101" spans="33:33" x14ac:dyDescent="0.35">
      <c r="AG2101" s="25"/>
    </row>
    <row r="2102" spans="33:33" x14ac:dyDescent="0.35">
      <c r="AG2102" s="25"/>
    </row>
    <row r="2103" spans="33:33" x14ac:dyDescent="0.35">
      <c r="AG2103" s="25"/>
    </row>
    <row r="2104" spans="33:33" x14ac:dyDescent="0.35">
      <c r="AG2104" s="25"/>
    </row>
    <row r="2105" spans="33:33" x14ac:dyDescent="0.35">
      <c r="AG2105" s="25"/>
    </row>
    <row r="2106" spans="33:33" x14ac:dyDescent="0.35">
      <c r="AG2106" s="25"/>
    </row>
    <row r="2107" spans="33:33" x14ac:dyDescent="0.35">
      <c r="AG2107" s="25"/>
    </row>
    <row r="2108" spans="33:33" x14ac:dyDescent="0.35">
      <c r="AG2108" s="25"/>
    </row>
    <row r="2109" spans="33:33" x14ac:dyDescent="0.35">
      <c r="AG2109" s="25"/>
    </row>
    <row r="2110" spans="33:33" x14ac:dyDescent="0.35">
      <c r="AG2110" s="25"/>
    </row>
    <row r="2111" spans="33:33" x14ac:dyDescent="0.35">
      <c r="AG2111" s="25"/>
    </row>
    <row r="2112" spans="33:33" x14ac:dyDescent="0.35">
      <c r="AG2112" s="25"/>
    </row>
    <row r="2113" spans="33:33" x14ac:dyDescent="0.35">
      <c r="AG2113" s="25"/>
    </row>
    <row r="2114" spans="33:33" x14ac:dyDescent="0.35">
      <c r="AG2114" s="25"/>
    </row>
    <row r="2115" spans="33:33" x14ac:dyDescent="0.35">
      <c r="AG2115" s="25"/>
    </row>
    <row r="2116" spans="33:33" x14ac:dyDescent="0.35">
      <c r="AG2116" s="25"/>
    </row>
    <row r="2117" spans="33:33" x14ac:dyDescent="0.35">
      <c r="AG2117" s="25"/>
    </row>
    <row r="2118" spans="33:33" x14ac:dyDescent="0.35">
      <c r="AG2118" s="25"/>
    </row>
    <row r="2119" spans="33:33" x14ac:dyDescent="0.35">
      <c r="AG2119" s="25"/>
    </row>
    <row r="2120" spans="33:33" x14ac:dyDescent="0.35">
      <c r="AG2120" s="25"/>
    </row>
    <row r="2121" spans="33:33" x14ac:dyDescent="0.35">
      <c r="AG2121" s="25"/>
    </row>
    <row r="2122" spans="33:33" x14ac:dyDescent="0.35">
      <c r="AG2122" s="25"/>
    </row>
    <row r="2123" spans="33:33" x14ac:dyDescent="0.35">
      <c r="AG2123" s="25"/>
    </row>
    <row r="2124" spans="33:33" x14ac:dyDescent="0.35">
      <c r="AG2124" s="25"/>
    </row>
    <row r="2125" spans="33:33" x14ac:dyDescent="0.35">
      <c r="AG2125" s="25"/>
    </row>
    <row r="2126" spans="33:33" x14ac:dyDescent="0.35">
      <c r="AG2126" s="25"/>
    </row>
    <row r="2127" spans="33:33" x14ac:dyDescent="0.35">
      <c r="AG2127" s="25"/>
    </row>
    <row r="2128" spans="33:33" x14ac:dyDescent="0.35">
      <c r="AG2128" s="25"/>
    </row>
    <row r="2129" spans="33:33" x14ac:dyDescent="0.35">
      <c r="AG2129" s="25"/>
    </row>
    <row r="2130" spans="33:33" x14ac:dyDescent="0.35">
      <c r="AG2130" s="25"/>
    </row>
    <row r="2131" spans="33:33" x14ac:dyDescent="0.35">
      <c r="AG2131" s="25"/>
    </row>
    <row r="2132" spans="33:33" x14ac:dyDescent="0.35">
      <c r="AG2132" s="25"/>
    </row>
    <row r="2133" spans="33:33" x14ac:dyDescent="0.35">
      <c r="AG2133" s="25"/>
    </row>
    <row r="2134" spans="33:33" x14ac:dyDescent="0.35">
      <c r="AG2134" s="25"/>
    </row>
    <row r="2135" spans="33:33" x14ac:dyDescent="0.35">
      <c r="AG2135" s="25"/>
    </row>
    <row r="2136" spans="33:33" x14ac:dyDescent="0.35">
      <c r="AG2136" s="25"/>
    </row>
    <row r="2137" spans="33:33" x14ac:dyDescent="0.35">
      <c r="AG2137" s="25"/>
    </row>
    <row r="2138" spans="33:33" x14ac:dyDescent="0.35">
      <c r="AG2138" s="25"/>
    </row>
    <row r="2139" spans="33:33" x14ac:dyDescent="0.35">
      <c r="AG2139" s="25"/>
    </row>
    <row r="2140" spans="33:33" x14ac:dyDescent="0.35">
      <c r="AG2140" s="25"/>
    </row>
    <row r="2141" spans="33:33" x14ac:dyDescent="0.35">
      <c r="AG2141" s="25"/>
    </row>
    <row r="2142" spans="33:33" x14ac:dyDescent="0.35">
      <c r="AG2142" s="25"/>
    </row>
    <row r="2143" spans="33:33" x14ac:dyDescent="0.35">
      <c r="AG2143" s="25"/>
    </row>
    <row r="2144" spans="33:33" x14ac:dyDescent="0.35">
      <c r="AG2144" s="25"/>
    </row>
    <row r="2145" spans="33:33" x14ac:dyDescent="0.35">
      <c r="AG2145" s="25"/>
    </row>
    <row r="2146" spans="33:33" x14ac:dyDescent="0.35">
      <c r="AG2146" s="25"/>
    </row>
    <row r="2147" spans="33:33" x14ac:dyDescent="0.35">
      <c r="AG2147" s="25"/>
    </row>
    <row r="2148" spans="33:33" x14ac:dyDescent="0.35">
      <c r="AG2148" s="25"/>
    </row>
    <row r="2149" spans="33:33" x14ac:dyDescent="0.35">
      <c r="AG2149" s="25"/>
    </row>
    <row r="2150" spans="33:33" x14ac:dyDescent="0.35">
      <c r="AG2150" s="25"/>
    </row>
    <row r="2151" spans="33:33" x14ac:dyDescent="0.35">
      <c r="AG2151" s="25"/>
    </row>
    <row r="2152" spans="33:33" x14ac:dyDescent="0.35">
      <c r="AG2152" s="25"/>
    </row>
    <row r="2153" spans="33:33" x14ac:dyDescent="0.35">
      <c r="AG2153" s="25"/>
    </row>
    <row r="2154" spans="33:33" x14ac:dyDescent="0.35">
      <c r="AG2154" s="25"/>
    </row>
    <row r="2155" spans="33:33" x14ac:dyDescent="0.35">
      <c r="AG2155" s="25"/>
    </row>
    <row r="2156" spans="33:33" x14ac:dyDescent="0.35">
      <c r="AG2156" s="25"/>
    </row>
    <row r="2157" spans="33:33" x14ac:dyDescent="0.35">
      <c r="AG2157" s="25"/>
    </row>
    <row r="2158" spans="33:33" x14ac:dyDescent="0.35">
      <c r="AG2158" s="25"/>
    </row>
    <row r="2159" spans="33:33" x14ac:dyDescent="0.35">
      <c r="AG2159" s="25"/>
    </row>
    <row r="2160" spans="33:33" x14ac:dyDescent="0.35">
      <c r="AG2160" s="25"/>
    </row>
    <row r="2161" spans="33:33" x14ac:dyDescent="0.35">
      <c r="AG2161" s="25"/>
    </row>
    <row r="2162" spans="33:33" x14ac:dyDescent="0.35">
      <c r="AG2162" s="25"/>
    </row>
    <row r="2163" spans="33:33" x14ac:dyDescent="0.35">
      <c r="AG2163" s="25"/>
    </row>
    <row r="2164" spans="33:33" x14ac:dyDescent="0.35">
      <c r="AG2164" s="25"/>
    </row>
    <row r="2165" spans="33:33" x14ac:dyDescent="0.35">
      <c r="AG2165" s="25"/>
    </row>
    <row r="2166" spans="33:33" x14ac:dyDescent="0.35">
      <c r="AG2166" s="25"/>
    </row>
    <row r="2167" spans="33:33" x14ac:dyDescent="0.35">
      <c r="AG2167" s="25"/>
    </row>
    <row r="2168" spans="33:33" x14ac:dyDescent="0.35">
      <c r="AG2168" s="25"/>
    </row>
    <row r="2169" spans="33:33" x14ac:dyDescent="0.35">
      <c r="AG2169" s="25"/>
    </row>
    <row r="2170" spans="33:33" x14ac:dyDescent="0.35">
      <c r="AG2170" s="25"/>
    </row>
    <row r="2171" spans="33:33" x14ac:dyDescent="0.35">
      <c r="AG2171" s="25"/>
    </row>
    <row r="2172" spans="33:33" x14ac:dyDescent="0.35">
      <c r="AG2172" s="25"/>
    </row>
    <row r="2173" spans="33:33" x14ac:dyDescent="0.35">
      <c r="AG2173" s="25"/>
    </row>
    <row r="2174" spans="33:33" x14ac:dyDescent="0.35">
      <c r="AG2174" s="25"/>
    </row>
    <row r="2175" spans="33:33" x14ac:dyDescent="0.35">
      <c r="AG2175" s="25"/>
    </row>
  </sheetData>
  <sheetProtection algorithmName="SHA-512" hashValue="SHCfbKGxnxZL/8bKj0KId80LO7unnyb+gm5CljZR1jMNVpFIYKd6l4n0SZX13AfislWyfAyyGMr05MqsHQEhWg==" saltValue="CKChTFP3tjkBuHAOyxNC2w==" spinCount="100000" sheet="1" objects="1" scenarios="1"/>
  <sortState xmlns:xlrd2="http://schemas.microsoft.com/office/spreadsheetml/2017/richdata2" ref="AI2:AJ19">
    <sortCondition ref="AI2:AI19"/>
  </sortState>
  <mergeCells count="54">
    <mergeCell ref="B25:B26"/>
    <mergeCell ref="G22:G23"/>
    <mergeCell ref="G20:G21"/>
    <mergeCell ref="G25:G26"/>
    <mergeCell ref="H20:H21"/>
    <mergeCell ref="H22:H23"/>
    <mergeCell ref="B22:B23"/>
    <mergeCell ref="F20:F21"/>
    <mergeCell ref="B15:B16"/>
    <mergeCell ref="A25:A28"/>
    <mergeCell ref="G27:G28"/>
    <mergeCell ref="F15:F16"/>
    <mergeCell ref="F27:F28"/>
    <mergeCell ref="B20:B21"/>
    <mergeCell ref="A19:K19"/>
    <mergeCell ref="A24:K24"/>
    <mergeCell ref="F17:F18"/>
    <mergeCell ref="G17:G18"/>
    <mergeCell ref="H25:H26"/>
    <mergeCell ref="F22:F23"/>
    <mergeCell ref="F25:F26"/>
    <mergeCell ref="A20:A23"/>
    <mergeCell ref="B27:B28"/>
    <mergeCell ref="H27:H28"/>
    <mergeCell ref="H17:H18"/>
    <mergeCell ref="D1:E1"/>
    <mergeCell ref="A2:A3"/>
    <mergeCell ref="D2:E2"/>
    <mergeCell ref="D3:E3"/>
    <mergeCell ref="B17:B18"/>
    <mergeCell ref="A9:K9"/>
    <mergeCell ref="H15:H16"/>
    <mergeCell ref="I5:K5"/>
    <mergeCell ref="A14:K14"/>
    <mergeCell ref="A6:K6"/>
    <mergeCell ref="A7:A8"/>
    <mergeCell ref="A15:A18"/>
    <mergeCell ref="G15:G16"/>
    <mergeCell ref="A10:A11"/>
    <mergeCell ref="A12:A13"/>
    <mergeCell ref="A34:D34"/>
    <mergeCell ref="E34:K34"/>
    <mergeCell ref="G29:G30"/>
    <mergeCell ref="G31:G32"/>
    <mergeCell ref="H31:H32"/>
    <mergeCell ref="A33:D33"/>
    <mergeCell ref="A29:A32"/>
    <mergeCell ref="B29:B30"/>
    <mergeCell ref="F29:F30"/>
    <mergeCell ref="B31:B32"/>
    <mergeCell ref="F31:F32"/>
    <mergeCell ref="H29:H30"/>
    <mergeCell ref="E33:H33"/>
    <mergeCell ref="I33:K33"/>
  </mergeCells>
  <dataValidations xWindow="675" yWindow="1113" count="7">
    <dataValidation type="list" allowBlank="1" showInputMessage="1" showErrorMessage="1" sqref="D7:D8" xr:uid="{93D8C83B-C9C2-47C9-9F16-28489CA7D5CC}">
      <formula1>$AA$2:$AA$430</formula1>
    </dataValidation>
    <dataValidation type="list" allowBlank="1" showInputMessage="1" showErrorMessage="1" sqref="D10:D13" xr:uid="{DB3D922A-171A-4CEC-BA13-9F06588E8526}">
      <formula1>$AC$2:$AC$1025</formula1>
    </dataValidation>
    <dataValidation type="list" allowBlank="1" showInputMessage="1" showErrorMessage="1" sqref="D15:D18" xr:uid="{9EF2D16C-69CA-40FC-BDD6-599C80634FA3}">
      <formula1>$AE$2:$AE$776</formula1>
    </dataValidation>
    <dataValidation type="list" allowBlank="1" showInputMessage="1" showErrorMessage="1" promptTitle="Saisir le nom de la joueuse" prompt="Saisir le nom de la joueuse" sqref="D25 D27 D29 D31" xr:uid="{A8D61662-302C-4C70-8A15-4C55BAE525E8}">
      <formula1>$AE$2:$AE$776</formula1>
    </dataValidation>
    <dataValidation type="list" allowBlank="1" showInputMessage="1" showErrorMessage="1" promptTitle="Saisir le nom du joueur" prompt="Saisir le nom du joueur" sqref="D32 D30 D28 D26" xr:uid="{EE58639B-09DF-484E-908F-5E3C24693B0D}">
      <formula1>$AG$2:$AG$1873</formula1>
    </dataValidation>
    <dataValidation type="list" allowBlank="1" showInputMessage="1" showErrorMessage="1" sqref="D20:D23" xr:uid="{F90A8405-BF11-46FA-AB3F-8BA5861E8ECE}">
      <formula1>$AG$2:$AG$1873</formula1>
    </dataValidation>
    <dataValidation type="list" allowBlank="1" showInputMessage="1" showErrorMessage="1" sqref="D2:E3" xr:uid="{E0551809-15D2-4608-A5F2-5EB3612464A2}">
      <formula1>$V$2:$V$16</formula1>
    </dataValidation>
  </dataValidations>
  <printOptions horizontalCentered="1"/>
  <pageMargins left="0.74803149606299213" right="0.74803149606299213" top="1.1811023622047245" bottom="0.59055118110236227" header="0.51181102362204722" footer="0.51181102362204722"/>
  <pageSetup paperSize="9" scale="35" firstPageNumber="0" orientation="portrait" horizontalDpi="300" verticalDpi="300" r:id="rId1"/>
  <headerFooter alignWithMargins="0">
    <oddHeader>&amp;C&amp;"Arial,Gras"&amp;12&amp;UCoupe Romande 2024 - Actifs
 Feuille de résultats</oddHeader>
    <oddFooter>&amp;L&amp;D/jcl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L1452"/>
  <sheetViews>
    <sheetView zoomScaleNormal="100" workbookViewId="0">
      <selection activeCell="H1" sqref="H1:L1"/>
    </sheetView>
  </sheetViews>
  <sheetFormatPr baseColWidth="10" defaultRowHeight="12.75" x14ac:dyDescent="0.35"/>
  <cols>
    <col min="1" max="1" width="29.53125" bestFit="1" customWidth="1"/>
    <col min="2" max="2" width="18" bestFit="1" customWidth="1"/>
    <col min="3" max="3" width="6" bestFit="1" customWidth="1"/>
    <col min="4" max="4" width="6.6640625" bestFit="1" customWidth="1"/>
    <col min="5" max="5" width="5.53125" bestFit="1" customWidth="1"/>
    <col min="6" max="6" width="3.46484375" bestFit="1" customWidth="1"/>
    <col min="7" max="7" width="25.46484375" bestFit="1" customWidth="1"/>
    <col min="8" max="8" width="11.46484375" hidden="1" customWidth="1"/>
    <col min="9" max="9" width="0" hidden="1" customWidth="1"/>
    <col min="10" max="12" width="11.46484375" hidden="1" customWidth="1"/>
  </cols>
  <sheetData>
    <row r="1" spans="1:12" ht="26.25" x14ac:dyDescent="0.35">
      <c r="A1" s="24" t="s">
        <v>30</v>
      </c>
      <c r="B1" s="24" t="s">
        <v>13</v>
      </c>
      <c r="C1" s="24" t="s">
        <v>31</v>
      </c>
      <c r="D1" s="26" t="s">
        <v>32</v>
      </c>
      <c r="E1" s="26" t="s">
        <v>33</v>
      </c>
      <c r="F1" s="26" t="s">
        <v>34</v>
      </c>
      <c r="G1" s="26" t="s">
        <v>396</v>
      </c>
      <c r="H1" s="26" t="s">
        <v>397</v>
      </c>
      <c r="I1" s="26" t="s">
        <v>433</v>
      </c>
      <c r="J1" s="28" t="s">
        <v>868</v>
      </c>
      <c r="K1" s="28" t="s">
        <v>869</v>
      </c>
      <c r="L1" s="24" t="s">
        <v>31</v>
      </c>
    </row>
    <row r="2" spans="1:12" ht="13.25" customHeight="1" x14ac:dyDescent="0.35">
      <c r="A2" s="25" t="s">
        <v>3283</v>
      </c>
      <c r="B2" s="25" t="s">
        <v>3282</v>
      </c>
      <c r="C2" s="25" t="s">
        <v>3981</v>
      </c>
      <c r="D2" s="25">
        <v>4.0590000000000002</v>
      </c>
      <c r="E2" s="25" t="s">
        <v>47</v>
      </c>
      <c r="F2" s="25" t="s">
        <v>36</v>
      </c>
      <c r="G2" s="29" t="s">
        <v>1839</v>
      </c>
      <c r="H2" s="29" t="s">
        <v>5404</v>
      </c>
      <c r="I2" s="25" t="s">
        <v>5405</v>
      </c>
      <c r="J2" t="s">
        <v>5406</v>
      </c>
      <c r="K2">
        <v>4</v>
      </c>
      <c r="L2" s="25" t="s">
        <v>3065</v>
      </c>
    </row>
    <row r="3" spans="1:12" x14ac:dyDescent="0.35">
      <c r="A3" s="25" t="s">
        <v>2706</v>
      </c>
      <c r="B3" s="25" t="s">
        <v>2705</v>
      </c>
      <c r="C3" s="25" t="s">
        <v>3969</v>
      </c>
      <c r="D3" s="25">
        <v>2.7909999999999999</v>
      </c>
      <c r="E3" s="25" t="s">
        <v>36</v>
      </c>
      <c r="F3" s="25" t="s">
        <v>36</v>
      </c>
      <c r="G3" s="29" t="s">
        <v>2175</v>
      </c>
      <c r="H3" s="29" t="s">
        <v>5404</v>
      </c>
      <c r="I3" s="25" t="s">
        <v>5405</v>
      </c>
      <c r="J3" t="s">
        <v>5407</v>
      </c>
      <c r="K3">
        <v>4</v>
      </c>
      <c r="L3" s="25" t="s">
        <v>3066</v>
      </c>
    </row>
    <row r="4" spans="1:12" x14ac:dyDescent="0.35">
      <c r="A4" s="25" t="s">
        <v>3365</v>
      </c>
      <c r="B4" s="25" t="s">
        <v>3364</v>
      </c>
      <c r="C4" s="25" t="s">
        <v>3969</v>
      </c>
      <c r="D4" s="25">
        <v>1.83</v>
      </c>
      <c r="E4" s="25" t="s">
        <v>36</v>
      </c>
      <c r="F4" s="25" t="s">
        <v>36</v>
      </c>
      <c r="G4" s="29" t="s">
        <v>2175</v>
      </c>
      <c r="H4" s="29" t="s">
        <v>5404</v>
      </c>
      <c r="I4" s="25" t="s">
        <v>5408</v>
      </c>
      <c r="J4" t="s">
        <v>5409</v>
      </c>
      <c r="K4">
        <v>5</v>
      </c>
      <c r="L4" s="25" t="s">
        <v>3066</v>
      </c>
    </row>
    <row r="5" spans="1:12" x14ac:dyDescent="0.35">
      <c r="A5" s="25" t="s">
        <v>2878</v>
      </c>
      <c r="B5" s="25" t="s">
        <v>2877</v>
      </c>
      <c r="C5" s="25" t="s">
        <v>3969</v>
      </c>
      <c r="D5" s="25">
        <v>2.4319999999999999</v>
      </c>
      <c r="E5" s="25" t="s">
        <v>36</v>
      </c>
      <c r="F5" s="25" t="s">
        <v>36</v>
      </c>
      <c r="G5" s="29" t="s">
        <v>2175</v>
      </c>
      <c r="H5" s="29" t="s">
        <v>5404</v>
      </c>
      <c r="I5" s="25" t="s">
        <v>5405</v>
      </c>
      <c r="J5" t="s">
        <v>5410</v>
      </c>
      <c r="K5">
        <v>3</v>
      </c>
      <c r="L5" s="25" t="s">
        <v>3066</v>
      </c>
    </row>
    <row r="6" spans="1:12" x14ac:dyDescent="0.35">
      <c r="A6" s="25" t="s">
        <v>5225</v>
      </c>
      <c r="B6" s="25" t="s">
        <v>5224</v>
      </c>
      <c r="C6" s="25" t="s">
        <v>3981</v>
      </c>
      <c r="D6" s="25">
        <v>4.0570000000000004</v>
      </c>
      <c r="E6" s="25" t="s">
        <v>53</v>
      </c>
      <c r="F6" s="25" t="s">
        <v>36</v>
      </c>
      <c r="G6" s="29" t="s">
        <v>29</v>
      </c>
      <c r="H6" s="29" t="s">
        <v>5404</v>
      </c>
      <c r="I6" s="25" t="s">
        <v>5405</v>
      </c>
      <c r="J6" t="s">
        <v>5411</v>
      </c>
      <c r="K6">
        <v>4</v>
      </c>
      <c r="L6" s="25" t="s">
        <v>3065</v>
      </c>
    </row>
    <row r="7" spans="1:12" x14ac:dyDescent="0.35">
      <c r="A7" s="25" t="s">
        <v>2532</v>
      </c>
      <c r="B7" s="25" t="s">
        <v>2531</v>
      </c>
      <c r="C7" s="25" t="s">
        <v>3969</v>
      </c>
      <c r="D7" s="25">
        <v>3.145</v>
      </c>
      <c r="E7" s="25" t="s">
        <v>36</v>
      </c>
      <c r="F7" s="25" t="s">
        <v>36</v>
      </c>
      <c r="G7" s="29" t="s">
        <v>1839</v>
      </c>
      <c r="H7" s="29" t="s">
        <v>5404</v>
      </c>
      <c r="I7" s="25" t="s">
        <v>5405</v>
      </c>
      <c r="J7" t="s">
        <v>5412</v>
      </c>
      <c r="K7">
        <v>2</v>
      </c>
      <c r="L7" s="25" t="s">
        <v>3066</v>
      </c>
    </row>
    <row r="8" spans="1:12" x14ac:dyDescent="0.35">
      <c r="A8" s="25" t="s">
        <v>3459</v>
      </c>
      <c r="B8" s="25" t="s">
        <v>3458</v>
      </c>
      <c r="C8" s="25" t="s">
        <v>3970</v>
      </c>
      <c r="D8" s="25">
        <v>0.75</v>
      </c>
      <c r="E8" s="25" t="s">
        <v>50</v>
      </c>
      <c r="F8" s="25" t="s">
        <v>36</v>
      </c>
      <c r="G8" s="29" t="s">
        <v>539</v>
      </c>
      <c r="H8" s="29" t="s">
        <v>5404</v>
      </c>
      <c r="I8" s="25" t="s">
        <v>5408</v>
      </c>
      <c r="J8" t="s">
        <v>5413</v>
      </c>
      <c r="K8">
        <v>5</v>
      </c>
      <c r="L8" s="25" t="s">
        <v>3073</v>
      </c>
    </row>
    <row r="9" spans="1:12" x14ac:dyDescent="0.35">
      <c r="A9" s="25" t="s">
        <v>1096</v>
      </c>
      <c r="B9" s="25" t="s">
        <v>1095</v>
      </c>
      <c r="C9" s="25" t="s">
        <v>3981</v>
      </c>
      <c r="D9" s="25">
        <v>3.782</v>
      </c>
      <c r="E9" s="25" t="s">
        <v>39</v>
      </c>
      <c r="F9" s="25" t="s">
        <v>36</v>
      </c>
      <c r="G9" s="29" t="s">
        <v>543</v>
      </c>
      <c r="H9" s="29" t="s">
        <v>5404</v>
      </c>
      <c r="I9" s="25" t="s">
        <v>5405</v>
      </c>
      <c r="J9" t="s">
        <v>5414</v>
      </c>
      <c r="K9">
        <v>2</v>
      </c>
      <c r="L9" s="25" t="s">
        <v>3065</v>
      </c>
    </row>
    <row r="10" spans="1:12" x14ac:dyDescent="0.35">
      <c r="A10" s="25" t="s">
        <v>3293</v>
      </c>
      <c r="B10" s="25" t="s">
        <v>3292</v>
      </c>
      <c r="C10" s="25" t="s">
        <v>3981</v>
      </c>
      <c r="D10" s="25">
        <v>4.0270000000000001</v>
      </c>
      <c r="E10" s="25" t="s">
        <v>50</v>
      </c>
      <c r="F10" s="25" t="s">
        <v>36</v>
      </c>
      <c r="G10" s="29" t="s">
        <v>1839</v>
      </c>
      <c r="H10" s="29" t="s">
        <v>5404</v>
      </c>
      <c r="I10" s="25" t="s">
        <v>5405</v>
      </c>
      <c r="J10" t="s">
        <v>5415</v>
      </c>
      <c r="K10">
        <v>4</v>
      </c>
      <c r="L10" s="25" t="s">
        <v>3065</v>
      </c>
    </row>
    <row r="11" spans="1:12" x14ac:dyDescent="0.35">
      <c r="A11" s="25" t="s">
        <v>1797</v>
      </c>
      <c r="B11" s="25" t="s">
        <v>501</v>
      </c>
      <c r="C11" s="25" t="s">
        <v>3968</v>
      </c>
      <c r="D11" s="25">
        <v>1.7669999999999999</v>
      </c>
      <c r="E11" s="25" t="s">
        <v>53</v>
      </c>
      <c r="F11" s="25" t="s">
        <v>36</v>
      </c>
      <c r="G11" s="29" t="s">
        <v>27</v>
      </c>
      <c r="H11" s="29" t="s">
        <v>5404</v>
      </c>
      <c r="I11" s="25" t="s">
        <v>5405</v>
      </c>
      <c r="J11" t="s">
        <v>5416</v>
      </c>
      <c r="K11">
        <v>1</v>
      </c>
      <c r="L11" s="25" t="s">
        <v>3070</v>
      </c>
    </row>
    <row r="12" spans="1:12" x14ac:dyDescent="0.35">
      <c r="A12" s="25" t="s">
        <v>2808</v>
      </c>
      <c r="B12" s="25" t="s">
        <v>2807</v>
      </c>
      <c r="C12" s="25" t="s">
        <v>3969</v>
      </c>
      <c r="D12" s="25">
        <v>2.5680000000000001</v>
      </c>
      <c r="E12" s="25" t="s">
        <v>47</v>
      </c>
      <c r="F12" s="25" t="s">
        <v>36</v>
      </c>
      <c r="G12" s="29" t="s">
        <v>2175</v>
      </c>
      <c r="H12" s="29" t="s">
        <v>5404</v>
      </c>
      <c r="I12" s="25" t="s">
        <v>5408</v>
      </c>
      <c r="J12" t="s">
        <v>5417</v>
      </c>
      <c r="K12">
        <v>8</v>
      </c>
      <c r="L12" s="25" t="s">
        <v>3066</v>
      </c>
    </row>
    <row r="13" spans="1:12" x14ac:dyDescent="0.35">
      <c r="A13" s="25" t="s">
        <v>2718</v>
      </c>
      <c r="B13" s="25" t="s">
        <v>2717</v>
      </c>
      <c r="C13" s="25" t="s">
        <v>3981</v>
      </c>
      <c r="D13" s="25">
        <v>4.0439999999999996</v>
      </c>
      <c r="E13" s="25" t="s">
        <v>100</v>
      </c>
      <c r="F13" s="25" t="s">
        <v>36</v>
      </c>
      <c r="G13" s="29" t="s">
        <v>2175</v>
      </c>
      <c r="H13" s="29" t="s">
        <v>5404</v>
      </c>
      <c r="I13" s="25" t="s">
        <v>5405</v>
      </c>
      <c r="J13" t="s">
        <v>5418</v>
      </c>
      <c r="K13">
        <v>2</v>
      </c>
      <c r="L13" s="25" t="s">
        <v>3065</v>
      </c>
    </row>
    <row r="14" spans="1:12" x14ac:dyDescent="0.35">
      <c r="A14" s="25" t="s">
        <v>4875</v>
      </c>
      <c r="B14" s="25" t="s">
        <v>4874</v>
      </c>
      <c r="C14" s="25" t="s">
        <v>3970</v>
      </c>
      <c r="D14" s="25">
        <v>0.75</v>
      </c>
      <c r="E14" s="25" t="s">
        <v>39</v>
      </c>
      <c r="F14" s="25" t="s">
        <v>36</v>
      </c>
      <c r="G14" s="29" t="s">
        <v>28</v>
      </c>
      <c r="H14" s="29" t="s">
        <v>5404</v>
      </c>
      <c r="I14" s="25" t="s">
        <v>5405</v>
      </c>
      <c r="J14" t="s">
        <v>5419</v>
      </c>
      <c r="K14">
        <v>4</v>
      </c>
      <c r="L14" s="25" t="s">
        <v>3073</v>
      </c>
    </row>
    <row r="15" spans="1:12" x14ac:dyDescent="0.35">
      <c r="A15" s="25" t="s">
        <v>4762</v>
      </c>
      <c r="B15" s="25" t="s">
        <v>4761</v>
      </c>
      <c r="C15" s="25" t="s">
        <v>3981</v>
      </c>
      <c r="D15" s="25">
        <v>3.8540000000000001</v>
      </c>
      <c r="E15" s="25" t="s">
        <v>36</v>
      </c>
      <c r="F15" s="25" t="s">
        <v>36</v>
      </c>
      <c r="G15" s="29" t="s">
        <v>3393</v>
      </c>
      <c r="H15" s="29" t="s">
        <v>5404</v>
      </c>
      <c r="I15" s="25" t="s">
        <v>5405</v>
      </c>
      <c r="J15" t="s">
        <v>5420</v>
      </c>
      <c r="K15">
        <v>2</v>
      </c>
      <c r="L15" s="25" t="s">
        <v>3065</v>
      </c>
    </row>
    <row r="16" spans="1:12" x14ac:dyDescent="0.35">
      <c r="A16" s="25" t="s">
        <v>4754</v>
      </c>
      <c r="B16" s="25" t="s">
        <v>4753</v>
      </c>
      <c r="C16" s="25" t="s">
        <v>3980</v>
      </c>
      <c r="D16" s="25">
        <v>4.726</v>
      </c>
      <c r="E16" s="25" t="s">
        <v>36</v>
      </c>
      <c r="F16" s="25" t="s">
        <v>36</v>
      </c>
      <c r="G16" s="29" t="s">
        <v>3393</v>
      </c>
      <c r="H16" s="29" t="s">
        <v>5404</v>
      </c>
      <c r="I16" s="25" t="s">
        <v>5405</v>
      </c>
      <c r="J16" t="s">
        <v>5421</v>
      </c>
      <c r="K16">
        <v>1</v>
      </c>
      <c r="L16" s="25" t="s">
        <v>3084</v>
      </c>
    </row>
    <row r="17" spans="1:12" x14ac:dyDescent="0.35">
      <c r="A17" s="25" t="s">
        <v>3613</v>
      </c>
      <c r="B17" s="25" t="s">
        <v>3612</v>
      </c>
      <c r="C17" s="25" t="s">
        <v>3981</v>
      </c>
      <c r="D17" s="25">
        <v>3.9039999999999999</v>
      </c>
      <c r="E17" s="25" t="s">
        <v>83</v>
      </c>
      <c r="F17" s="25" t="s">
        <v>36</v>
      </c>
      <c r="G17" s="29" t="s">
        <v>3393</v>
      </c>
      <c r="H17" s="29" t="s">
        <v>5404</v>
      </c>
      <c r="I17" s="25" t="s">
        <v>5405</v>
      </c>
      <c r="J17" t="s">
        <v>5422</v>
      </c>
      <c r="K17">
        <v>2</v>
      </c>
      <c r="L17" s="25" t="s">
        <v>3065</v>
      </c>
    </row>
    <row r="18" spans="1:12" x14ac:dyDescent="0.35">
      <c r="A18" s="25" t="s">
        <v>5145</v>
      </c>
      <c r="B18" s="25" t="s">
        <v>5144</v>
      </c>
      <c r="C18" s="25" t="s">
        <v>3968</v>
      </c>
      <c r="D18" s="25">
        <v>1.1459999999999999</v>
      </c>
      <c r="E18" s="25" t="s">
        <v>110</v>
      </c>
      <c r="F18" s="25" t="s">
        <v>36</v>
      </c>
      <c r="G18" s="29" t="s">
        <v>2175</v>
      </c>
      <c r="H18" s="29" t="s">
        <v>5404</v>
      </c>
      <c r="I18" s="25" t="s">
        <v>5405</v>
      </c>
      <c r="J18" t="s">
        <v>5423</v>
      </c>
      <c r="K18">
        <v>1</v>
      </c>
      <c r="L18" s="25" t="s">
        <v>3070</v>
      </c>
    </row>
    <row r="19" spans="1:12" x14ac:dyDescent="0.35">
      <c r="A19" s="25" t="s">
        <v>5142</v>
      </c>
      <c r="B19" s="25" t="s">
        <v>5141</v>
      </c>
      <c r="C19" s="25" t="s">
        <v>3968</v>
      </c>
      <c r="D19" s="25">
        <v>1.284</v>
      </c>
      <c r="E19" s="25" t="s">
        <v>110</v>
      </c>
      <c r="F19" s="25" t="s">
        <v>36</v>
      </c>
      <c r="G19" s="29" t="s">
        <v>2175</v>
      </c>
      <c r="H19" s="29" t="s">
        <v>5404</v>
      </c>
      <c r="I19" s="25" t="s">
        <v>5405</v>
      </c>
      <c r="J19" t="s">
        <v>5415</v>
      </c>
      <c r="K19">
        <v>4</v>
      </c>
      <c r="L19" s="25" t="s">
        <v>3070</v>
      </c>
    </row>
    <row r="20" spans="1:12" x14ac:dyDescent="0.35">
      <c r="A20" s="25" t="s">
        <v>4376</v>
      </c>
      <c r="B20" s="25" t="s">
        <v>4375</v>
      </c>
      <c r="C20" s="25" t="s">
        <v>3970</v>
      </c>
      <c r="D20" s="25">
        <v>0.74299999999999999</v>
      </c>
      <c r="E20" s="25" t="s">
        <v>83</v>
      </c>
      <c r="F20" s="25" t="s">
        <v>36</v>
      </c>
      <c r="G20" s="29" t="s">
        <v>539</v>
      </c>
      <c r="H20" s="29" t="s">
        <v>5404</v>
      </c>
      <c r="I20" s="25" t="s">
        <v>5408</v>
      </c>
      <c r="J20" t="s">
        <v>5424</v>
      </c>
      <c r="K20">
        <v>7</v>
      </c>
      <c r="L20" s="25" t="s">
        <v>3073</v>
      </c>
    </row>
    <row r="21" spans="1:12" x14ac:dyDescent="0.35">
      <c r="A21" s="25" t="s">
        <v>345</v>
      </c>
      <c r="B21" s="25" t="s">
        <v>344</v>
      </c>
      <c r="C21" s="25" t="s">
        <v>3968</v>
      </c>
      <c r="D21" s="25">
        <v>1.264</v>
      </c>
      <c r="E21" s="25" t="s">
        <v>160</v>
      </c>
      <c r="F21" s="25" t="s">
        <v>36</v>
      </c>
      <c r="G21" s="29" t="s">
        <v>28</v>
      </c>
      <c r="H21" s="29" t="s">
        <v>5404</v>
      </c>
      <c r="I21" s="25" t="s">
        <v>5405</v>
      </c>
      <c r="J21" t="s">
        <v>5425</v>
      </c>
      <c r="K21">
        <v>1</v>
      </c>
      <c r="L21" s="25" t="s">
        <v>3070</v>
      </c>
    </row>
    <row r="22" spans="1:12" x14ac:dyDescent="0.35">
      <c r="A22" s="25" t="s">
        <v>4674</v>
      </c>
      <c r="B22" s="25" t="s">
        <v>4673</v>
      </c>
      <c r="C22" s="25" t="s">
        <v>3968</v>
      </c>
      <c r="D22" s="25">
        <v>1.2729999999999999</v>
      </c>
      <c r="E22" s="25" t="s">
        <v>160</v>
      </c>
      <c r="F22" s="25" t="s">
        <v>36</v>
      </c>
      <c r="G22" s="29" t="s">
        <v>3994</v>
      </c>
      <c r="H22" s="29" t="s">
        <v>5404</v>
      </c>
      <c r="I22" s="25" t="s">
        <v>5405</v>
      </c>
      <c r="J22" t="s">
        <v>5426</v>
      </c>
      <c r="K22">
        <v>4</v>
      </c>
      <c r="L22" s="25" t="s">
        <v>3070</v>
      </c>
    </row>
    <row r="23" spans="1:12" x14ac:dyDescent="0.35">
      <c r="A23" s="25" t="s">
        <v>4111</v>
      </c>
      <c r="B23" s="25" t="s">
        <v>4110</v>
      </c>
      <c r="C23" s="25" t="s">
        <v>3970</v>
      </c>
      <c r="D23" s="25">
        <v>0.75</v>
      </c>
      <c r="E23" s="25" t="s">
        <v>42</v>
      </c>
      <c r="F23" s="25" t="s">
        <v>36</v>
      </c>
      <c r="G23" s="29" t="s">
        <v>3995</v>
      </c>
      <c r="H23" s="29" t="s">
        <v>5404</v>
      </c>
      <c r="I23" s="25" t="s">
        <v>5408</v>
      </c>
      <c r="J23" t="s">
        <v>5427</v>
      </c>
      <c r="K23">
        <v>6</v>
      </c>
      <c r="L23" s="25" t="s">
        <v>3073</v>
      </c>
    </row>
    <row r="24" spans="1:12" x14ac:dyDescent="0.35">
      <c r="A24" s="25" t="s">
        <v>4113</v>
      </c>
      <c r="B24" s="25" t="s">
        <v>4112</v>
      </c>
      <c r="C24" s="25" t="s">
        <v>3970</v>
      </c>
      <c r="D24" s="25">
        <v>0.75</v>
      </c>
      <c r="E24" s="25" t="s">
        <v>83</v>
      </c>
      <c r="F24" s="25" t="s">
        <v>36</v>
      </c>
      <c r="G24" s="29" t="s">
        <v>3995</v>
      </c>
      <c r="H24" s="29" t="s">
        <v>5404</v>
      </c>
      <c r="I24" s="25" t="s">
        <v>5408</v>
      </c>
      <c r="J24" t="s">
        <v>5428</v>
      </c>
      <c r="K24">
        <v>7</v>
      </c>
      <c r="L24" s="25" t="s">
        <v>3073</v>
      </c>
    </row>
    <row r="25" spans="1:12" x14ac:dyDescent="0.35">
      <c r="A25" s="25" t="s">
        <v>4157</v>
      </c>
      <c r="B25" s="25" t="s">
        <v>4156</v>
      </c>
      <c r="C25" s="25" t="s">
        <v>3969</v>
      </c>
      <c r="D25" s="25">
        <v>3.1</v>
      </c>
      <c r="E25" s="25" t="s">
        <v>36</v>
      </c>
      <c r="F25" s="25" t="s">
        <v>36</v>
      </c>
      <c r="G25" s="29" t="s">
        <v>3995</v>
      </c>
      <c r="H25" s="29" t="s">
        <v>5404</v>
      </c>
      <c r="I25" s="25" t="s">
        <v>5405</v>
      </c>
      <c r="J25" t="s">
        <v>5429</v>
      </c>
      <c r="K25">
        <v>2</v>
      </c>
      <c r="L25" s="25" t="s">
        <v>3066</v>
      </c>
    </row>
    <row r="26" spans="1:12" x14ac:dyDescent="0.35">
      <c r="A26" s="25" t="s">
        <v>2347</v>
      </c>
      <c r="B26" s="25" t="s">
        <v>2346</v>
      </c>
      <c r="C26" s="25" t="s">
        <v>3981</v>
      </c>
      <c r="D26" s="25">
        <v>4.4139999999999997</v>
      </c>
      <c r="E26" s="25" t="s">
        <v>73</v>
      </c>
      <c r="F26" s="25" t="s">
        <v>36</v>
      </c>
      <c r="G26" s="29" t="s">
        <v>3973</v>
      </c>
      <c r="H26" s="29" t="s">
        <v>5404</v>
      </c>
      <c r="I26" s="25" t="s">
        <v>5405</v>
      </c>
      <c r="J26" t="s">
        <v>5430</v>
      </c>
      <c r="K26">
        <v>3</v>
      </c>
      <c r="L26" s="25" t="s">
        <v>3065</v>
      </c>
    </row>
    <row r="27" spans="1:12" x14ac:dyDescent="0.35">
      <c r="A27" s="25" t="s">
        <v>2392</v>
      </c>
      <c r="B27" s="25" t="s">
        <v>2391</v>
      </c>
      <c r="C27" s="25" t="s">
        <v>3970</v>
      </c>
      <c r="D27" s="25">
        <v>0.75</v>
      </c>
      <c r="E27" s="25" t="s">
        <v>73</v>
      </c>
      <c r="F27" s="25" t="s">
        <v>36</v>
      </c>
      <c r="G27" s="29" t="s">
        <v>543</v>
      </c>
      <c r="H27" s="29" t="s">
        <v>5404</v>
      </c>
      <c r="I27" s="25" t="s">
        <v>5405</v>
      </c>
      <c r="J27" t="s">
        <v>5431</v>
      </c>
      <c r="K27">
        <v>1</v>
      </c>
      <c r="L27" s="25" t="s">
        <v>3073</v>
      </c>
    </row>
    <row r="28" spans="1:12" x14ac:dyDescent="0.35">
      <c r="A28" s="25" t="s">
        <v>5000</v>
      </c>
      <c r="B28" s="25" t="s">
        <v>4999</v>
      </c>
      <c r="C28" s="25" t="s">
        <v>3970</v>
      </c>
      <c r="D28" s="25">
        <v>0.745</v>
      </c>
      <c r="E28" s="25" t="s">
        <v>110</v>
      </c>
      <c r="F28" s="25" t="s">
        <v>36</v>
      </c>
      <c r="G28" s="29" t="s">
        <v>1839</v>
      </c>
      <c r="H28" s="29" t="s">
        <v>5404</v>
      </c>
      <c r="I28" s="25" t="s">
        <v>5405</v>
      </c>
      <c r="J28" t="s">
        <v>5432</v>
      </c>
      <c r="K28">
        <v>2</v>
      </c>
      <c r="L28" s="25" t="s">
        <v>3073</v>
      </c>
    </row>
    <row r="29" spans="1:12" x14ac:dyDescent="0.35">
      <c r="A29" s="25" t="s">
        <v>865</v>
      </c>
      <c r="B29" s="25" t="s">
        <v>864</v>
      </c>
      <c r="C29" s="25" t="s">
        <v>3970</v>
      </c>
      <c r="D29" s="25">
        <v>0.81200000000000006</v>
      </c>
      <c r="E29" s="25" t="s">
        <v>36</v>
      </c>
      <c r="F29" s="25" t="s">
        <v>36</v>
      </c>
      <c r="G29" s="29" t="s">
        <v>3974</v>
      </c>
      <c r="H29" s="29" t="s">
        <v>5404</v>
      </c>
      <c r="I29" s="25" t="s">
        <v>5405</v>
      </c>
      <c r="J29" t="s">
        <v>5433</v>
      </c>
      <c r="K29">
        <v>3</v>
      </c>
      <c r="L29" s="25" t="s">
        <v>3073</v>
      </c>
    </row>
    <row r="30" spans="1:12" ht="13.25" customHeight="1" x14ac:dyDescent="0.35">
      <c r="A30" s="25" t="s">
        <v>406</v>
      </c>
      <c r="B30" s="25" t="s">
        <v>405</v>
      </c>
      <c r="C30" s="25" t="s">
        <v>3981</v>
      </c>
      <c r="D30" s="25">
        <v>4.077</v>
      </c>
      <c r="E30" s="25" t="s">
        <v>36</v>
      </c>
      <c r="F30" s="25" t="s">
        <v>36</v>
      </c>
      <c r="G30" s="29" t="s">
        <v>27</v>
      </c>
      <c r="H30" s="29" t="s">
        <v>5404</v>
      </c>
      <c r="I30" s="25" t="s">
        <v>5405</v>
      </c>
      <c r="J30" t="s">
        <v>5434</v>
      </c>
      <c r="K30">
        <v>3</v>
      </c>
      <c r="L30" s="25" t="s">
        <v>3065</v>
      </c>
    </row>
    <row r="31" spans="1:12" x14ac:dyDescent="0.35">
      <c r="A31" s="25" t="s">
        <v>4996</v>
      </c>
      <c r="B31" s="25" t="s">
        <v>4995</v>
      </c>
      <c r="C31" s="25" t="s">
        <v>3970</v>
      </c>
      <c r="D31" s="25">
        <v>0.745</v>
      </c>
      <c r="E31" s="25" t="s">
        <v>83</v>
      </c>
      <c r="F31" s="25" t="s">
        <v>36</v>
      </c>
      <c r="G31" s="29" t="s">
        <v>1839</v>
      </c>
      <c r="H31" s="29" t="s">
        <v>5404</v>
      </c>
      <c r="I31" s="25" t="s">
        <v>5405</v>
      </c>
      <c r="J31" t="s">
        <v>5435</v>
      </c>
      <c r="K31">
        <v>4</v>
      </c>
      <c r="L31" s="25" t="s">
        <v>3073</v>
      </c>
    </row>
    <row r="32" spans="1:12" x14ac:dyDescent="0.35">
      <c r="A32" s="25" t="s">
        <v>3303</v>
      </c>
      <c r="B32" s="25" t="s">
        <v>3302</v>
      </c>
      <c r="C32" s="25" t="s">
        <v>3970</v>
      </c>
      <c r="D32" s="25">
        <v>0.749</v>
      </c>
      <c r="E32" s="25" t="s">
        <v>87</v>
      </c>
      <c r="F32" s="25" t="s">
        <v>36</v>
      </c>
      <c r="G32" s="29" t="s">
        <v>1839</v>
      </c>
      <c r="H32" s="29" t="s">
        <v>5404</v>
      </c>
      <c r="I32" s="25" t="s">
        <v>5405</v>
      </c>
      <c r="J32" t="s">
        <v>5436</v>
      </c>
      <c r="K32">
        <v>4</v>
      </c>
      <c r="L32" s="25" t="s">
        <v>3073</v>
      </c>
    </row>
    <row r="33" spans="1:12" x14ac:dyDescent="0.35">
      <c r="A33" s="25" t="s">
        <v>5068</v>
      </c>
      <c r="B33" s="25" t="s">
        <v>5067</v>
      </c>
      <c r="C33" s="25" t="s">
        <v>3970</v>
      </c>
      <c r="D33" s="25">
        <v>0.745</v>
      </c>
      <c r="E33" s="25" t="s">
        <v>110</v>
      </c>
      <c r="F33" s="25" t="s">
        <v>36</v>
      </c>
      <c r="G33" s="29" t="s">
        <v>3359</v>
      </c>
      <c r="H33" s="29" t="s">
        <v>5404</v>
      </c>
      <c r="I33" s="25" t="s">
        <v>5405</v>
      </c>
      <c r="J33" t="s">
        <v>5437</v>
      </c>
      <c r="K33">
        <v>1</v>
      </c>
      <c r="L33" s="25" t="s">
        <v>3073</v>
      </c>
    </row>
    <row r="34" spans="1:12" x14ac:dyDescent="0.35">
      <c r="A34" s="25" t="s">
        <v>5119</v>
      </c>
      <c r="B34" s="25" t="s">
        <v>5118</v>
      </c>
      <c r="C34" s="25" t="s">
        <v>3980</v>
      </c>
      <c r="D34" s="25">
        <v>5.657</v>
      </c>
      <c r="E34" s="25" t="s">
        <v>73</v>
      </c>
      <c r="F34" s="25" t="s">
        <v>36</v>
      </c>
      <c r="G34" s="29" t="s">
        <v>2175</v>
      </c>
      <c r="H34" s="29" t="s">
        <v>5404</v>
      </c>
      <c r="I34" s="25" t="s">
        <v>5405</v>
      </c>
      <c r="J34" t="s">
        <v>5430</v>
      </c>
      <c r="K34">
        <v>3</v>
      </c>
      <c r="L34" s="25" t="s">
        <v>3084</v>
      </c>
    </row>
    <row r="35" spans="1:12" x14ac:dyDescent="0.35">
      <c r="A35" s="25" t="s">
        <v>4482</v>
      </c>
      <c r="B35" s="25" t="s">
        <v>4481</v>
      </c>
      <c r="C35" s="25" t="s">
        <v>3969</v>
      </c>
      <c r="D35" s="25">
        <v>2.4420000000000002</v>
      </c>
      <c r="E35" s="25" t="s">
        <v>148</v>
      </c>
      <c r="F35" s="25" t="s">
        <v>36</v>
      </c>
      <c r="G35" s="29" t="s">
        <v>3996</v>
      </c>
      <c r="H35" s="29" t="s">
        <v>5404</v>
      </c>
      <c r="I35" s="25" t="s">
        <v>5405</v>
      </c>
      <c r="J35" t="s">
        <v>5438</v>
      </c>
      <c r="K35">
        <v>2</v>
      </c>
      <c r="L35" s="25" t="s">
        <v>3066</v>
      </c>
    </row>
    <row r="36" spans="1:12" ht="13.25" customHeight="1" x14ac:dyDescent="0.35">
      <c r="A36" s="25" t="s">
        <v>4480</v>
      </c>
      <c r="B36" s="25" t="s">
        <v>4479</v>
      </c>
      <c r="C36" s="25" t="s">
        <v>3969</v>
      </c>
      <c r="D36" s="25">
        <v>2.4849999999999999</v>
      </c>
      <c r="E36" s="25" t="s">
        <v>83</v>
      </c>
      <c r="F36" s="25" t="s">
        <v>36</v>
      </c>
      <c r="G36" s="29" t="s">
        <v>3996</v>
      </c>
      <c r="H36" s="29" t="s">
        <v>5404</v>
      </c>
      <c r="I36" s="25" t="s">
        <v>5405</v>
      </c>
      <c r="J36" t="s">
        <v>5439</v>
      </c>
      <c r="K36">
        <v>1</v>
      </c>
      <c r="L36" s="25" t="s">
        <v>3066</v>
      </c>
    </row>
    <row r="37" spans="1:12" x14ac:dyDescent="0.35">
      <c r="A37" s="25" t="s">
        <v>4642</v>
      </c>
      <c r="B37" s="25" t="s">
        <v>4641</v>
      </c>
      <c r="C37" s="25" t="s">
        <v>3969</v>
      </c>
      <c r="D37" s="25">
        <v>2.3959999999999999</v>
      </c>
      <c r="E37" s="25" t="s">
        <v>53</v>
      </c>
      <c r="F37" s="25" t="s">
        <v>36</v>
      </c>
      <c r="G37" s="29" t="s">
        <v>5397</v>
      </c>
      <c r="H37" s="29" t="s">
        <v>5404</v>
      </c>
      <c r="I37" s="25" t="s">
        <v>5405</v>
      </c>
      <c r="J37" t="s">
        <v>5429</v>
      </c>
      <c r="K37">
        <v>2</v>
      </c>
      <c r="L37" s="25" t="s">
        <v>3066</v>
      </c>
    </row>
    <row r="38" spans="1:12" x14ac:dyDescent="0.35">
      <c r="A38" s="25" t="s">
        <v>2055</v>
      </c>
      <c r="B38" s="25" t="s">
        <v>2054</v>
      </c>
      <c r="C38" s="25" t="s">
        <v>3969</v>
      </c>
      <c r="D38" s="25">
        <v>2.089</v>
      </c>
      <c r="E38" s="25" t="s">
        <v>73</v>
      </c>
      <c r="F38" s="25" t="s">
        <v>36</v>
      </c>
      <c r="G38" s="29" t="s">
        <v>1839</v>
      </c>
      <c r="H38" s="29" t="s">
        <v>5404</v>
      </c>
      <c r="I38" s="25" t="s">
        <v>5405</v>
      </c>
      <c r="J38" t="s">
        <v>5440</v>
      </c>
      <c r="K38">
        <v>1</v>
      </c>
      <c r="L38" s="25" t="s">
        <v>3066</v>
      </c>
    </row>
    <row r="39" spans="1:12" x14ac:dyDescent="0.35">
      <c r="A39" s="25" t="s">
        <v>4881</v>
      </c>
      <c r="B39" s="25" t="s">
        <v>4880</v>
      </c>
      <c r="C39" s="25" t="s">
        <v>3970</v>
      </c>
      <c r="D39" s="25">
        <v>0.75</v>
      </c>
      <c r="E39" s="25" t="s">
        <v>53</v>
      </c>
      <c r="F39" s="25" t="s">
        <v>36</v>
      </c>
      <c r="G39" s="29" t="s">
        <v>28</v>
      </c>
      <c r="H39" s="29" t="s">
        <v>5404</v>
      </c>
      <c r="I39" s="25" t="s">
        <v>5405</v>
      </c>
      <c r="J39" t="s">
        <v>5441</v>
      </c>
      <c r="K39">
        <v>4</v>
      </c>
      <c r="L39" s="25" t="s">
        <v>3073</v>
      </c>
    </row>
    <row r="40" spans="1:12" x14ac:dyDescent="0.35">
      <c r="A40" s="25" t="s">
        <v>238</v>
      </c>
      <c r="B40" s="25" t="s">
        <v>237</v>
      </c>
      <c r="C40" s="25" t="s">
        <v>3969</v>
      </c>
      <c r="D40" s="25">
        <v>2.11</v>
      </c>
      <c r="E40" s="25" t="s">
        <v>39</v>
      </c>
      <c r="F40" s="25" t="s">
        <v>36</v>
      </c>
      <c r="G40" s="29" t="s">
        <v>27</v>
      </c>
      <c r="H40" s="29" t="s">
        <v>5404</v>
      </c>
      <c r="I40" s="25" t="s">
        <v>5405</v>
      </c>
      <c r="J40" t="s">
        <v>5442</v>
      </c>
      <c r="K40">
        <v>3</v>
      </c>
      <c r="L40" s="25" t="s">
        <v>3066</v>
      </c>
    </row>
    <row r="41" spans="1:12" x14ac:dyDescent="0.35">
      <c r="A41" s="25" t="s">
        <v>3129</v>
      </c>
      <c r="B41" s="25" t="s">
        <v>3128</v>
      </c>
      <c r="C41" s="25" t="s">
        <v>3969</v>
      </c>
      <c r="D41" s="25">
        <v>2.3490000000000002</v>
      </c>
      <c r="E41" s="25" t="s">
        <v>78</v>
      </c>
      <c r="F41" s="25" t="s">
        <v>36</v>
      </c>
      <c r="G41" s="29" t="s">
        <v>543</v>
      </c>
      <c r="H41" s="29" t="s">
        <v>5404</v>
      </c>
      <c r="I41" s="25" t="s">
        <v>5408</v>
      </c>
      <c r="J41" t="s">
        <v>5443</v>
      </c>
      <c r="K41">
        <v>6</v>
      </c>
      <c r="L41" s="25" t="s">
        <v>3066</v>
      </c>
    </row>
    <row r="42" spans="1:12" x14ac:dyDescent="0.35">
      <c r="A42" s="25" t="s">
        <v>4368</v>
      </c>
      <c r="B42" s="25" t="s">
        <v>4367</v>
      </c>
      <c r="C42" s="25" t="s">
        <v>3970</v>
      </c>
      <c r="D42" s="25">
        <v>0.74299999999999999</v>
      </c>
      <c r="E42" s="25" t="s">
        <v>87</v>
      </c>
      <c r="F42" s="25" t="s">
        <v>36</v>
      </c>
      <c r="G42" s="29" t="s">
        <v>539</v>
      </c>
      <c r="H42" s="29" t="s">
        <v>5404</v>
      </c>
      <c r="I42" s="25" t="s">
        <v>5408</v>
      </c>
      <c r="J42" t="s">
        <v>5444</v>
      </c>
      <c r="K42">
        <v>8</v>
      </c>
      <c r="L42" s="25" t="s">
        <v>3073</v>
      </c>
    </row>
    <row r="43" spans="1:12" x14ac:dyDescent="0.35">
      <c r="A43" s="25" t="s">
        <v>3184</v>
      </c>
      <c r="B43" s="25" t="s">
        <v>3183</v>
      </c>
      <c r="C43" s="25" t="s">
        <v>3970</v>
      </c>
      <c r="D43" s="25">
        <v>0.75</v>
      </c>
      <c r="E43" s="25" t="s">
        <v>87</v>
      </c>
      <c r="F43" s="25" t="s">
        <v>36</v>
      </c>
      <c r="G43" s="29" t="s">
        <v>27</v>
      </c>
      <c r="H43" s="29" t="s">
        <v>5404</v>
      </c>
      <c r="I43" s="25" t="s">
        <v>5405</v>
      </c>
      <c r="J43" t="s">
        <v>5445</v>
      </c>
      <c r="K43">
        <v>1</v>
      </c>
      <c r="L43" s="25" t="s">
        <v>3073</v>
      </c>
    </row>
    <row r="44" spans="1:12" x14ac:dyDescent="0.35">
      <c r="A44" s="25" t="s">
        <v>3727</v>
      </c>
      <c r="B44" s="25" t="s">
        <v>3726</v>
      </c>
      <c r="C44" s="25" t="s">
        <v>3970</v>
      </c>
      <c r="D44" s="25">
        <v>0.79200000000000004</v>
      </c>
      <c r="E44" s="25" t="s">
        <v>47</v>
      </c>
      <c r="F44" s="25" t="s">
        <v>36</v>
      </c>
      <c r="G44" s="29" t="s">
        <v>3393</v>
      </c>
      <c r="H44" s="29" t="s">
        <v>5404</v>
      </c>
      <c r="I44" s="25" t="s">
        <v>5405</v>
      </c>
      <c r="J44" t="s">
        <v>5446</v>
      </c>
      <c r="K44">
        <v>1</v>
      </c>
      <c r="L44" s="25" t="s">
        <v>3073</v>
      </c>
    </row>
    <row r="45" spans="1:12" x14ac:dyDescent="0.35">
      <c r="A45" s="25" t="s">
        <v>3963</v>
      </c>
      <c r="B45" s="25" t="s">
        <v>3962</v>
      </c>
      <c r="C45" s="25" t="s">
        <v>3970</v>
      </c>
      <c r="D45" s="25">
        <v>0.79600000000000004</v>
      </c>
      <c r="E45" s="25" t="s">
        <v>50</v>
      </c>
      <c r="F45" s="25" t="s">
        <v>36</v>
      </c>
      <c r="G45" s="29" t="s">
        <v>2175</v>
      </c>
      <c r="H45" s="29" t="s">
        <v>5404</v>
      </c>
      <c r="I45" s="25" t="s">
        <v>5405</v>
      </c>
      <c r="J45" t="s">
        <v>5447</v>
      </c>
      <c r="K45">
        <v>4</v>
      </c>
      <c r="L45" s="25" t="s">
        <v>3073</v>
      </c>
    </row>
    <row r="46" spans="1:12" x14ac:dyDescent="0.35">
      <c r="A46" s="25" t="s">
        <v>2862</v>
      </c>
      <c r="B46" s="25" t="s">
        <v>2861</v>
      </c>
      <c r="C46" s="25" t="s">
        <v>3981</v>
      </c>
      <c r="D46" s="25">
        <v>3.6080000000000001</v>
      </c>
      <c r="E46" s="25" t="s">
        <v>78</v>
      </c>
      <c r="F46" s="25" t="s">
        <v>36</v>
      </c>
      <c r="G46" s="29" t="s">
        <v>2175</v>
      </c>
      <c r="H46" s="29" t="s">
        <v>5404</v>
      </c>
      <c r="I46" s="25" t="s">
        <v>5405</v>
      </c>
      <c r="J46" t="s">
        <v>5448</v>
      </c>
      <c r="K46">
        <v>3</v>
      </c>
      <c r="L46" s="25" t="s">
        <v>3065</v>
      </c>
    </row>
    <row r="47" spans="1:12" x14ac:dyDescent="0.35">
      <c r="A47" s="25" t="s">
        <v>3959</v>
      </c>
      <c r="B47" s="25" t="s">
        <v>3958</v>
      </c>
      <c r="C47" s="25" t="s">
        <v>3968</v>
      </c>
      <c r="D47" s="25">
        <v>1.577</v>
      </c>
      <c r="E47" s="25" t="s">
        <v>83</v>
      </c>
      <c r="F47" s="25" t="s">
        <v>36</v>
      </c>
      <c r="G47" s="29" t="s">
        <v>2175</v>
      </c>
      <c r="H47" s="29" t="s">
        <v>5404</v>
      </c>
      <c r="I47" s="25" t="s">
        <v>5405</v>
      </c>
      <c r="J47" t="s">
        <v>5449</v>
      </c>
      <c r="K47">
        <v>3</v>
      </c>
      <c r="L47" s="25" t="s">
        <v>3070</v>
      </c>
    </row>
    <row r="48" spans="1:12" x14ac:dyDescent="0.35">
      <c r="A48" s="25" t="s">
        <v>3174</v>
      </c>
      <c r="B48" s="25" t="s">
        <v>3173</v>
      </c>
      <c r="C48" s="25" t="s">
        <v>3969</v>
      </c>
      <c r="D48" s="25">
        <v>2.5339999999999998</v>
      </c>
      <c r="E48" s="25" t="s">
        <v>50</v>
      </c>
      <c r="F48" s="25" t="s">
        <v>36</v>
      </c>
      <c r="G48" s="29" t="s">
        <v>27</v>
      </c>
      <c r="H48" s="29" t="s">
        <v>5404</v>
      </c>
      <c r="I48" s="25" t="s">
        <v>5405</v>
      </c>
      <c r="J48" t="s">
        <v>5450</v>
      </c>
      <c r="K48">
        <v>1</v>
      </c>
      <c r="L48" s="25" t="s">
        <v>3066</v>
      </c>
    </row>
    <row r="49" spans="1:12" x14ac:dyDescent="0.35">
      <c r="A49" s="25" t="s">
        <v>4797</v>
      </c>
      <c r="B49" s="25" t="s">
        <v>4796</v>
      </c>
      <c r="C49" s="25" t="s">
        <v>3981</v>
      </c>
      <c r="D49" s="25">
        <v>4.2549999999999999</v>
      </c>
      <c r="E49" s="25" t="s">
        <v>87</v>
      </c>
      <c r="F49" s="25" t="s">
        <v>36</v>
      </c>
      <c r="G49" s="29" t="s">
        <v>27</v>
      </c>
      <c r="H49" s="29" t="s">
        <v>5404</v>
      </c>
      <c r="I49" s="25" t="s">
        <v>5405</v>
      </c>
      <c r="J49" t="s">
        <v>5451</v>
      </c>
      <c r="K49">
        <v>1</v>
      </c>
      <c r="L49" s="25" t="s">
        <v>3065</v>
      </c>
    </row>
    <row r="50" spans="1:12" x14ac:dyDescent="0.35">
      <c r="A50" s="25" t="s">
        <v>2426</v>
      </c>
      <c r="B50" s="25" t="s">
        <v>2425</v>
      </c>
      <c r="C50" s="25" t="s">
        <v>3968</v>
      </c>
      <c r="D50" s="25">
        <v>0.81899999999999995</v>
      </c>
      <c r="E50" s="25" t="s">
        <v>83</v>
      </c>
      <c r="F50" s="25" t="s">
        <v>36</v>
      </c>
      <c r="G50" s="29" t="s">
        <v>27</v>
      </c>
      <c r="H50" s="29" t="s">
        <v>5404</v>
      </c>
      <c r="I50" s="25" t="s">
        <v>5408</v>
      </c>
      <c r="J50" t="s">
        <v>5452</v>
      </c>
      <c r="K50">
        <v>8</v>
      </c>
      <c r="L50" s="25" t="s">
        <v>3070</v>
      </c>
    </row>
    <row r="51" spans="1:12" x14ac:dyDescent="0.35">
      <c r="A51" s="25" t="s">
        <v>5279</v>
      </c>
      <c r="B51" s="25" t="s">
        <v>5278</v>
      </c>
      <c r="C51" s="25" t="s">
        <v>3969</v>
      </c>
      <c r="D51" s="25">
        <v>2.165</v>
      </c>
      <c r="E51" s="25" t="s">
        <v>68</v>
      </c>
      <c r="F51" s="25" t="s">
        <v>36</v>
      </c>
      <c r="G51" s="29" t="s">
        <v>29</v>
      </c>
      <c r="H51" s="29" t="s">
        <v>5404</v>
      </c>
      <c r="I51" s="25" t="s">
        <v>5405</v>
      </c>
      <c r="J51" t="s">
        <v>5453</v>
      </c>
      <c r="K51">
        <v>4</v>
      </c>
      <c r="L51" s="25" t="s">
        <v>3066</v>
      </c>
    </row>
    <row r="52" spans="1:12" x14ac:dyDescent="0.35">
      <c r="A52" s="25" t="s">
        <v>4349</v>
      </c>
      <c r="B52" s="25" t="s">
        <v>4348</v>
      </c>
      <c r="C52" s="25" t="s">
        <v>3970</v>
      </c>
      <c r="D52" s="25">
        <v>0.745</v>
      </c>
      <c r="E52" s="25" t="s">
        <v>42</v>
      </c>
      <c r="F52" s="25" t="s">
        <v>36</v>
      </c>
      <c r="G52" s="29" t="s">
        <v>3995</v>
      </c>
      <c r="H52" s="29" t="s">
        <v>5404</v>
      </c>
      <c r="I52" s="25" t="s">
        <v>5405</v>
      </c>
      <c r="J52" t="s">
        <v>5454</v>
      </c>
      <c r="K52">
        <v>2</v>
      </c>
      <c r="L52" s="25" t="s">
        <v>3073</v>
      </c>
    </row>
    <row r="53" spans="1:12" x14ac:dyDescent="0.35">
      <c r="A53" s="25" t="s">
        <v>4361</v>
      </c>
      <c r="B53" s="25" t="s">
        <v>4360</v>
      </c>
      <c r="C53" s="25" t="s">
        <v>3971</v>
      </c>
      <c r="D53" s="25">
        <v>6.6619999999999999</v>
      </c>
      <c r="E53" s="25" t="s">
        <v>83</v>
      </c>
      <c r="F53" s="25" t="s">
        <v>36</v>
      </c>
      <c r="G53" s="29" t="s">
        <v>539</v>
      </c>
      <c r="H53" s="29" t="s">
        <v>5404</v>
      </c>
      <c r="I53" s="25" t="s">
        <v>5408</v>
      </c>
      <c r="J53" t="s">
        <v>5455</v>
      </c>
      <c r="K53">
        <v>7</v>
      </c>
      <c r="L53" s="25" t="s">
        <v>3064</v>
      </c>
    </row>
    <row r="54" spans="1:12" x14ac:dyDescent="0.35">
      <c r="A54" s="25" t="s">
        <v>4758</v>
      </c>
      <c r="B54" s="25" t="s">
        <v>4757</v>
      </c>
      <c r="C54" s="25" t="s">
        <v>3981</v>
      </c>
      <c r="D54" s="25">
        <v>4.3609999999999998</v>
      </c>
      <c r="E54" s="25" t="s">
        <v>110</v>
      </c>
      <c r="F54" s="25" t="s">
        <v>36</v>
      </c>
      <c r="G54" s="29" t="s">
        <v>3393</v>
      </c>
      <c r="H54" s="29" t="s">
        <v>5404</v>
      </c>
      <c r="I54" s="25" t="s">
        <v>5405</v>
      </c>
      <c r="J54" t="s">
        <v>5456</v>
      </c>
      <c r="K54">
        <v>1</v>
      </c>
      <c r="L54" s="25" t="s">
        <v>3065</v>
      </c>
    </row>
    <row r="55" spans="1:12" x14ac:dyDescent="0.35">
      <c r="A55" s="25" t="s">
        <v>38</v>
      </c>
      <c r="B55" s="25" t="s">
        <v>37</v>
      </c>
      <c r="C55" s="25" t="s">
        <v>3969</v>
      </c>
      <c r="D55" s="25">
        <v>3.08</v>
      </c>
      <c r="E55" s="25" t="s">
        <v>47</v>
      </c>
      <c r="F55" s="25" t="s">
        <v>36</v>
      </c>
      <c r="G55" s="29" t="s">
        <v>25</v>
      </c>
      <c r="H55" s="29" t="s">
        <v>5404</v>
      </c>
      <c r="I55" s="25" t="s">
        <v>5408</v>
      </c>
      <c r="J55" t="s">
        <v>5457</v>
      </c>
      <c r="K55">
        <v>6</v>
      </c>
      <c r="L55" s="25" t="s">
        <v>3066</v>
      </c>
    </row>
    <row r="56" spans="1:12" x14ac:dyDescent="0.35">
      <c r="A56" s="25" t="s">
        <v>3653</v>
      </c>
      <c r="B56" s="25" t="s">
        <v>3652</v>
      </c>
      <c r="C56" s="25" t="s">
        <v>3981</v>
      </c>
      <c r="D56" s="25">
        <v>3.87</v>
      </c>
      <c r="E56" s="25" t="s">
        <v>78</v>
      </c>
      <c r="F56" s="25" t="s">
        <v>36</v>
      </c>
      <c r="G56" s="29" t="s">
        <v>3393</v>
      </c>
      <c r="H56" s="29" t="s">
        <v>5404</v>
      </c>
      <c r="I56" s="25" t="s">
        <v>5405</v>
      </c>
      <c r="J56" t="s">
        <v>5458</v>
      </c>
      <c r="K56">
        <v>2</v>
      </c>
      <c r="L56" s="25" t="s">
        <v>3065</v>
      </c>
    </row>
    <row r="57" spans="1:12" x14ac:dyDescent="0.35">
      <c r="A57" s="25" t="s">
        <v>99</v>
      </c>
      <c r="B57" s="25" t="s">
        <v>98</v>
      </c>
      <c r="C57" s="25" t="s">
        <v>3969</v>
      </c>
      <c r="D57" s="25">
        <v>3.0219999999999998</v>
      </c>
      <c r="E57" s="25" t="s">
        <v>36</v>
      </c>
      <c r="F57" s="25" t="s">
        <v>36</v>
      </c>
      <c r="G57" s="29" t="s">
        <v>25</v>
      </c>
      <c r="H57" s="29" t="s">
        <v>5404</v>
      </c>
      <c r="I57" s="25" t="s">
        <v>5408</v>
      </c>
      <c r="J57" t="s">
        <v>5459</v>
      </c>
      <c r="K57">
        <v>7</v>
      </c>
      <c r="L57" s="25" t="s">
        <v>3066</v>
      </c>
    </row>
    <row r="58" spans="1:12" x14ac:dyDescent="0.35">
      <c r="A58" s="25" t="s">
        <v>4920</v>
      </c>
      <c r="B58" s="25" t="s">
        <v>4919</v>
      </c>
      <c r="C58" s="25" t="s">
        <v>3980</v>
      </c>
      <c r="D58" s="25">
        <v>5.6210000000000004</v>
      </c>
      <c r="E58" s="25" t="s">
        <v>39</v>
      </c>
      <c r="F58" s="25" t="s">
        <v>36</v>
      </c>
      <c r="G58" s="29" t="s">
        <v>1839</v>
      </c>
      <c r="H58" s="29" t="s">
        <v>5404</v>
      </c>
      <c r="I58" s="25" t="s">
        <v>5405</v>
      </c>
      <c r="J58" t="s">
        <v>5460</v>
      </c>
      <c r="K58">
        <v>2</v>
      </c>
      <c r="L58" s="25" t="s">
        <v>3084</v>
      </c>
    </row>
    <row r="59" spans="1:12" x14ac:dyDescent="0.35">
      <c r="A59" s="25" t="s">
        <v>4163</v>
      </c>
      <c r="B59" s="25" t="s">
        <v>4162</v>
      </c>
      <c r="C59" s="25" t="s">
        <v>3969</v>
      </c>
      <c r="D59" s="25">
        <v>2.8439999999999999</v>
      </c>
      <c r="E59" s="25" t="s">
        <v>36</v>
      </c>
      <c r="F59" s="25" t="s">
        <v>36</v>
      </c>
      <c r="G59" s="29" t="s">
        <v>3995</v>
      </c>
      <c r="H59" s="29" t="s">
        <v>5404</v>
      </c>
      <c r="I59" s="25" t="s">
        <v>5405</v>
      </c>
      <c r="J59" t="s">
        <v>5461</v>
      </c>
      <c r="K59">
        <v>2</v>
      </c>
      <c r="L59" s="25" t="s">
        <v>3066</v>
      </c>
    </row>
    <row r="60" spans="1:12" ht="14.45" customHeight="1" x14ac:dyDescent="0.35">
      <c r="A60" s="25" t="s">
        <v>1612</v>
      </c>
      <c r="B60" s="25" t="s">
        <v>1611</v>
      </c>
      <c r="C60" s="25" t="s">
        <v>3970</v>
      </c>
      <c r="D60" s="25">
        <v>0.53700000000000003</v>
      </c>
      <c r="E60" s="25" t="s">
        <v>159</v>
      </c>
      <c r="F60" s="25" t="s">
        <v>36</v>
      </c>
      <c r="G60" s="29" t="s">
        <v>3359</v>
      </c>
      <c r="H60" s="29" t="s">
        <v>5404</v>
      </c>
      <c r="I60" s="25" t="s">
        <v>5405</v>
      </c>
      <c r="J60" t="s">
        <v>5462</v>
      </c>
      <c r="K60">
        <v>2</v>
      </c>
      <c r="L60" s="25" t="s">
        <v>3073</v>
      </c>
    </row>
    <row r="61" spans="1:12" ht="14.45" customHeight="1" x14ac:dyDescent="0.35">
      <c r="A61" s="25" t="s">
        <v>1789</v>
      </c>
      <c r="B61" s="25" t="s">
        <v>1788</v>
      </c>
      <c r="C61" s="25" t="s">
        <v>3969</v>
      </c>
      <c r="D61" s="25">
        <v>2.9740000000000002</v>
      </c>
      <c r="E61" s="25" t="s">
        <v>100</v>
      </c>
      <c r="F61" s="25" t="s">
        <v>36</v>
      </c>
      <c r="G61" s="29" t="s">
        <v>543</v>
      </c>
      <c r="H61" s="29" t="s">
        <v>5404</v>
      </c>
      <c r="I61" s="25" t="s">
        <v>5408</v>
      </c>
      <c r="J61" t="s">
        <v>5463</v>
      </c>
      <c r="K61">
        <v>8</v>
      </c>
      <c r="L61" s="25" t="s">
        <v>3066</v>
      </c>
    </row>
    <row r="62" spans="1:12" ht="14.45" customHeight="1" x14ac:dyDescent="0.35">
      <c r="A62" s="25" t="s">
        <v>2572</v>
      </c>
      <c r="B62" s="25" t="s">
        <v>2571</v>
      </c>
      <c r="C62" s="25" t="s">
        <v>3968</v>
      </c>
      <c r="D62" s="25">
        <v>1.3839999999999999</v>
      </c>
      <c r="E62" s="25" t="s">
        <v>36</v>
      </c>
      <c r="F62" s="25" t="s">
        <v>36</v>
      </c>
      <c r="G62" s="29" t="s">
        <v>1839</v>
      </c>
      <c r="H62" s="29" t="s">
        <v>5404</v>
      </c>
      <c r="I62" s="25" t="s">
        <v>5405</v>
      </c>
      <c r="J62" t="s">
        <v>5464</v>
      </c>
      <c r="K62">
        <v>2</v>
      </c>
      <c r="L62" s="25" t="s">
        <v>3070</v>
      </c>
    </row>
    <row r="63" spans="1:12" ht="14.45" customHeight="1" x14ac:dyDescent="0.35">
      <c r="A63" s="25" t="s">
        <v>3856</v>
      </c>
      <c r="B63" s="25" t="s">
        <v>3855</v>
      </c>
      <c r="C63" s="25" t="s">
        <v>3969</v>
      </c>
      <c r="D63" s="25">
        <v>2.1760000000000002</v>
      </c>
      <c r="E63" s="25" t="s">
        <v>53</v>
      </c>
      <c r="F63" s="25" t="s">
        <v>36</v>
      </c>
      <c r="G63" s="29" t="s">
        <v>1839</v>
      </c>
      <c r="H63" s="29" t="s">
        <v>5404</v>
      </c>
      <c r="I63" s="25" t="s">
        <v>5405</v>
      </c>
      <c r="J63" t="s">
        <v>5465</v>
      </c>
      <c r="K63">
        <v>3</v>
      </c>
      <c r="L63" s="25" t="s">
        <v>3066</v>
      </c>
    </row>
    <row r="64" spans="1:12" x14ac:dyDescent="0.35">
      <c r="A64" s="25" t="s">
        <v>4518</v>
      </c>
      <c r="B64" s="25" t="s">
        <v>4517</v>
      </c>
      <c r="C64" s="25" t="s">
        <v>3968</v>
      </c>
      <c r="D64" s="25">
        <v>1.224</v>
      </c>
      <c r="E64" s="25" t="s">
        <v>53</v>
      </c>
      <c r="F64" s="25" t="s">
        <v>36</v>
      </c>
      <c r="G64" s="29" t="s">
        <v>3996</v>
      </c>
      <c r="H64" s="29" t="s">
        <v>5404</v>
      </c>
      <c r="I64" s="25" t="s">
        <v>5405</v>
      </c>
      <c r="J64" t="s">
        <v>5466</v>
      </c>
      <c r="K64">
        <v>1</v>
      </c>
      <c r="L64" s="25" t="s">
        <v>3070</v>
      </c>
    </row>
    <row r="65" spans="1:12" ht="14.45" customHeight="1" x14ac:dyDescent="0.35">
      <c r="A65" s="25" t="s">
        <v>2233</v>
      </c>
      <c r="B65" s="25" t="s">
        <v>2232</v>
      </c>
      <c r="C65" s="25" t="s">
        <v>3969</v>
      </c>
      <c r="D65" s="25">
        <v>3.238</v>
      </c>
      <c r="E65" s="25" t="s">
        <v>53</v>
      </c>
      <c r="F65" s="25" t="s">
        <v>36</v>
      </c>
      <c r="G65" s="29" t="s">
        <v>2175</v>
      </c>
      <c r="H65" s="29" t="s">
        <v>5404</v>
      </c>
      <c r="I65" s="25" t="s">
        <v>5405</v>
      </c>
      <c r="J65" t="s">
        <v>5467</v>
      </c>
      <c r="K65">
        <v>1</v>
      </c>
      <c r="L65" s="25" t="s">
        <v>3066</v>
      </c>
    </row>
    <row r="66" spans="1:12" ht="14.45" customHeight="1" x14ac:dyDescent="0.35">
      <c r="A66" s="25" t="s">
        <v>3208</v>
      </c>
      <c r="B66" s="25" t="s">
        <v>3207</v>
      </c>
      <c r="C66" s="25" t="s">
        <v>3970</v>
      </c>
      <c r="D66" s="25">
        <v>0.75</v>
      </c>
      <c r="E66" s="25" t="s">
        <v>87</v>
      </c>
      <c r="F66" s="25" t="s">
        <v>36</v>
      </c>
      <c r="G66" s="29" t="s">
        <v>28</v>
      </c>
      <c r="H66" s="29" t="s">
        <v>5404</v>
      </c>
      <c r="I66" s="25" t="s">
        <v>5405</v>
      </c>
      <c r="J66" t="s">
        <v>5468</v>
      </c>
      <c r="K66">
        <v>1</v>
      </c>
      <c r="L66" s="25" t="s">
        <v>3073</v>
      </c>
    </row>
    <row r="67" spans="1:12" ht="14.45" customHeight="1" x14ac:dyDescent="0.35">
      <c r="A67" s="25" t="s">
        <v>4135</v>
      </c>
      <c r="B67" s="25" t="s">
        <v>4134</v>
      </c>
      <c r="C67" s="25" t="s">
        <v>3980</v>
      </c>
      <c r="D67" s="25">
        <v>5.5620000000000003</v>
      </c>
      <c r="E67" s="25" t="s">
        <v>36</v>
      </c>
      <c r="F67" s="25" t="s">
        <v>36</v>
      </c>
      <c r="G67" s="29" t="s">
        <v>3995</v>
      </c>
      <c r="H67" s="29" t="s">
        <v>5404</v>
      </c>
      <c r="I67" s="25" t="s">
        <v>5405</v>
      </c>
      <c r="J67" t="s">
        <v>5469</v>
      </c>
      <c r="K67">
        <v>1</v>
      </c>
      <c r="L67" s="25" t="s">
        <v>3084</v>
      </c>
    </row>
    <row r="68" spans="1:12" ht="14.45" customHeight="1" x14ac:dyDescent="0.35">
      <c r="A68" s="25" t="s">
        <v>1927</v>
      </c>
      <c r="B68" s="25" t="s">
        <v>1926</v>
      </c>
      <c r="C68" s="25" t="s">
        <v>3969</v>
      </c>
      <c r="D68" s="25">
        <v>2.1459999999999999</v>
      </c>
      <c r="E68" s="25" t="s">
        <v>36</v>
      </c>
      <c r="F68" s="25" t="s">
        <v>36</v>
      </c>
      <c r="G68" s="29" t="s">
        <v>1839</v>
      </c>
      <c r="H68" s="29" t="s">
        <v>5404</v>
      </c>
      <c r="I68" s="25" t="s">
        <v>5405</v>
      </c>
      <c r="J68" t="s">
        <v>5470</v>
      </c>
      <c r="K68">
        <v>2</v>
      </c>
      <c r="L68" s="25" t="s">
        <v>3066</v>
      </c>
    </row>
    <row r="69" spans="1:12" ht="14.45" customHeight="1" x14ac:dyDescent="0.35">
      <c r="A69" s="25" t="s">
        <v>880</v>
      </c>
      <c r="B69" s="25" t="s">
        <v>879</v>
      </c>
      <c r="C69" s="25" t="s">
        <v>3968</v>
      </c>
      <c r="D69" s="25">
        <v>1.796</v>
      </c>
      <c r="E69" s="25" t="s">
        <v>36</v>
      </c>
      <c r="F69" s="25" t="s">
        <v>36</v>
      </c>
      <c r="G69" s="29" t="s">
        <v>25</v>
      </c>
      <c r="H69" s="29" t="s">
        <v>5404</v>
      </c>
      <c r="I69" s="25" t="s">
        <v>5405</v>
      </c>
      <c r="J69" t="s">
        <v>5471</v>
      </c>
      <c r="K69">
        <v>1</v>
      </c>
      <c r="L69" s="25" t="s">
        <v>3070</v>
      </c>
    </row>
    <row r="70" spans="1:12" ht="14.45" customHeight="1" x14ac:dyDescent="0.35">
      <c r="A70" s="25" t="s">
        <v>2886</v>
      </c>
      <c r="B70" s="25" t="s">
        <v>2885</v>
      </c>
      <c r="C70" s="25" t="s">
        <v>3970</v>
      </c>
      <c r="D70" s="25">
        <v>0.75</v>
      </c>
      <c r="E70" s="25" t="s">
        <v>39</v>
      </c>
      <c r="F70" s="25" t="s">
        <v>36</v>
      </c>
      <c r="G70" s="29" t="s">
        <v>2175</v>
      </c>
      <c r="H70" s="29" t="s">
        <v>5404</v>
      </c>
      <c r="I70" s="25" t="s">
        <v>5405</v>
      </c>
      <c r="J70" t="s">
        <v>5472</v>
      </c>
      <c r="K70">
        <v>3</v>
      </c>
      <c r="L70" s="25" t="s">
        <v>3073</v>
      </c>
    </row>
    <row r="71" spans="1:12" ht="14.45" customHeight="1" x14ac:dyDescent="0.35">
      <c r="A71" s="25" t="s">
        <v>2888</v>
      </c>
      <c r="B71" s="25" t="s">
        <v>2887</v>
      </c>
      <c r="C71" s="25" t="s">
        <v>3970</v>
      </c>
      <c r="D71" s="25">
        <v>0.86899999999999999</v>
      </c>
      <c r="E71" s="25" t="s">
        <v>87</v>
      </c>
      <c r="F71" s="25" t="s">
        <v>36</v>
      </c>
      <c r="G71" s="29" t="s">
        <v>2175</v>
      </c>
      <c r="H71" s="29" t="s">
        <v>5404</v>
      </c>
      <c r="I71" s="25" t="s">
        <v>5405</v>
      </c>
      <c r="J71" t="s">
        <v>5473</v>
      </c>
      <c r="K71">
        <v>2</v>
      </c>
      <c r="L71" s="25" t="s">
        <v>3073</v>
      </c>
    </row>
    <row r="72" spans="1:12" ht="14.45" customHeight="1" x14ac:dyDescent="0.35">
      <c r="A72" s="25" t="s">
        <v>4560</v>
      </c>
      <c r="B72" s="25" t="s">
        <v>4559</v>
      </c>
      <c r="C72" s="25" t="s">
        <v>3970</v>
      </c>
      <c r="D72" s="25">
        <v>0.71199999999999997</v>
      </c>
      <c r="E72" s="25" t="s">
        <v>68</v>
      </c>
      <c r="F72" s="25" t="s">
        <v>36</v>
      </c>
      <c r="G72" s="29" t="s">
        <v>3996</v>
      </c>
      <c r="H72" s="29" t="s">
        <v>5404</v>
      </c>
      <c r="I72" s="25" t="s">
        <v>5405</v>
      </c>
      <c r="J72" t="s">
        <v>5474</v>
      </c>
      <c r="K72">
        <v>1</v>
      </c>
      <c r="L72" s="25" t="s">
        <v>3073</v>
      </c>
    </row>
    <row r="73" spans="1:12" ht="14.45" customHeight="1" x14ac:dyDescent="0.35">
      <c r="A73" s="25" t="s">
        <v>244</v>
      </c>
      <c r="B73" s="25" t="s">
        <v>243</v>
      </c>
      <c r="C73" s="25" t="s">
        <v>3970</v>
      </c>
      <c r="D73" s="25">
        <v>0.68200000000000005</v>
      </c>
      <c r="E73" s="25" t="s">
        <v>47</v>
      </c>
      <c r="F73" s="25" t="s">
        <v>36</v>
      </c>
      <c r="G73" s="29" t="s">
        <v>27</v>
      </c>
      <c r="H73" s="29" t="s">
        <v>5404</v>
      </c>
      <c r="I73" s="25" t="s">
        <v>5405</v>
      </c>
      <c r="J73" t="s">
        <v>5416</v>
      </c>
      <c r="K73">
        <v>1</v>
      </c>
      <c r="L73" s="25" t="s">
        <v>3073</v>
      </c>
    </row>
    <row r="74" spans="1:12" x14ac:dyDescent="0.35">
      <c r="A74" s="25" t="s">
        <v>4574</v>
      </c>
      <c r="B74" s="25" t="s">
        <v>4573</v>
      </c>
      <c r="C74" s="25" t="s">
        <v>3981</v>
      </c>
      <c r="D74" s="25">
        <v>3.2829999999999999</v>
      </c>
      <c r="E74" s="25" t="s">
        <v>160</v>
      </c>
      <c r="F74" s="25" t="s">
        <v>36</v>
      </c>
      <c r="G74" s="29" t="s">
        <v>5397</v>
      </c>
      <c r="H74" s="29" t="s">
        <v>5404</v>
      </c>
      <c r="I74" s="25" t="s">
        <v>5408</v>
      </c>
      <c r="J74" t="s">
        <v>5475</v>
      </c>
      <c r="K74">
        <v>6</v>
      </c>
      <c r="L74" s="25" t="s">
        <v>3065</v>
      </c>
    </row>
    <row r="75" spans="1:12" x14ac:dyDescent="0.35">
      <c r="A75" s="25" t="s">
        <v>2023</v>
      </c>
      <c r="B75" s="25" t="s">
        <v>2022</v>
      </c>
      <c r="C75" s="25" t="s">
        <v>3969</v>
      </c>
      <c r="D75" s="25">
        <v>3.077</v>
      </c>
      <c r="E75" s="25" t="s">
        <v>78</v>
      </c>
      <c r="F75" s="25" t="s">
        <v>36</v>
      </c>
      <c r="G75" s="29" t="s">
        <v>1839</v>
      </c>
      <c r="H75" s="29" t="s">
        <v>5404</v>
      </c>
      <c r="I75" s="25" t="s">
        <v>5408</v>
      </c>
      <c r="J75" t="s">
        <v>5476</v>
      </c>
      <c r="K75">
        <v>6</v>
      </c>
      <c r="L75" s="25" t="s">
        <v>3066</v>
      </c>
    </row>
    <row r="76" spans="1:12" x14ac:dyDescent="0.35">
      <c r="A76" s="25" t="s">
        <v>5197</v>
      </c>
      <c r="B76" s="25" t="s">
        <v>5196</v>
      </c>
      <c r="C76" s="25" t="s">
        <v>3970</v>
      </c>
      <c r="D76" s="25">
        <v>0.75</v>
      </c>
      <c r="E76" s="25" t="s">
        <v>87</v>
      </c>
      <c r="F76" s="25" t="s">
        <v>36</v>
      </c>
      <c r="G76" s="29" t="s">
        <v>29</v>
      </c>
      <c r="H76" s="29" t="s">
        <v>5404</v>
      </c>
      <c r="I76" s="25" t="s">
        <v>5408</v>
      </c>
      <c r="J76" t="s">
        <v>5477</v>
      </c>
      <c r="K76">
        <v>6</v>
      </c>
      <c r="L76" s="25" t="s">
        <v>3073</v>
      </c>
    </row>
    <row r="77" spans="1:12" x14ac:dyDescent="0.35">
      <c r="A77" s="25" t="s">
        <v>3789</v>
      </c>
      <c r="B77" s="25" t="s">
        <v>3788</v>
      </c>
      <c r="C77" s="25" t="s">
        <v>3969</v>
      </c>
      <c r="D77" s="25">
        <v>2.35</v>
      </c>
      <c r="E77" s="25" t="s">
        <v>50</v>
      </c>
      <c r="F77" s="25" t="s">
        <v>36</v>
      </c>
      <c r="G77" s="29" t="s">
        <v>27</v>
      </c>
      <c r="H77" s="29" t="s">
        <v>5404</v>
      </c>
      <c r="I77" s="25" t="s">
        <v>5405</v>
      </c>
      <c r="J77" t="s">
        <v>5478</v>
      </c>
      <c r="K77">
        <v>3</v>
      </c>
      <c r="L77" s="25" t="s">
        <v>3066</v>
      </c>
    </row>
    <row r="78" spans="1:12" x14ac:dyDescent="0.35">
      <c r="A78" s="25" t="s">
        <v>4205</v>
      </c>
      <c r="B78" s="25" t="s">
        <v>4204</v>
      </c>
      <c r="C78" s="25" t="s">
        <v>3969</v>
      </c>
      <c r="D78" s="25">
        <v>1.923</v>
      </c>
      <c r="E78" s="25" t="s">
        <v>39</v>
      </c>
      <c r="F78" s="25" t="s">
        <v>36</v>
      </c>
      <c r="G78" s="29" t="s">
        <v>3995</v>
      </c>
      <c r="H78" s="29" t="s">
        <v>5404</v>
      </c>
      <c r="I78" s="25" t="s">
        <v>5405</v>
      </c>
      <c r="J78" t="s">
        <v>5479</v>
      </c>
      <c r="K78">
        <v>3</v>
      </c>
      <c r="L78" s="25" t="s">
        <v>3066</v>
      </c>
    </row>
    <row r="79" spans="1:12" x14ac:dyDescent="0.35">
      <c r="A79" s="25" t="s">
        <v>2591</v>
      </c>
      <c r="B79" s="25" t="s">
        <v>2590</v>
      </c>
      <c r="C79" s="25" t="s">
        <v>3970</v>
      </c>
      <c r="D79" s="25">
        <v>0.75</v>
      </c>
      <c r="E79" s="25" t="s">
        <v>39</v>
      </c>
      <c r="F79" s="25" t="s">
        <v>36</v>
      </c>
      <c r="G79" s="29" t="s">
        <v>1839</v>
      </c>
      <c r="H79" s="29" t="s">
        <v>5404</v>
      </c>
      <c r="I79" s="25" t="s">
        <v>5405</v>
      </c>
      <c r="J79" t="s">
        <v>5480</v>
      </c>
      <c r="K79">
        <v>2</v>
      </c>
      <c r="L79" s="25" t="s">
        <v>3073</v>
      </c>
    </row>
    <row r="80" spans="1:12" ht="13.25" customHeight="1" x14ac:dyDescent="0.35">
      <c r="A80" s="25" t="s">
        <v>5387</v>
      </c>
      <c r="B80" s="25" t="s">
        <v>5386</v>
      </c>
      <c r="C80" s="25" t="s">
        <v>3970</v>
      </c>
      <c r="D80" s="25">
        <v>0.745</v>
      </c>
      <c r="E80" s="25" t="s">
        <v>39</v>
      </c>
      <c r="F80" s="25" t="s">
        <v>36</v>
      </c>
      <c r="G80" s="29" t="s">
        <v>29</v>
      </c>
      <c r="H80" s="29" t="s">
        <v>5404</v>
      </c>
      <c r="I80" s="25" t="s">
        <v>5405</v>
      </c>
      <c r="J80" t="s">
        <v>5481</v>
      </c>
      <c r="K80">
        <v>1</v>
      </c>
      <c r="L80" s="25" t="s">
        <v>3073</v>
      </c>
    </row>
    <row r="81" spans="1:12" x14ac:dyDescent="0.35">
      <c r="A81" s="25" t="s">
        <v>4888</v>
      </c>
      <c r="B81" s="25" t="s">
        <v>4887</v>
      </c>
      <c r="C81" s="25" t="s">
        <v>3970</v>
      </c>
      <c r="D81" s="25">
        <v>0.745</v>
      </c>
      <c r="E81" s="25" t="s">
        <v>50</v>
      </c>
      <c r="F81" s="25" t="s">
        <v>36</v>
      </c>
      <c r="G81" s="29" t="s">
        <v>28</v>
      </c>
      <c r="H81" s="29" t="s">
        <v>5404</v>
      </c>
      <c r="I81" s="25" t="s">
        <v>5405</v>
      </c>
      <c r="J81" t="s">
        <v>5482</v>
      </c>
      <c r="K81">
        <v>4</v>
      </c>
      <c r="L81" s="25" t="s">
        <v>3073</v>
      </c>
    </row>
    <row r="82" spans="1:12" x14ac:dyDescent="0.35">
      <c r="A82" s="25" t="s">
        <v>5295</v>
      </c>
      <c r="B82" s="25" t="s">
        <v>5294</v>
      </c>
      <c r="C82" s="25" t="s">
        <v>3968</v>
      </c>
      <c r="D82" s="25">
        <v>1.766</v>
      </c>
      <c r="E82" s="25" t="s">
        <v>110</v>
      </c>
      <c r="F82" s="25" t="s">
        <v>36</v>
      </c>
      <c r="G82" s="29" t="s">
        <v>29</v>
      </c>
      <c r="H82" s="29" t="s">
        <v>5404</v>
      </c>
      <c r="I82" s="25" t="s">
        <v>5405</v>
      </c>
      <c r="J82" t="s">
        <v>5483</v>
      </c>
      <c r="K82">
        <v>2</v>
      </c>
      <c r="L82" s="25" t="s">
        <v>3070</v>
      </c>
    </row>
    <row r="83" spans="1:12" x14ac:dyDescent="0.35">
      <c r="A83" s="25" t="s">
        <v>5281</v>
      </c>
      <c r="B83" s="25" t="s">
        <v>5280</v>
      </c>
      <c r="C83" s="25" t="s">
        <v>3969</v>
      </c>
      <c r="D83" s="25">
        <v>2.1579999999999999</v>
      </c>
      <c r="E83" s="25" t="s">
        <v>78</v>
      </c>
      <c r="F83" s="25" t="s">
        <v>36</v>
      </c>
      <c r="G83" s="29" t="s">
        <v>29</v>
      </c>
      <c r="H83" s="29" t="s">
        <v>5404</v>
      </c>
      <c r="I83" s="25" t="s">
        <v>5405</v>
      </c>
      <c r="J83" t="s">
        <v>5484</v>
      </c>
      <c r="K83">
        <v>1</v>
      </c>
      <c r="L83" s="25" t="s">
        <v>3066</v>
      </c>
    </row>
    <row r="84" spans="1:12" x14ac:dyDescent="0.35">
      <c r="A84" s="25" t="s">
        <v>4596</v>
      </c>
      <c r="B84" s="25" t="s">
        <v>4595</v>
      </c>
      <c r="C84" s="25" t="s">
        <v>3970</v>
      </c>
      <c r="D84" s="25">
        <v>0.75</v>
      </c>
      <c r="E84" s="25" t="s">
        <v>47</v>
      </c>
      <c r="F84" s="25" t="s">
        <v>36</v>
      </c>
      <c r="G84" s="29" t="s">
        <v>3994</v>
      </c>
      <c r="H84" s="29" t="s">
        <v>5404</v>
      </c>
      <c r="I84" s="25" t="s">
        <v>5408</v>
      </c>
      <c r="J84" t="s">
        <v>5485</v>
      </c>
      <c r="K84">
        <v>5</v>
      </c>
      <c r="L84" s="25" t="s">
        <v>3073</v>
      </c>
    </row>
    <row r="85" spans="1:12" x14ac:dyDescent="0.35">
      <c r="A85" s="25" t="s">
        <v>2286</v>
      </c>
      <c r="B85" s="25" t="s">
        <v>2285</v>
      </c>
      <c r="C85" s="25" t="s">
        <v>3968</v>
      </c>
      <c r="D85" s="25">
        <v>0.94599999999999995</v>
      </c>
      <c r="E85" s="25" t="s">
        <v>83</v>
      </c>
      <c r="F85" s="25" t="s">
        <v>36</v>
      </c>
      <c r="G85" s="29" t="s">
        <v>539</v>
      </c>
      <c r="H85" s="29" t="s">
        <v>5404</v>
      </c>
      <c r="I85" s="25" t="s">
        <v>5408</v>
      </c>
      <c r="J85" t="s">
        <v>5486</v>
      </c>
      <c r="K85">
        <v>7</v>
      </c>
      <c r="L85" s="25" t="s">
        <v>3070</v>
      </c>
    </row>
    <row r="86" spans="1:12" x14ac:dyDescent="0.35">
      <c r="A86" s="25" t="s">
        <v>1618</v>
      </c>
      <c r="B86" s="25" t="s">
        <v>1617</v>
      </c>
      <c r="C86" s="25" t="s">
        <v>3981</v>
      </c>
      <c r="D86" s="25">
        <v>4.0880000000000001</v>
      </c>
      <c r="E86" s="25" t="s">
        <v>73</v>
      </c>
      <c r="F86" s="25" t="s">
        <v>36</v>
      </c>
      <c r="G86" s="29" t="s">
        <v>3359</v>
      </c>
      <c r="H86" s="29" t="s">
        <v>5404</v>
      </c>
      <c r="I86" s="25" t="s">
        <v>5405</v>
      </c>
      <c r="J86" t="s">
        <v>5487</v>
      </c>
      <c r="K86">
        <v>2</v>
      </c>
      <c r="L86" s="25" t="s">
        <v>3065</v>
      </c>
    </row>
    <row r="87" spans="1:12" x14ac:dyDescent="0.35">
      <c r="A87" s="25" t="s">
        <v>4035</v>
      </c>
      <c r="B87" s="25" t="s">
        <v>3982</v>
      </c>
      <c r="C87" s="25" t="s">
        <v>3981</v>
      </c>
      <c r="D87" s="25">
        <v>3.5910000000000002</v>
      </c>
      <c r="E87" s="25" t="s">
        <v>87</v>
      </c>
      <c r="F87" s="25" t="s">
        <v>36</v>
      </c>
      <c r="G87" s="29" t="s">
        <v>543</v>
      </c>
      <c r="H87" s="29" t="s">
        <v>5404</v>
      </c>
      <c r="I87" s="25" t="s">
        <v>5405</v>
      </c>
      <c r="J87" t="s">
        <v>5488</v>
      </c>
      <c r="K87">
        <v>4</v>
      </c>
      <c r="L87" s="25" t="s">
        <v>3065</v>
      </c>
    </row>
    <row r="88" spans="1:12" x14ac:dyDescent="0.35">
      <c r="A88" s="25" t="s">
        <v>3984</v>
      </c>
      <c r="B88" s="25" t="s">
        <v>3983</v>
      </c>
      <c r="C88" s="25" t="s">
        <v>3969</v>
      </c>
      <c r="D88" s="25">
        <v>2.4809999999999999</v>
      </c>
      <c r="E88" s="25" t="s">
        <v>83</v>
      </c>
      <c r="F88" s="25" t="s">
        <v>36</v>
      </c>
      <c r="G88" s="29" t="s">
        <v>543</v>
      </c>
      <c r="H88" s="29" t="s">
        <v>5404</v>
      </c>
      <c r="I88" s="25" t="s">
        <v>5405</v>
      </c>
      <c r="J88" t="s">
        <v>5412</v>
      </c>
      <c r="K88">
        <v>2</v>
      </c>
      <c r="L88" s="25" t="s">
        <v>3066</v>
      </c>
    </row>
    <row r="89" spans="1:12" x14ac:dyDescent="0.35">
      <c r="A89" s="25" t="s">
        <v>4807</v>
      </c>
      <c r="B89" s="25" t="s">
        <v>4806</v>
      </c>
      <c r="C89" s="25" t="s">
        <v>3970</v>
      </c>
      <c r="D89" s="25">
        <v>0.75</v>
      </c>
      <c r="E89" s="25" t="s">
        <v>36</v>
      </c>
      <c r="F89" s="25" t="s">
        <v>36</v>
      </c>
      <c r="G89" s="29" t="s">
        <v>27</v>
      </c>
      <c r="H89" s="29" t="s">
        <v>5404</v>
      </c>
      <c r="I89" s="25" t="s">
        <v>5405</v>
      </c>
      <c r="J89" t="s">
        <v>5489</v>
      </c>
      <c r="K89">
        <v>2</v>
      </c>
      <c r="L89" s="25" t="s">
        <v>3073</v>
      </c>
    </row>
    <row r="90" spans="1:12" x14ac:dyDescent="0.35">
      <c r="A90" s="25" t="s">
        <v>2193</v>
      </c>
      <c r="B90" s="25" t="s">
        <v>2192</v>
      </c>
      <c r="C90" s="25" t="s">
        <v>3969</v>
      </c>
      <c r="D90" s="25">
        <v>2.931</v>
      </c>
      <c r="E90" s="25" t="s">
        <v>68</v>
      </c>
      <c r="F90" s="25" t="s">
        <v>36</v>
      </c>
      <c r="G90" s="29" t="s">
        <v>3976</v>
      </c>
      <c r="H90" s="29" t="s">
        <v>5404</v>
      </c>
      <c r="I90" s="25" t="s">
        <v>5408</v>
      </c>
      <c r="J90" t="s">
        <v>5490</v>
      </c>
      <c r="K90">
        <v>5</v>
      </c>
      <c r="L90" s="25" t="s">
        <v>3066</v>
      </c>
    </row>
    <row r="91" spans="1:12" x14ac:dyDescent="0.35">
      <c r="A91" s="25" t="s">
        <v>4720</v>
      </c>
      <c r="B91" s="25" t="s">
        <v>4719</v>
      </c>
      <c r="C91" s="25" t="s">
        <v>3970</v>
      </c>
      <c r="D91" s="25">
        <v>0.74299999999999999</v>
      </c>
      <c r="E91" s="25" t="s">
        <v>36</v>
      </c>
      <c r="F91" s="25" t="s">
        <v>36</v>
      </c>
      <c r="G91" s="29" t="s">
        <v>3994</v>
      </c>
      <c r="H91" s="29" t="s">
        <v>5404</v>
      </c>
      <c r="I91" s="25" t="s">
        <v>5405</v>
      </c>
      <c r="J91" t="s">
        <v>5491</v>
      </c>
      <c r="K91">
        <v>2</v>
      </c>
      <c r="L91" s="25" t="s">
        <v>3073</v>
      </c>
    </row>
    <row r="92" spans="1:12" x14ac:dyDescent="0.35">
      <c r="A92" s="25" t="s">
        <v>4791</v>
      </c>
      <c r="B92" s="25" t="s">
        <v>4790</v>
      </c>
      <c r="C92" s="25" t="s">
        <v>3970</v>
      </c>
      <c r="D92" s="25">
        <v>0.74299999999999999</v>
      </c>
      <c r="E92" s="25" t="s">
        <v>39</v>
      </c>
      <c r="F92" s="25" t="s">
        <v>36</v>
      </c>
      <c r="G92" s="29" t="s">
        <v>27</v>
      </c>
      <c r="H92" s="29" t="s">
        <v>5404</v>
      </c>
      <c r="I92" s="25" t="s">
        <v>5408</v>
      </c>
      <c r="J92" t="s">
        <v>5492</v>
      </c>
      <c r="K92">
        <v>7</v>
      </c>
      <c r="L92" s="25" t="s">
        <v>3073</v>
      </c>
    </row>
    <row r="93" spans="1:12" x14ac:dyDescent="0.35">
      <c r="A93" s="25" t="s">
        <v>4089</v>
      </c>
      <c r="B93" s="25" t="s">
        <v>4088</v>
      </c>
      <c r="C93" s="25" t="s">
        <v>3968</v>
      </c>
      <c r="D93" s="25">
        <v>1.302</v>
      </c>
      <c r="E93" s="25" t="s">
        <v>53</v>
      </c>
      <c r="F93" s="25" t="s">
        <v>36</v>
      </c>
      <c r="G93" s="29" t="s">
        <v>3995</v>
      </c>
      <c r="H93" s="29" t="s">
        <v>5404</v>
      </c>
      <c r="I93" s="25" t="s">
        <v>5408</v>
      </c>
      <c r="J93" t="s">
        <v>5493</v>
      </c>
      <c r="K93">
        <v>5</v>
      </c>
      <c r="L93" s="25" t="s">
        <v>3070</v>
      </c>
    </row>
    <row r="94" spans="1:12" x14ac:dyDescent="0.35">
      <c r="A94" s="25" t="s">
        <v>4225</v>
      </c>
      <c r="B94" s="25" t="s">
        <v>4224</v>
      </c>
      <c r="C94" s="25" t="s">
        <v>3968</v>
      </c>
      <c r="D94" s="25">
        <v>1.1759999999999999</v>
      </c>
      <c r="E94" s="25" t="s">
        <v>47</v>
      </c>
      <c r="F94" s="25" t="s">
        <v>36</v>
      </c>
      <c r="G94" s="29" t="s">
        <v>3995</v>
      </c>
      <c r="H94" s="29" t="s">
        <v>5404</v>
      </c>
      <c r="I94" s="25" t="s">
        <v>5405</v>
      </c>
      <c r="J94" t="s">
        <v>5494</v>
      </c>
      <c r="K94">
        <v>3</v>
      </c>
      <c r="L94" s="25" t="s">
        <v>3070</v>
      </c>
    </row>
    <row r="95" spans="1:12" x14ac:dyDescent="0.35">
      <c r="A95" s="25" t="s">
        <v>349</v>
      </c>
      <c r="B95" s="25" t="s">
        <v>348</v>
      </c>
      <c r="C95" s="25" t="s">
        <v>3970</v>
      </c>
      <c r="D95" s="25">
        <v>0.75</v>
      </c>
      <c r="E95" s="25" t="s">
        <v>53</v>
      </c>
      <c r="F95" s="25" t="s">
        <v>36</v>
      </c>
      <c r="G95" s="29" t="s">
        <v>28</v>
      </c>
      <c r="H95" s="29" t="s">
        <v>5404</v>
      </c>
      <c r="I95" s="25" t="s">
        <v>5405</v>
      </c>
      <c r="J95" t="s">
        <v>5495</v>
      </c>
      <c r="K95">
        <v>1</v>
      </c>
      <c r="L95" s="25" t="s">
        <v>3073</v>
      </c>
    </row>
    <row r="96" spans="1:12" x14ac:dyDescent="0.35">
      <c r="A96" s="25" t="s">
        <v>4079</v>
      </c>
      <c r="B96" s="25" t="s">
        <v>4078</v>
      </c>
      <c r="C96" s="25" t="s">
        <v>3969</v>
      </c>
      <c r="D96" s="25">
        <v>2.1509999999999998</v>
      </c>
      <c r="E96" s="25" t="s">
        <v>42</v>
      </c>
      <c r="F96" s="25" t="s">
        <v>36</v>
      </c>
      <c r="G96" s="29" t="s">
        <v>3995</v>
      </c>
      <c r="H96" s="29" t="s">
        <v>5404</v>
      </c>
      <c r="I96" s="25" t="s">
        <v>5408</v>
      </c>
      <c r="J96" t="s">
        <v>5496</v>
      </c>
      <c r="K96">
        <v>8</v>
      </c>
      <c r="L96" s="25" t="s">
        <v>3066</v>
      </c>
    </row>
    <row r="97" spans="1:12" x14ac:dyDescent="0.35">
      <c r="A97" s="25" t="s">
        <v>2025</v>
      </c>
      <c r="B97" s="25" t="s">
        <v>2024</v>
      </c>
      <c r="C97" s="25" t="s">
        <v>3969</v>
      </c>
      <c r="D97" s="25">
        <v>2.2530000000000001</v>
      </c>
      <c r="E97" s="25" t="s">
        <v>47</v>
      </c>
      <c r="F97" s="25" t="s">
        <v>36</v>
      </c>
      <c r="G97" s="29" t="s">
        <v>1839</v>
      </c>
      <c r="H97" s="29" t="s">
        <v>5404</v>
      </c>
      <c r="I97" s="25" t="s">
        <v>5405</v>
      </c>
      <c r="J97" t="s">
        <v>5497</v>
      </c>
      <c r="K97">
        <v>2</v>
      </c>
      <c r="L97" s="25" t="s">
        <v>3066</v>
      </c>
    </row>
    <row r="98" spans="1:12" x14ac:dyDescent="0.35">
      <c r="A98" s="25" t="s">
        <v>2510</v>
      </c>
      <c r="B98" s="25" t="s">
        <v>2509</v>
      </c>
      <c r="C98" s="25" t="s">
        <v>3969</v>
      </c>
      <c r="D98" s="25">
        <v>2.5819999999999999</v>
      </c>
      <c r="E98" s="25" t="s">
        <v>36</v>
      </c>
      <c r="F98" s="25" t="s">
        <v>36</v>
      </c>
      <c r="G98" s="29" t="s">
        <v>1839</v>
      </c>
      <c r="H98" s="29" t="s">
        <v>5404</v>
      </c>
      <c r="I98" s="25" t="s">
        <v>5405</v>
      </c>
      <c r="J98" t="s">
        <v>5435</v>
      </c>
      <c r="K98">
        <v>4</v>
      </c>
      <c r="L98" s="25" t="s">
        <v>3066</v>
      </c>
    </row>
    <row r="99" spans="1:12" ht="13.25" customHeight="1" x14ac:dyDescent="0.35">
      <c r="A99" s="25" t="s">
        <v>2603</v>
      </c>
      <c r="B99" s="25" t="s">
        <v>2602</v>
      </c>
      <c r="C99" s="25" t="s">
        <v>3970</v>
      </c>
      <c r="D99" s="25">
        <v>0.75</v>
      </c>
      <c r="E99" s="25" t="s">
        <v>36</v>
      </c>
      <c r="F99" s="25" t="s">
        <v>36</v>
      </c>
      <c r="G99" s="29" t="s">
        <v>1839</v>
      </c>
      <c r="H99" s="29" t="s">
        <v>5404</v>
      </c>
      <c r="I99" s="25" t="s">
        <v>5405</v>
      </c>
      <c r="J99" t="s">
        <v>5498</v>
      </c>
      <c r="K99">
        <v>1</v>
      </c>
      <c r="L99" s="25" t="s">
        <v>3073</v>
      </c>
    </row>
    <row r="100" spans="1:12" x14ac:dyDescent="0.35">
      <c r="A100" s="25" t="s">
        <v>618</v>
      </c>
      <c r="B100" s="25" t="s">
        <v>617</v>
      </c>
      <c r="C100" s="25" t="s">
        <v>3968</v>
      </c>
      <c r="D100" s="25">
        <v>1.4219999999999999</v>
      </c>
      <c r="E100" s="25" t="s">
        <v>100</v>
      </c>
      <c r="F100" s="25" t="s">
        <v>36</v>
      </c>
      <c r="G100" s="29" t="s">
        <v>543</v>
      </c>
      <c r="H100" s="29" t="s">
        <v>5404</v>
      </c>
      <c r="I100" s="25" t="s">
        <v>5408</v>
      </c>
      <c r="J100" t="s">
        <v>5499</v>
      </c>
      <c r="K100">
        <v>6</v>
      </c>
      <c r="L100" s="25" t="s">
        <v>3070</v>
      </c>
    </row>
    <row r="101" spans="1:12" x14ac:dyDescent="0.35">
      <c r="A101" s="25" t="s">
        <v>2597</v>
      </c>
      <c r="B101" s="25" t="s">
        <v>2596</v>
      </c>
      <c r="C101" s="25" t="s">
        <v>3971</v>
      </c>
      <c r="D101" s="25">
        <v>5.681</v>
      </c>
      <c r="E101" s="25" t="s">
        <v>87</v>
      </c>
      <c r="F101" s="25" t="s">
        <v>36</v>
      </c>
      <c r="G101" s="29" t="s">
        <v>1839</v>
      </c>
      <c r="H101" s="29" t="s">
        <v>5404</v>
      </c>
      <c r="I101" s="25" t="s">
        <v>5408</v>
      </c>
      <c r="J101" t="s">
        <v>5500</v>
      </c>
      <c r="K101">
        <v>6</v>
      </c>
      <c r="L101" s="25" t="s">
        <v>3064</v>
      </c>
    </row>
    <row r="102" spans="1:12" x14ac:dyDescent="0.35">
      <c r="A102" s="25" t="s">
        <v>2254</v>
      </c>
      <c r="B102" s="25" t="s">
        <v>3433</v>
      </c>
      <c r="C102" s="25" t="s">
        <v>3968</v>
      </c>
      <c r="D102" s="25">
        <v>1.26</v>
      </c>
      <c r="E102" s="25" t="s">
        <v>35</v>
      </c>
      <c r="F102" s="25" t="s">
        <v>36</v>
      </c>
      <c r="G102" s="29" t="s">
        <v>25</v>
      </c>
      <c r="H102" s="29" t="s">
        <v>5404</v>
      </c>
      <c r="I102" s="25" t="s">
        <v>5408</v>
      </c>
      <c r="J102" t="s">
        <v>5501</v>
      </c>
      <c r="K102">
        <v>8</v>
      </c>
      <c r="L102" s="25" t="s">
        <v>3070</v>
      </c>
    </row>
    <row r="103" spans="1:12" x14ac:dyDescent="0.35">
      <c r="A103" s="25" t="s">
        <v>3871</v>
      </c>
      <c r="B103" s="25" t="s">
        <v>2579</v>
      </c>
      <c r="C103" s="25" t="s">
        <v>3970</v>
      </c>
      <c r="D103" s="25">
        <v>0.75</v>
      </c>
      <c r="E103" s="25" t="s">
        <v>73</v>
      </c>
      <c r="F103" s="25" t="s">
        <v>36</v>
      </c>
      <c r="G103" s="29" t="s">
        <v>1839</v>
      </c>
      <c r="H103" s="29" t="s">
        <v>5404</v>
      </c>
      <c r="I103" s="25" t="s">
        <v>5405</v>
      </c>
      <c r="J103" t="s">
        <v>5502</v>
      </c>
      <c r="K103">
        <v>2</v>
      </c>
      <c r="L103" s="25" t="s">
        <v>3073</v>
      </c>
    </row>
    <row r="104" spans="1:12" x14ac:dyDescent="0.35">
      <c r="A104" s="25" t="s">
        <v>758</v>
      </c>
      <c r="B104" s="25" t="s">
        <v>757</v>
      </c>
      <c r="C104" s="25" t="s">
        <v>3969</v>
      </c>
      <c r="D104" s="25">
        <v>2.8780000000000001</v>
      </c>
      <c r="E104" s="25" t="s">
        <v>39</v>
      </c>
      <c r="F104" s="25" t="s">
        <v>36</v>
      </c>
      <c r="G104" s="29" t="s">
        <v>3359</v>
      </c>
      <c r="H104" s="29" t="s">
        <v>5404</v>
      </c>
      <c r="I104" s="25" t="s">
        <v>5405</v>
      </c>
      <c r="J104" t="s">
        <v>5503</v>
      </c>
      <c r="K104">
        <v>2</v>
      </c>
      <c r="L104" s="25" t="s">
        <v>3066</v>
      </c>
    </row>
    <row r="105" spans="1:12" x14ac:dyDescent="0.35">
      <c r="A105" s="25" t="s">
        <v>3222</v>
      </c>
      <c r="B105" s="25" t="s">
        <v>3221</v>
      </c>
      <c r="C105" s="25" t="s">
        <v>3968</v>
      </c>
      <c r="D105" s="25">
        <v>1.2829999999999999</v>
      </c>
      <c r="E105" s="25" t="s">
        <v>83</v>
      </c>
      <c r="F105" s="25" t="s">
        <v>36</v>
      </c>
      <c r="G105" s="29" t="s">
        <v>28</v>
      </c>
      <c r="H105" s="29" t="s">
        <v>5404</v>
      </c>
      <c r="I105" s="25" t="s">
        <v>5405</v>
      </c>
      <c r="J105" t="s">
        <v>5504</v>
      </c>
      <c r="K105">
        <v>3</v>
      </c>
      <c r="L105" s="25" t="s">
        <v>3070</v>
      </c>
    </row>
    <row r="106" spans="1:12" x14ac:dyDescent="0.35">
      <c r="A106" s="25" t="s">
        <v>291</v>
      </c>
      <c r="B106" s="25" t="s">
        <v>290</v>
      </c>
      <c r="C106" s="25" t="s">
        <v>3980</v>
      </c>
      <c r="D106" s="25">
        <v>4.899</v>
      </c>
      <c r="E106" s="25" t="s">
        <v>47</v>
      </c>
      <c r="F106" s="25" t="s">
        <v>36</v>
      </c>
      <c r="G106" s="29" t="s">
        <v>28</v>
      </c>
      <c r="H106" s="29" t="s">
        <v>5404</v>
      </c>
      <c r="I106" s="25" t="s">
        <v>5405</v>
      </c>
      <c r="J106" t="s">
        <v>5505</v>
      </c>
      <c r="K106">
        <v>2</v>
      </c>
      <c r="L106" s="25" t="s">
        <v>3084</v>
      </c>
    </row>
    <row r="107" spans="1:12" x14ac:dyDescent="0.35">
      <c r="A107" s="25" t="s">
        <v>3437</v>
      </c>
      <c r="B107" s="25" t="s">
        <v>3436</v>
      </c>
      <c r="C107" s="25" t="s">
        <v>3969</v>
      </c>
      <c r="D107" s="25">
        <v>2.2799999999999998</v>
      </c>
      <c r="E107" s="25" t="s">
        <v>42</v>
      </c>
      <c r="F107" s="25" t="s">
        <v>36</v>
      </c>
      <c r="G107" s="29" t="s">
        <v>25</v>
      </c>
      <c r="H107" s="29" t="s">
        <v>5404</v>
      </c>
      <c r="I107" s="25" t="s">
        <v>5405</v>
      </c>
      <c r="J107" t="s">
        <v>5466</v>
      </c>
      <c r="K107">
        <v>1</v>
      </c>
      <c r="L107" s="25" t="s">
        <v>3066</v>
      </c>
    </row>
    <row r="108" spans="1:12" x14ac:dyDescent="0.35">
      <c r="A108" s="25" t="s">
        <v>5097</v>
      </c>
      <c r="B108" s="25" t="s">
        <v>5096</v>
      </c>
      <c r="C108" s="25" t="s">
        <v>3968</v>
      </c>
      <c r="D108" s="25">
        <v>1.6619999999999999</v>
      </c>
      <c r="E108" s="25" t="s">
        <v>110</v>
      </c>
      <c r="F108" s="25" t="s">
        <v>36</v>
      </c>
      <c r="G108" s="29" t="s">
        <v>2175</v>
      </c>
      <c r="H108" s="29" t="s">
        <v>5404</v>
      </c>
      <c r="I108" s="25" t="s">
        <v>5408</v>
      </c>
      <c r="J108" t="s">
        <v>5506</v>
      </c>
      <c r="K108">
        <v>6</v>
      </c>
      <c r="L108" s="25" t="s">
        <v>3070</v>
      </c>
    </row>
    <row r="109" spans="1:12" x14ac:dyDescent="0.35">
      <c r="A109" s="25" t="s">
        <v>3769</v>
      </c>
      <c r="B109" s="25" t="s">
        <v>3768</v>
      </c>
      <c r="C109" s="25" t="s">
        <v>3968</v>
      </c>
      <c r="D109" s="25">
        <v>1.5109999999999999</v>
      </c>
      <c r="E109" s="25" t="s">
        <v>50</v>
      </c>
      <c r="F109" s="25" t="s">
        <v>36</v>
      </c>
      <c r="G109" s="29" t="s">
        <v>27</v>
      </c>
      <c r="H109" s="29" t="s">
        <v>5404</v>
      </c>
      <c r="I109" s="25" t="s">
        <v>5405</v>
      </c>
      <c r="J109" t="s">
        <v>5507</v>
      </c>
      <c r="K109">
        <v>4</v>
      </c>
      <c r="L109" s="25" t="s">
        <v>3070</v>
      </c>
    </row>
    <row r="110" spans="1:12" x14ac:dyDescent="0.35">
      <c r="A110" s="25" t="s">
        <v>311</v>
      </c>
      <c r="B110" s="25" t="s">
        <v>310</v>
      </c>
      <c r="C110" s="25" t="s">
        <v>3968</v>
      </c>
      <c r="D110" s="25">
        <v>0.78800000000000003</v>
      </c>
      <c r="E110" s="25" t="s">
        <v>53</v>
      </c>
      <c r="F110" s="25" t="s">
        <v>36</v>
      </c>
      <c r="G110" s="29" t="s">
        <v>28</v>
      </c>
      <c r="H110" s="29" t="s">
        <v>5404</v>
      </c>
      <c r="I110" s="25" t="s">
        <v>5408</v>
      </c>
      <c r="J110" t="s">
        <v>5508</v>
      </c>
      <c r="K110">
        <v>8</v>
      </c>
      <c r="L110" s="25" t="s">
        <v>3070</v>
      </c>
    </row>
    <row r="111" spans="1:12" x14ac:dyDescent="0.35">
      <c r="A111" s="25" t="s">
        <v>2047</v>
      </c>
      <c r="B111" s="25" t="s">
        <v>2046</v>
      </c>
      <c r="C111" s="25" t="s">
        <v>3970</v>
      </c>
      <c r="D111" s="25">
        <v>0.75</v>
      </c>
      <c r="E111" s="25" t="s">
        <v>36</v>
      </c>
      <c r="F111" s="25" t="s">
        <v>36</v>
      </c>
      <c r="G111" s="29" t="s">
        <v>1839</v>
      </c>
      <c r="H111" s="29" t="s">
        <v>5404</v>
      </c>
      <c r="I111" s="25" t="s">
        <v>5408</v>
      </c>
      <c r="J111" t="s">
        <v>5509</v>
      </c>
      <c r="K111">
        <v>7</v>
      </c>
      <c r="L111" s="25" t="s">
        <v>3073</v>
      </c>
    </row>
    <row r="112" spans="1:12" x14ac:dyDescent="0.35">
      <c r="A112" s="25" t="s">
        <v>2153</v>
      </c>
      <c r="B112" s="25" t="s">
        <v>2152</v>
      </c>
      <c r="C112" s="25" t="s">
        <v>3970</v>
      </c>
      <c r="D112" s="25">
        <v>0.75</v>
      </c>
      <c r="E112" s="25" t="s">
        <v>53</v>
      </c>
      <c r="F112" s="25" t="s">
        <v>36</v>
      </c>
      <c r="G112" s="29" t="s">
        <v>1839</v>
      </c>
      <c r="H112" s="29" t="s">
        <v>5404</v>
      </c>
      <c r="I112" s="25" t="s">
        <v>5405</v>
      </c>
      <c r="J112" t="s">
        <v>5510</v>
      </c>
      <c r="K112">
        <v>1</v>
      </c>
      <c r="L112" s="25" t="s">
        <v>3073</v>
      </c>
    </row>
    <row r="113" spans="1:12" x14ac:dyDescent="0.35">
      <c r="A113" s="25" t="s">
        <v>410</v>
      </c>
      <c r="B113" s="25" t="s">
        <v>409</v>
      </c>
      <c r="C113" s="25" t="s">
        <v>3981</v>
      </c>
      <c r="D113" s="25">
        <v>3.8919999999999999</v>
      </c>
      <c r="E113" s="25" t="s">
        <v>42</v>
      </c>
      <c r="F113" s="25" t="s">
        <v>36</v>
      </c>
      <c r="G113" s="29" t="s">
        <v>28</v>
      </c>
      <c r="H113" s="29" t="s">
        <v>5404</v>
      </c>
      <c r="I113" s="25" t="s">
        <v>5405</v>
      </c>
      <c r="J113" t="s">
        <v>5511</v>
      </c>
      <c r="K113">
        <v>4</v>
      </c>
      <c r="L113" s="25" t="s">
        <v>3065</v>
      </c>
    </row>
    <row r="114" spans="1:12" x14ac:dyDescent="0.35">
      <c r="A114" s="25" t="s">
        <v>174</v>
      </c>
      <c r="B114" s="25" t="s">
        <v>173</v>
      </c>
      <c r="C114" s="25" t="s">
        <v>3969</v>
      </c>
      <c r="D114" s="25">
        <v>1.845</v>
      </c>
      <c r="E114" s="25" t="s">
        <v>47</v>
      </c>
      <c r="F114" s="25" t="s">
        <v>36</v>
      </c>
      <c r="G114" s="29" t="s">
        <v>26</v>
      </c>
      <c r="H114" s="29" t="s">
        <v>5404</v>
      </c>
      <c r="I114" s="25" t="s">
        <v>5408</v>
      </c>
      <c r="J114" t="s">
        <v>5512</v>
      </c>
      <c r="K114">
        <v>7</v>
      </c>
      <c r="L114" s="25" t="s">
        <v>3066</v>
      </c>
    </row>
    <row r="115" spans="1:12" x14ac:dyDescent="0.35">
      <c r="A115" s="25" t="s">
        <v>3086</v>
      </c>
      <c r="B115" s="25" t="s">
        <v>3085</v>
      </c>
      <c r="C115" s="25" t="s">
        <v>3981</v>
      </c>
      <c r="D115" s="25">
        <v>4.476</v>
      </c>
      <c r="E115" s="25" t="s">
        <v>42</v>
      </c>
      <c r="F115" s="25" t="s">
        <v>36</v>
      </c>
      <c r="G115" s="29" t="s">
        <v>26</v>
      </c>
      <c r="H115" s="29" t="s">
        <v>5404</v>
      </c>
      <c r="I115" s="25" t="s">
        <v>5405</v>
      </c>
      <c r="J115" t="s">
        <v>5450</v>
      </c>
      <c r="K115">
        <v>1</v>
      </c>
      <c r="L115" s="25" t="s">
        <v>3065</v>
      </c>
    </row>
    <row r="116" spans="1:12" x14ac:dyDescent="0.35">
      <c r="A116" s="25" t="s">
        <v>3549</v>
      </c>
      <c r="B116" s="25" t="s">
        <v>3548</v>
      </c>
      <c r="C116" s="25" t="s">
        <v>3969</v>
      </c>
      <c r="D116" s="25">
        <v>1.784</v>
      </c>
      <c r="E116" s="25" t="s">
        <v>39</v>
      </c>
      <c r="F116" s="25" t="s">
        <v>36</v>
      </c>
      <c r="G116" s="29" t="s">
        <v>3393</v>
      </c>
      <c r="H116" s="29" t="s">
        <v>5404</v>
      </c>
      <c r="I116" s="25" t="s">
        <v>5408</v>
      </c>
      <c r="J116" t="s">
        <v>5513</v>
      </c>
      <c r="K116">
        <v>6</v>
      </c>
      <c r="L116" s="25" t="s">
        <v>3066</v>
      </c>
    </row>
    <row r="117" spans="1:12" x14ac:dyDescent="0.35">
      <c r="A117" s="25" t="s">
        <v>3579</v>
      </c>
      <c r="B117" s="25" t="s">
        <v>3578</v>
      </c>
      <c r="C117" s="25" t="s">
        <v>3969</v>
      </c>
      <c r="D117" s="25">
        <v>2.3460000000000001</v>
      </c>
      <c r="E117" s="25" t="s">
        <v>36</v>
      </c>
      <c r="F117" s="25" t="s">
        <v>36</v>
      </c>
      <c r="G117" s="29" t="s">
        <v>3393</v>
      </c>
      <c r="H117" s="29" t="s">
        <v>5404</v>
      </c>
      <c r="I117" s="25" t="s">
        <v>5405</v>
      </c>
      <c r="J117" t="s">
        <v>5514</v>
      </c>
      <c r="K117">
        <v>4</v>
      </c>
      <c r="L117" s="25" t="s">
        <v>3066</v>
      </c>
    </row>
    <row r="118" spans="1:12" x14ac:dyDescent="0.35">
      <c r="A118" s="25" t="s">
        <v>242</v>
      </c>
      <c r="B118" s="25" t="s">
        <v>241</v>
      </c>
      <c r="C118" s="25" t="s">
        <v>3970</v>
      </c>
      <c r="D118" s="25">
        <v>0.78100000000000003</v>
      </c>
      <c r="E118" s="25" t="s">
        <v>47</v>
      </c>
      <c r="F118" s="25" t="s">
        <v>36</v>
      </c>
      <c r="G118" s="29" t="s">
        <v>27</v>
      </c>
      <c r="H118" s="29" t="s">
        <v>5404</v>
      </c>
      <c r="I118" s="25" t="s">
        <v>5405</v>
      </c>
      <c r="J118" t="s">
        <v>5515</v>
      </c>
      <c r="K118">
        <v>4</v>
      </c>
      <c r="L118" s="25" t="s">
        <v>3073</v>
      </c>
    </row>
    <row r="119" spans="1:12" x14ac:dyDescent="0.35">
      <c r="A119" s="25" t="s">
        <v>4448</v>
      </c>
      <c r="B119" s="25" t="s">
        <v>4447</v>
      </c>
      <c r="C119" s="25" t="s">
        <v>3981</v>
      </c>
      <c r="D119" s="25">
        <v>3.9249999999999998</v>
      </c>
      <c r="E119" s="25" t="s">
        <v>87</v>
      </c>
      <c r="F119" s="25" t="s">
        <v>36</v>
      </c>
      <c r="G119" s="29" t="s">
        <v>3996</v>
      </c>
      <c r="H119" s="29" t="s">
        <v>5404</v>
      </c>
      <c r="I119" s="25" t="s">
        <v>5405</v>
      </c>
      <c r="J119" t="s">
        <v>5516</v>
      </c>
      <c r="K119">
        <v>1</v>
      </c>
      <c r="L119" s="25" t="s">
        <v>3065</v>
      </c>
    </row>
    <row r="120" spans="1:12" x14ac:dyDescent="0.35">
      <c r="A120" s="25" t="s">
        <v>448</v>
      </c>
      <c r="B120" s="25" t="s">
        <v>447</v>
      </c>
      <c r="C120" s="25" t="s">
        <v>3981</v>
      </c>
      <c r="D120" s="25">
        <v>4.3470000000000004</v>
      </c>
      <c r="E120" s="25" t="s">
        <v>36</v>
      </c>
      <c r="F120" s="25" t="s">
        <v>36</v>
      </c>
      <c r="G120" s="29" t="s">
        <v>539</v>
      </c>
      <c r="H120" s="29" t="s">
        <v>5404</v>
      </c>
      <c r="I120" s="25" t="s">
        <v>5405</v>
      </c>
      <c r="J120" t="s">
        <v>5412</v>
      </c>
      <c r="K120">
        <v>2</v>
      </c>
      <c r="L120" s="25" t="s">
        <v>3065</v>
      </c>
    </row>
    <row r="121" spans="1:12" x14ac:dyDescent="0.35">
      <c r="A121" s="25" t="s">
        <v>450</v>
      </c>
      <c r="B121" s="25" t="s">
        <v>449</v>
      </c>
      <c r="C121" s="25" t="s">
        <v>3968</v>
      </c>
      <c r="D121" s="25">
        <v>1.1859999999999999</v>
      </c>
      <c r="E121" s="25" t="s">
        <v>100</v>
      </c>
      <c r="F121" s="25" t="s">
        <v>36</v>
      </c>
      <c r="G121" s="29" t="s">
        <v>539</v>
      </c>
      <c r="H121" s="29" t="s">
        <v>5404</v>
      </c>
      <c r="I121" s="25" t="s">
        <v>5405</v>
      </c>
      <c r="J121" t="s">
        <v>5517</v>
      </c>
      <c r="K121">
        <v>2</v>
      </c>
      <c r="L121" s="25" t="s">
        <v>3070</v>
      </c>
    </row>
    <row r="122" spans="1:12" x14ac:dyDescent="0.35">
      <c r="A122" s="25" t="s">
        <v>1035</v>
      </c>
      <c r="B122" s="25" t="s">
        <v>1034</v>
      </c>
      <c r="C122" s="25" t="s">
        <v>3980</v>
      </c>
      <c r="D122" s="25">
        <v>4.8810000000000002</v>
      </c>
      <c r="E122" s="25" t="s">
        <v>36</v>
      </c>
      <c r="F122" s="25" t="s">
        <v>36</v>
      </c>
      <c r="G122" s="29" t="s">
        <v>539</v>
      </c>
      <c r="H122" s="29" t="s">
        <v>5404</v>
      </c>
      <c r="I122" s="25" t="s">
        <v>5405</v>
      </c>
      <c r="J122" t="s">
        <v>5518</v>
      </c>
      <c r="K122">
        <v>4</v>
      </c>
      <c r="L122" s="25" t="s">
        <v>3084</v>
      </c>
    </row>
    <row r="123" spans="1:12" x14ac:dyDescent="0.35">
      <c r="A123" s="25" t="s">
        <v>1480</v>
      </c>
      <c r="B123" s="25" t="s">
        <v>694</v>
      </c>
      <c r="C123" s="25" t="s">
        <v>3968</v>
      </c>
      <c r="D123" s="25">
        <v>1.39</v>
      </c>
      <c r="E123" s="25" t="s">
        <v>73</v>
      </c>
      <c r="F123" s="25" t="s">
        <v>36</v>
      </c>
      <c r="G123" s="29" t="s">
        <v>28</v>
      </c>
      <c r="H123" s="29" t="s">
        <v>5404</v>
      </c>
      <c r="I123" s="25" t="s">
        <v>5405</v>
      </c>
      <c r="J123" t="s">
        <v>5519</v>
      </c>
      <c r="K123">
        <v>3</v>
      </c>
      <c r="L123" s="25" t="s">
        <v>3070</v>
      </c>
    </row>
    <row r="124" spans="1:12" x14ac:dyDescent="0.35">
      <c r="A124" s="25" t="s">
        <v>1802</v>
      </c>
      <c r="B124" s="25" t="s">
        <v>1801</v>
      </c>
      <c r="C124" s="25" t="s">
        <v>3981</v>
      </c>
      <c r="D124" s="25">
        <v>3.77</v>
      </c>
      <c r="E124" s="25" t="s">
        <v>83</v>
      </c>
      <c r="F124" s="25" t="s">
        <v>36</v>
      </c>
      <c r="G124" s="29" t="s">
        <v>27</v>
      </c>
      <c r="H124" s="29" t="s">
        <v>5404</v>
      </c>
      <c r="I124" s="25" t="s">
        <v>5405</v>
      </c>
      <c r="J124" t="s">
        <v>5520</v>
      </c>
      <c r="K124">
        <v>3</v>
      </c>
      <c r="L124" s="25" t="s">
        <v>3065</v>
      </c>
    </row>
    <row r="125" spans="1:12" x14ac:dyDescent="0.35">
      <c r="A125" s="25" t="s">
        <v>2860</v>
      </c>
      <c r="B125" s="25" t="s">
        <v>2859</v>
      </c>
      <c r="C125" s="25" t="s">
        <v>3969</v>
      </c>
      <c r="D125" s="25">
        <v>2.2109999999999999</v>
      </c>
      <c r="E125" s="25" t="s">
        <v>39</v>
      </c>
      <c r="F125" s="25" t="s">
        <v>36</v>
      </c>
      <c r="G125" s="29" t="s">
        <v>2175</v>
      </c>
      <c r="H125" s="29" t="s">
        <v>5404</v>
      </c>
      <c r="I125" s="25" t="s">
        <v>5408</v>
      </c>
      <c r="J125" t="s">
        <v>5521</v>
      </c>
      <c r="K125">
        <v>8</v>
      </c>
      <c r="L125" s="25" t="s">
        <v>3066</v>
      </c>
    </row>
    <row r="126" spans="1:12" x14ac:dyDescent="0.35">
      <c r="A126" s="25" t="s">
        <v>3190</v>
      </c>
      <c r="B126" s="25" t="s">
        <v>3189</v>
      </c>
      <c r="C126" s="25" t="s">
        <v>3968</v>
      </c>
      <c r="D126" s="25">
        <v>0.998</v>
      </c>
      <c r="E126" s="25" t="s">
        <v>73</v>
      </c>
      <c r="F126" s="25" t="s">
        <v>36</v>
      </c>
      <c r="G126" s="29" t="s">
        <v>28</v>
      </c>
      <c r="H126" s="29" t="s">
        <v>5404</v>
      </c>
      <c r="I126" s="25" t="s">
        <v>5408</v>
      </c>
      <c r="J126" t="s">
        <v>5522</v>
      </c>
      <c r="K126">
        <v>6</v>
      </c>
      <c r="L126" s="25" t="s">
        <v>3070</v>
      </c>
    </row>
    <row r="127" spans="1:12" x14ac:dyDescent="0.35">
      <c r="A127" s="25" t="s">
        <v>3717</v>
      </c>
      <c r="B127" s="25" t="s">
        <v>3716</v>
      </c>
      <c r="C127" s="25" t="s">
        <v>3969</v>
      </c>
      <c r="D127" s="25">
        <v>2.25</v>
      </c>
      <c r="E127" s="25" t="s">
        <v>110</v>
      </c>
      <c r="F127" s="25" t="s">
        <v>36</v>
      </c>
      <c r="G127" s="29" t="s">
        <v>3393</v>
      </c>
      <c r="H127" s="29" t="s">
        <v>5404</v>
      </c>
      <c r="I127" s="25" t="s">
        <v>5405</v>
      </c>
      <c r="J127" t="s">
        <v>5523</v>
      </c>
      <c r="K127">
        <v>1</v>
      </c>
      <c r="L127" s="25" t="s">
        <v>3066</v>
      </c>
    </row>
    <row r="128" spans="1:12" x14ac:dyDescent="0.35">
      <c r="A128" s="25" t="s">
        <v>719</v>
      </c>
      <c r="B128" s="25" t="s">
        <v>718</v>
      </c>
      <c r="C128" s="25" t="s">
        <v>3969</v>
      </c>
      <c r="D128" s="25">
        <v>3.141</v>
      </c>
      <c r="E128" s="25" t="s">
        <v>53</v>
      </c>
      <c r="F128" s="25" t="s">
        <v>36</v>
      </c>
      <c r="G128" s="29" t="s">
        <v>3359</v>
      </c>
      <c r="H128" s="29" t="s">
        <v>5404</v>
      </c>
      <c r="I128" s="25" t="s">
        <v>5405</v>
      </c>
      <c r="J128" t="s">
        <v>5419</v>
      </c>
      <c r="K128">
        <v>4</v>
      </c>
      <c r="L128" s="25" t="s">
        <v>3066</v>
      </c>
    </row>
    <row r="129" spans="1:12" x14ac:dyDescent="0.35">
      <c r="A129" s="25" t="s">
        <v>3925</v>
      </c>
      <c r="B129" s="25" t="s">
        <v>3924</v>
      </c>
      <c r="C129" s="25" t="s">
        <v>3970</v>
      </c>
      <c r="D129" s="25">
        <v>0.75</v>
      </c>
      <c r="E129" s="25" t="s">
        <v>83</v>
      </c>
      <c r="F129" s="25" t="s">
        <v>36</v>
      </c>
      <c r="G129" s="29" t="s">
        <v>3359</v>
      </c>
      <c r="H129" s="29" t="s">
        <v>5404</v>
      </c>
      <c r="I129" s="25" t="s">
        <v>5405</v>
      </c>
      <c r="J129" t="s">
        <v>5524</v>
      </c>
      <c r="K129">
        <v>3</v>
      </c>
      <c r="L129" s="25" t="s">
        <v>3073</v>
      </c>
    </row>
    <row r="130" spans="1:12" x14ac:dyDescent="0.35">
      <c r="A130" s="25" t="s">
        <v>5066</v>
      </c>
      <c r="B130" s="25" t="s">
        <v>5065</v>
      </c>
      <c r="C130" s="25" t="s">
        <v>3970</v>
      </c>
      <c r="D130" s="25">
        <v>0.745</v>
      </c>
      <c r="E130" s="25" t="s">
        <v>110</v>
      </c>
      <c r="F130" s="25" t="s">
        <v>36</v>
      </c>
      <c r="G130" s="29" t="s">
        <v>3359</v>
      </c>
      <c r="H130" s="29" t="s">
        <v>5404</v>
      </c>
      <c r="I130" s="25" t="s">
        <v>5405</v>
      </c>
      <c r="J130" t="s">
        <v>5525</v>
      </c>
      <c r="K130">
        <v>3</v>
      </c>
      <c r="L130" s="25" t="s">
        <v>3073</v>
      </c>
    </row>
    <row r="131" spans="1:12" x14ac:dyDescent="0.35">
      <c r="A131" s="25" t="s">
        <v>2473</v>
      </c>
      <c r="B131" s="25" t="s">
        <v>2472</v>
      </c>
      <c r="C131" s="25" t="s">
        <v>3968</v>
      </c>
      <c r="D131" s="25">
        <v>0.92</v>
      </c>
      <c r="E131" s="25" t="s">
        <v>36</v>
      </c>
      <c r="F131" s="25" t="s">
        <v>36</v>
      </c>
      <c r="G131" s="29" t="s">
        <v>28</v>
      </c>
      <c r="H131" s="29" t="s">
        <v>5404</v>
      </c>
      <c r="I131" s="25" t="s">
        <v>5405</v>
      </c>
      <c r="J131" t="s">
        <v>5423</v>
      </c>
      <c r="K131">
        <v>1</v>
      </c>
      <c r="L131" s="25" t="s">
        <v>3070</v>
      </c>
    </row>
    <row r="132" spans="1:12" x14ac:dyDescent="0.35">
      <c r="A132" s="25" t="s">
        <v>2830</v>
      </c>
      <c r="B132" s="25" t="s">
        <v>2829</v>
      </c>
      <c r="C132" s="25" t="s">
        <v>3970</v>
      </c>
      <c r="D132" s="25">
        <v>0.254</v>
      </c>
      <c r="E132" s="25" t="s">
        <v>148</v>
      </c>
      <c r="F132" s="25" t="s">
        <v>36</v>
      </c>
      <c r="G132" s="29" t="s">
        <v>2175</v>
      </c>
      <c r="H132" s="29" t="s">
        <v>5404</v>
      </c>
      <c r="I132" s="25" t="s">
        <v>5405</v>
      </c>
      <c r="J132" t="s">
        <v>5526</v>
      </c>
      <c r="K132">
        <v>4</v>
      </c>
      <c r="L132" s="25" t="s">
        <v>3073</v>
      </c>
    </row>
    <row r="133" spans="1:12" x14ac:dyDescent="0.35">
      <c r="A133" s="25" t="s">
        <v>191</v>
      </c>
      <c r="B133" s="25" t="s">
        <v>190</v>
      </c>
      <c r="C133" s="25" t="s">
        <v>3969</v>
      </c>
      <c r="D133" s="25">
        <v>3.01</v>
      </c>
      <c r="E133" s="25" t="s">
        <v>47</v>
      </c>
      <c r="F133" s="25" t="s">
        <v>36</v>
      </c>
      <c r="G133" s="29" t="s">
        <v>3975</v>
      </c>
      <c r="H133" s="29" t="s">
        <v>5404</v>
      </c>
      <c r="I133" s="25" t="s">
        <v>5408</v>
      </c>
      <c r="J133" t="s">
        <v>5527</v>
      </c>
      <c r="K133">
        <v>8</v>
      </c>
      <c r="L133" s="25" t="s">
        <v>3066</v>
      </c>
    </row>
    <row r="134" spans="1:12" x14ac:dyDescent="0.35">
      <c r="A134" s="25" t="s">
        <v>3747</v>
      </c>
      <c r="B134" s="25" t="s">
        <v>3746</v>
      </c>
      <c r="C134" s="25" t="s">
        <v>3968</v>
      </c>
      <c r="D134" s="25">
        <v>0.99</v>
      </c>
      <c r="E134" s="25" t="s">
        <v>39</v>
      </c>
      <c r="F134" s="25" t="s">
        <v>36</v>
      </c>
      <c r="G134" s="29" t="s">
        <v>27</v>
      </c>
      <c r="H134" s="29" t="s">
        <v>5404</v>
      </c>
      <c r="I134" s="25" t="s">
        <v>5408</v>
      </c>
      <c r="J134" t="s">
        <v>5528</v>
      </c>
      <c r="K134">
        <v>6</v>
      </c>
      <c r="L134" s="25" t="s">
        <v>3070</v>
      </c>
    </row>
    <row r="135" spans="1:12" x14ac:dyDescent="0.35">
      <c r="A135" s="25" t="s">
        <v>3989</v>
      </c>
      <c r="B135" s="25" t="s">
        <v>3988</v>
      </c>
      <c r="C135" s="25" t="s">
        <v>3980</v>
      </c>
      <c r="D135" s="25">
        <v>5.2640000000000002</v>
      </c>
      <c r="E135" s="25" t="s">
        <v>36</v>
      </c>
      <c r="F135" s="25" t="s">
        <v>36</v>
      </c>
      <c r="G135" s="29" t="s">
        <v>1839</v>
      </c>
      <c r="H135" s="29" t="s">
        <v>5404</v>
      </c>
      <c r="I135" s="25" t="s">
        <v>5405</v>
      </c>
      <c r="J135" t="s">
        <v>5529</v>
      </c>
      <c r="K135">
        <v>4</v>
      </c>
      <c r="L135" s="25" t="s">
        <v>3084</v>
      </c>
    </row>
    <row r="136" spans="1:12" x14ac:dyDescent="0.35">
      <c r="A136" s="25" t="s">
        <v>4191</v>
      </c>
      <c r="B136" s="25" t="s">
        <v>4190</v>
      </c>
      <c r="C136" s="25" t="s">
        <v>3969</v>
      </c>
      <c r="D136" s="25">
        <v>2.2389999999999999</v>
      </c>
      <c r="E136" s="25" t="s">
        <v>42</v>
      </c>
      <c r="F136" s="25" t="s">
        <v>36</v>
      </c>
      <c r="G136" s="29" t="s">
        <v>3995</v>
      </c>
      <c r="H136" s="29" t="s">
        <v>5404</v>
      </c>
      <c r="I136" s="25" t="s">
        <v>5405</v>
      </c>
      <c r="J136" t="s">
        <v>5530</v>
      </c>
      <c r="K136">
        <v>2</v>
      </c>
      <c r="L136" s="25" t="s">
        <v>3066</v>
      </c>
    </row>
    <row r="137" spans="1:12" ht="13.25" customHeight="1" x14ac:dyDescent="0.35">
      <c r="A137" s="25" t="s">
        <v>4789</v>
      </c>
      <c r="B137" s="25" t="s">
        <v>3985</v>
      </c>
      <c r="C137" s="25" t="s">
        <v>3969</v>
      </c>
      <c r="D137" s="25">
        <v>2.0630000000000002</v>
      </c>
      <c r="E137" s="25" t="s">
        <v>35</v>
      </c>
      <c r="F137" s="25" t="s">
        <v>36</v>
      </c>
      <c r="G137" s="29" t="s">
        <v>27</v>
      </c>
      <c r="H137" s="29" t="s">
        <v>5404</v>
      </c>
      <c r="I137" s="25" t="s">
        <v>5408</v>
      </c>
      <c r="J137" t="s">
        <v>5531</v>
      </c>
      <c r="K137">
        <v>5</v>
      </c>
      <c r="L137" s="25" t="s">
        <v>3066</v>
      </c>
    </row>
    <row r="138" spans="1:12" x14ac:dyDescent="0.35">
      <c r="A138" s="25" t="s">
        <v>3135</v>
      </c>
      <c r="B138" s="25" t="s">
        <v>3134</v>
      </c>
      <c r="C138" s="25" t="s">
        <v>3969</v>
      </c>
      <c r="D138" s="25">
        <v>3.1949999999999998</v>
      </c>
      <c r="E138" s="25" t="s">
        <v>36</v>
      </c>
      <c r="F138" s="25" t="s">
        <v>36</v>
      </c>
      <c r="G138" s="29" t="s">
        <v>543</v>
      </c>
      <c r="H138" s="29" t="s">
        <v>5404</v>
      </c>
      <c r="I138" s="25" t="s">
        <v>5405</v>
      </c>
      <c r="J138" t="s">
        <v>5532</v>
      </c>
      <c r="K138">
        <v>1</v>
      </c>
      <c r="L138" s="25" t="s">
        <v>3066</v>
      </c>
    </row>
    <row r="139" spans="1:12" x14ac:dyDescent="0.35">
      <c r="A139" s="25" t="s">
        <v>681</v>
      </c>
      <c r="B139" s="25" t="s">
        <v>680</v>
      </c>
      <c r="C139" s="25" t="s">
        <v>3968</v>
      </c>
      <c r="D139" s="25">
        <v>1.64</v>
      </c>
      <c r="E139" s="25" t="s">
        <v>47</v>
      </c>
      <c r="F139" s="25" t="s">
        <v>36</v>
      </c>
      <c r="G139" s="29" t="s">
        <v>543</v>
      </c>
      <c r="H139" s="29" t="s">
        <v>5404</v>
      </c>
      <c r="I139" s="25" t="s">
        <v>5405</v>
      </c>
      <c r="J139" t="s">
        <v>5533</v>
      </c>
      <c r="K139">
        <v>4</v>
      </c>
      <c r="L139" s="25" t="s">
        <v>3070</v>
      </c>
    </row>
    <row r="140" spans="1:12" x14ac:dyDescent="0.35">
      <c r="A140" s="25" t="s">
        <v>3054</v>
      </c>
      <c r="B140" s="25" t="s">
        <v>3053</v>
      </c>
      <c r="C140" s="25" t="s">
        <v>3968</v>
      </c>
      <c r="D140" s="25">
        <v>1.5640000000000001</v>
      </c>
      <c r="E140" s="25" t="s">
        <v>73</v>
      </c>
      <c r="F140" s="25" t="s">
        <v>36</v>
      </c>
      <c r="G140" s="29" t="s">
        <v>2175</v>
      </c>
      <c r="H140" s="29" t="s">
        <v>5404</v>
      </c>
      <c r="I140" s="25" t="s">
        <v>5405</v>
      </c>
      <c r="J140" t="s">
        <v>5534</v>
      </c>
      <c r="K140">
        <v>3</v>
      </c>
      <c r="L140" s="25" t="s">
        <v>3070</v>
      </c>
    </row>
    <row r="141" spans="1:12" x14ac:dyDescent="0.35">
      <c r="A141" s="25" t="s">
        <v>2804</v>
      </c>
      <c r="B141" s="25" t="s">
        <v>2803</v>
      </c>
      <c r="C141" s="25" t="s">
        <v>3969</v>
      </c>
      <c r="D141" s="25">
        <v>2.6360000000000001</v>
      </c>
      <c r="E141" s="25" t="s">
        <v>78</v>
      </c>
      <c r="F141" s="25" t="s">
        <v>36</v>
      </c>
      <c r="G141" s="29" t="s">
        <v>2175</v>
      </c>
      <c r="H141" s="29" t="s">
        <v>5404</v>
      </c>
      <c r="I141" s="25" t="s">
        <v>5408</v>
      </c>
      <c r="J141" t="s">
        <v>5535</v>
      </c>
      <c r="K141">
        <v>6</v>
      </c>
      <c r="L141" s="25" t="s">
        <v>3066</v>
      </c>
    </row>
    <row r="142" spans="1:12" x14ac:dyDescent="0.35">
      <c r="A142" s="25" t="s">
        <v>5303</v>
      </c>
      <c r="B142" s="25" t="s">
        <v>5302</v>
      </c>
      <c r="C142" s="25" t="s">
        <v>3968</v>
      </c>
      <c r="D142" s="25">
        <v>1.4610000000000001</v>
      </c>
      <c r="E142" s="25" t="s">
        <v>110</v>
      </c>
      <c r="F142" s="25" t="s">
        <v>36</v>
      </c>
      <c r="G142" s="29" t="s">
        <v>29</v>
      </c>
      <c r="H142" s="29" t="s">
        <v>5404</v>
      </c>
      <c r="I142" s="25" t="s">
        <v>5405</v>
      </c>
      <c r="J142" t="s">
        <v>5536</v>
      </c>
      <c r="K142">
        <v>1</v>
      </c>
      <c r="L142" s="25" t="s">
        <v>3070</v>
      </c>
    </row>
    <row r="143" spans="1:12" x14ac:dyDescent="0.35">
      <c r="A143" s="25" t="s">
        <v>4868</v>
      </c>
      <c r="B143" s="25" t="s">
        <v>4867</v>
      </c>
      <c r="C143" s="25" t="s">
        <v>3970</v>
      </c>
      <c r="D143" s="25">
        <v>0.75</v>
      </c>
      <c r="E143" s="25" t="s">
        <v>36</v>
      </c>
      <c r="F143" s="25" t="s">
        <v>36</v>
      </c>
      <c r="G143" s="29" t="s">
        <v>28</v>
      </c>
      <c r="H143" s="29" t="s">
        <v>5404</v>
      </c>
      <c r="I143" s="25" t="s">
        <v>5405</v>
      </c>
      <c r="J143" t="s">
        <v>5441</v>
      </c>
      <c r="K143">
        <v>4</v>
      </c>
      <c r="L143" s="25" t="s">
        <v>3073</v>
      </c>
    </row>
    <row r="144" spans="1:12" x14ac:dyDescent="0.35">
      <c r="A144" s="25" t="s">
        <v>3781</v>
      </c>
      <c r="B144" s="25" t="s">
        <v>3780</v>
      </c>
      <c r="C144" s="25" t="s">
        <v>3969</v>
      </c>
      <c r="D144" s="25">
        <v>2.3479999999999999</v>
      </c>
      <c r="E144" s="25" t="s">
        <v>50</v>
      </c>
      <c r="F144" s="25" t="s">
        <v>36</v>
      </c>
      <c r="G144" s="29" t="s">
        <v>27</v>
      </c>
      <c r="H144" s="29" t="s">
        <v>5404</v>
      </c>
      <c r="I144" s="25" t="s">
        <v>5405</v>
      </c>
      <c r="J144" t="s">
        <v>5449</v>
      </c>
      <c r="K144">
        <v>3</v>
      </c>
      <c r="L144" s="25" t="s">
        <v>3066</v>
      </c>
    </row>
    <row r="145" spans="1:12" x14ac:dyDescent="0.35">
      <c r="A145" s="25" t="s">
        <v>4440</v>
      </c>
      <c r="B145" s="25" t="s">
        <v>4439</v>
      </c>
      <c r="C145" s="25" t="s">
        <v>3981</v>
      </c>
      <c r="D145" s="25">
        <v>4.6740000000000004</v>
      </c>
      <c r="E145" s="25" t="s">
        <v>36</v>
      </c>
      <c r="F145" s="25" t="s">
        <v>36</v>
      </c>
      <c r="G145" s="29" t="s">
        <v>3996</v>
      </c>
      <c r="H145" s="29" t="s">
        <v>5404</v>
      </c>
      <c r="I145" s="25" t="s">
        <v>5405</v>
      </c>
      <c r="J145" t="s">
        <v>5537</v>
      </c>
      <c r="K145">
        <v>1</v>
      </c>
      <c r="L145" s="25" t="s">
        <v>3065</v>
      </c>
    </row>
    <row r="146" spans="1:12" ht="13.25" customHeight="1" x14ac:dyDescent="0.35">
      <c r="A146" s="25" t="s">
        <v>2558</v>
      </c>
      <c r="B146" s="25" t="s">
        <v>2557</v>
      </c>
      <c r="C146" s="25" t="s">
        <v>3969</v>
      </c>
      <c r="D146" s="25">
        <v>3.18</v>
      </c>
      <c r="E146" s="25" t="s">
        <v>87</v>
      </c>
      <c r="F146" s="25" t="s">
        <v>36</v>
      </c>
      <c r="G146" s="29" t="s">
        <v>1839</v>
      </c>
      <c r="H146" s="29" t="s">
        <v>5404</v>
      </c>
      <c r="I146" s="25" t="s">
        <v>5408</v>
      </c>
      <c r="J146" t="s">
        <v>5538</v>
      </c>
      <c r="K146">
        <v>5</v>
      </c>
      <c r="L146" s="25" t="s">
        <v>3066</v>
      </c>
    </row>
    <row r="147" spans="1:12" x14ac:dyDescent="0.35">
      <c r="A147" s="25" t="s">
        <v>2542</v>
      </c>
      <c r="B147" s="25" t="s">
        <v>2541</v>
      </c>
      <c r="C147" s="25" t="s">
        <v>3981</v>
      </c>
      <c r="D147" s="25">
        <v>4.5439999999999996</v>
      </c>
      <c r="E147" s="25" t="s">
        <v>53</v>
      </c>
      <c r="F147" s="25" t="s">
        <v>36</v>
      </c>
      <c r="G147" s="29" t="s">
        <v>1839</v>
      </c>
      <c r="H147" s="29" t="s">
        <v>5404</v>
      </c>
      <c r="I147" s="25" t="s">
        <v>5405</v>
      </c>
      <c r="J147" t="s">
        <v>5464</v>
      </c>
      <c r="K147">
        <v>2</v>
      </c>
      <c r="L147" s="25" t="s">
        <v>3065</v>
      </c>
    </row>
    <row r="148" spans="1:12" x14ac:dyDescent="0.35">
      <c r="A148" s="25" t="s">
        <v>4938</v>
      </c>
      <c r="B148" s="25" t="s">
        <v>4937</v>
      </c>
      <c r="C148" s="25" t="s">
        <v>3981</v>
      </c>
      <c r="D148" s="25">
        <v>4.6589999999999998</v>
      </c>
      <c r="E148" s="25" t="s">
        <v>36</v>
      </c>
      <c r="F148" s="25" t="s">
        <v>36</v>
      </c>
      <c r="G148" s="29" t="s">
        <v>1839</v>
      </c>
      <c r="H148" s="29" t="s">
        <v>5404</v>
      </c>
      <c r="I148" s="25" t="s">
        <v>5405</v>
      </c>
      <c r="J148" t="s">
        <v>5539</v>
      </c>
      <c r="K148">
        <v>1</v>
      </c>
      <c r="L148" s="25" t="s">
        <v>3065</v>
      </c>
    </row>
    <row r="149" spans="1:12" x14ac:dyDescent="0.35">
      <c r="A149" s="25" t="s">
        <v>2629</v>
      </c>
      <c r="B149" s="25" t="s">
        <v>2628</v>
      </c>
      <c r="C149" s="25" t="s">
        <v>3980</v>
      </c>
      <c r="D149" s="25">
        <v>4.9409999999999998</v>
      </c>
      <c r="E149" s="25" t="s">
        <v>83</v>
      </c>
      <c r="F149" s="25" t="s">
        <v>36</v>
      </c>
      <c r="G149" s="29" t="s">
        <v>1839</v>
      </c>
      <c r="H149" s="29" t="s">
        <v>5404</v>
      </c>
      <c r="I149" s="25" t="s">
        <v>5405</v>
      </c>
      <c r="J149" t="s">
        <v>5540</v>
      </c>
      <c r="K149">
        <v>4</v>
      </c>
      <c r="L149" s="25" t="s">
        <v>3084</v>
      </c>
    </row>
    <row r="150" spans="1:12" x14ac:dyDescent="0.35">
      <c r="A150" s="25" t="s">
        <v>3305</v>
      </c>
      <c r="B150" s="25" t="s">
        <v>3304</v>
      </c>
      <c r="C150" s="25" t="s">
        <v>3968</v>
      </c>
      <c r="D150" s="25">
        <v>1.3720000000000001</v>
      </c>
      <c r="E150" s="25" t="s">
        <v>50</v>
      </c>
      <c r="F150" s="25" t="s">
        <v>36</v>
      </c>
      <c r="G150" s="29" t="s">
        <v>1839</v>
      </c>
      <c r="H150" s="29" t="s">
        <v>5404</v>
      </c>
      <c r="I150" s="25" t="s">
        <v>5405</v>
      </c>
      <c r="J150" t="s">
        <v>5541</v>
      </c>
      <c r="K150">
        <v>3</v>
      </c>
      <c r="L150" s="25" t="s">
        <v>3070</v>
      </c>
    </row>
    <row r="151" spans="1:12" x14ac:dyDescent="0.35">
      <c r="A151" s="25" t="s">
        <v>5147</v>
      </c>
      <c r="B151" s="25" t="s">
        <v>5146</v>
      </c>
      <c r="C151" s="25" t="s">
        <v>3970</v>
      </c>
      <c r="D151" s="25">
        <v>0.75</v>
      </c>
      <c r="E151" s="25" t="s">
        <v>83</v>
      </c>
      <c r="F151" s="25" t="s">
        <v>36</v>
      </c>
      <c r="G151" s="29" t="s">
        <v>2175</v>
      </c>
      <c r="H151" s="29" t="s">
        <v>5404</v>
      </c>
      <c r="I151" s="25" t="s">
        <v>5405</v>
      </c>
      <c r="J151" t="s">
        <v>5542</v>
      </c>
      <c r="K151">
        <v>3</v>
      </c>
      <c r="L151" s="25" t="s">
        <v>3073</v>
      </c>
    </row>
    <row r="152" spans="1:12" x14ac:dyDescent="0.35">
      <c r="A152" s="25" t="s">
        <v>3405</v>
      </c>
      <c r="B152" s="25" t="s">
        <v>3404</v>
      </c>
      <c r="C152" s="25" t="s">
        <v>3968</v>
      </c>
      <c r="D152" s="25">
        <v>1.258</v>
      </c>
      <c r="E152" s="25" t="s">
        <v>47</v>
      </c>
      <c r="F152" s="25" t="s">
        <v>36</v>
      </c>
      <c r="G152" s="29" t="s">
        <v>543</v>
      </c>
      <c r="H152" s="29" t="s">
        <v>5404</v>
      </c>
      <c r="I152" s="25" t="s">
        <v>5408</v>
      </c>
      <c r="J152" t="s">
        <v>5543</v>
      </c>
      <c r="K152">
        <v>7</v>
      </c>
      <c r="L152" s="25" t="s">
        <v>3070</v>
      </c>
    </row>
    <row r="153" spans="1:12" x14ac:dyDescent="0.35">
      <c r="A153" s="25" t="s">
        <v>3241</v>
      </c>
      <c r="B153" s="25" t="s">
        <v>3240</v>
      </c>
      <c r="C153" s="25" t="s">
        <v>3971</v>
      </c>
      <c r="D153" s="25">
        <v>5.9240000000000004</v>
      </c>
      <c r="E153" s="25" t="s">
        <v>83</v>
      </c>
      <c r="F153" s="25" t="s">
        <v>36</v>
      </c>
      <c r="G153" s="29" t="s">
        <v>1839</v>
      </c>
      <c r="H153" s="29" t="s">
        <v>5404</v>
      </c>
      <c r="I153" s="25" t="s">
        <v>5408</v>
      </c>
      <c r="J153" t="s">
        <v>5544</v>
      </c>
      <c r="K153">
        <v>5</v>
      </c>
      <c r="L153" s="25" t="s">
        <v>3064</v>
      </c>
    </row>
    <row r="154" spans="1:12" x14ac:dyDescent="0.35">
      <c r="A154" s="25" t="s">
        <v>5289</v>
      </c>
      <c r="B154" s="25" t="s">
        <v>5288</v>
      </c>
      <c r="C154" s="25" t="s">
        <v>3969</v>
      </c>
      <c r="D154" s="25">
        <v>1.9219999999999999</v>
      </c>
      <c r="E154" s="25" t="s">
        <v>50</v>
      </c>
      <c r="F154" s="25" t="s">
        <v>36</v>
      </c>
      <c r="G154" s="29" t="s">
        <v>29</v>
      </c>
      <c r="H154" s="29" t="s">
        <v>5404</v>
      </c>
      <c r="I154" s="25" t="s">
        <v>5405</v>
      </c>
      <c r="J154" t="s">
        <v>5545</v>
      </c>
      <c r="K154">
        <v>4</v>
      </c>
      <c r="L154" s="25" t="s">
        <v>3066</v>
      </c>
    </row>
    <row r="155" spans="1:12" x14ac:dyDescent="0.35">
      <c r="A155" s="25" t="s">
        <v>551</v>
      </c>
      <c r="B155" s="25" t="s">
        <v>550</v>
      </c>
      <c r="C155" s="25" t="s">
        <v>3970</v>
      </c>
      <c r="D155" s="25">
        <v>0.75</v>
      </c>
      <c r="E155" s="25" t="s">
        <v>42</v>
      </c>
      <c r="F155" s="25" t="s">
        <v>36</v>
      </c>
      <c r="G155" s="29" t="s">
        <v>26</v>
      </c>
      <c r="H155" s="29" t="s">
        <v>5404</v>
      </c>
      <c r="I155" s="25" t="s">
        <v>5405</v>
      </c>
      <c r="J155" t="s">
        <v>5546</v>
      </c>
      <c r="K155">
        <v>2</v>
      </c>
      <c r="L155" s="25" t="s">
        <v>3073</v>
      </c>
    </row>
    <row r="156" spans="1:12" ht="13.25" customHeight="1" x14ac:dyDescent="0.35">
      <c r="A156" s="25" t="s">
        <v>3439</v>
      </c>
      <c r="B156" s="25" t="s">
        <v>3438</v>
      </c>
      <c r="C156" s="25" t="s">
        <v>3968</v>
      </c>
      <c r="D156" s="25">
        <v>0.88900000000000001</v>
      </c>
      <c r="E156" s="25" t="s">
        <v>36</v>
      </c>
      <c r="F156" s="25" t="s">
        <v>36</v>
      </c>
      <c r="G156" s="29" t="s">
        <v>25</v>
      </c>
      <c r="H156" s="29" t="s">
        <v>5404</v>
      </c>
      <c r="I156" s="25" t="s">
        <v>5405</v>
      </c>
      <c r="J156" t="s">
        <v>5547</v>
      </c>
      <c r="K156">
        <v>3</v>
      </c>
      <c r="L156" s="25" t="s">
        <v>3070</v>
      </c>
    </row>
    <row r="157" spans="1:12" x14ac:dyDescent="0.35">
      <c r="A157" s="25" t="s">
        <v>3067</v>
      </c>
      <c r="B157" s="25" t="s">
        <v>117</v>
      </c>
      <c r="C157" s="25" t="s">
        <v>3970</v>
      </c>
      <c r="D157" s="25">
        <v>0.75</v>
      </c>
      <c r="E157" s="25" t="s">
        <v>35</v>
      </c>
      <c r="F157" s="25" t="s">
        <v>36</v>
      </c>
      <c r="G157" s="29" t="s">
        <v>25</v>
      </c>
      <c r="H157" s="29" t="s">
        <v>5404</v>
      </c>
      <c r="I157" s="25" t="s">
        <v>5408</v>
      </c>
      <c r="J157" t="s">
        <v>5548</v>
      </c>
      <c r="K157">
        <v>6</v>
      </c>
      <c r="L157" s="25" t="s">
        <v>3073</v>
      </c>
    </row>
    <row r="158" spans="1:12" ht="13.25" customHeight="1" x14ac:dyDescent="0.35">
      <c r="A158" s="25" t="s">
        <v>4211</v>
      </c>
      <c r="B158" s="25" t="s">
        <v>4210</v>
      </c>
      <c r="C158" s="25" t="s">
        <v>3968</v>
      </c>
      <c r="D158" s="25">
        <v>1.4510000000000001</v>
      </c>
      <c r="E158" s="25" t="s">
        <v>78</v>
      </c>
      <c r="F158" s="25" t="s">
        <v>36</v>
      </c>
      <c r="G158" s="29" t="s">
        <v>3995</v>
      </c>
      <c r="H158" s="29" t="s">
        <v>5404</v>
      </c>
      <c r="I158" s="25" t="s">
        <v>5405</v>
      </c>
      <c r="J158" t="s">
        <v>5549</v>
      </c>
      <c r="K158">
        <v>1</v>
      </c>
      <c r="L158" s="25" t="s">
        <v>3070</v>
      </c>
    </row>
    <row r="159" spans="1:12" x14ac:dyDescent="0.35">
      <c r="A159" s="25" t="s">
        <v>5179</v>
      </c>
      <c r="B159" s="25" t="s">
        <v>5178</v>
      </c>
      <c r="C159" s="25" t="s">
        <v>3969</v>
      </c>
      <c r="D159" s="25">
        <v>2.2370000000000001</v>
      </c>
      <c r="E159" s="25" t="s">
        <v>39</v>
      </c>
      <c r="F159" s="25" t="s">
        <v>36</v>
      </c>
      <c r="G159" s="29" t="s">
        <v>29</v>
      </c>
      <c r="H159" s="29" t="s">
        <v>5404</v>
      </c>
      <c r="I159" s="25" t="s">
        <v>5408</v>
      </c>
      <c r="J159" t="s">
        <v>5550</v>
      </c>
      <c r="K159">
        <v>6</v>
      </c>
      <c r="L159" s="25" t="s">
        <v>3066</v>
      </c>
    </row>
    <row r="160" spans="1:12" x14ac:dyDescent="0.35">
      <c r="A160" s="25" t="s">
        <v>4971</v>
      </c>
      <c r="B160" s="25" t="s">
        <v>4970</v>
      </c>
      <c r="C160" s="25" t="s">
        <v>3968</v>
      </c>
      <c r="D160" s="25">
        <v>1.2829999999999999</v>
      </c>
      <c r="E160" s="25" t="s">
        <v>83</v>
      </c>
      <c r="F160" s="25" t="s">
        <v>36</v>
      </c>
      <c r="G160" s="29" t="s">
        <v>1839</v>
      </c>
      <c r="H160" s="29" t="s">
        <v>5404</v>
      </c>
      <c r="I160" s="25" t="s">
        <v>5405</v>
      </c>
      <c r="J160" t="s">
        <v>5551</v>
      </c>
      <c r="K160">
        <v>3</v>
      </c>
      <c r="L160" s="25" t="s">
        <v>3070</v>
      </c>
    </row>
    <row r="161" spans="1:12" ht="13.25" customHeight="1" x14ac:dyDescent="0.35">
      <c r="A161" s="25" t="s">
        <v>1888</v>
      </c>
      <c r="B161" s="25" t="s">
        <v>1887</v>
      </c>
      <c r="C161" s="25" t="s">
        <v>3969</v>
      </c>
      <c r="D161" s="25">
        <v>2.4359999999999999</v>
      </c>
      <c r="E161" s="25" t="s">
        <v>39</v>
      </c>
      <c r="F161" s="25" t="s">
        <v>36</v>
      </c>
      <c r="G161" s="29" t="s">
        <v>1839</v>
      </c>
      <c r="H161" s="29" t="s">
        <v>5404</v>
      </c>
      <c r="I161" s="25" t="s">
        <v>5405</v>
      </c>
      <c r="J161" t="s">
        <v>5552</v>
      </c>
      <c r="K161">
        <v>4</v>
      </c>
      <c r="L161" s="25" t="s">
        <v>3066</v>
      </c>
    </row>
    <row r="162" spans="1:12" x14ac:dyDescent="0.35">
      <c r="A162" s="25" t="s">
        <v>2515</v>
      </c>
      <c r="B162" s="25" t="s">
        <v>2514</v>
      </c>
      <c r="C162" s="25" t="s">
        <v>3980</v>
      </c>
      <c r="D162" s="25">
        <v>4.7670000000000003</v>
      </c>
      <c r="E162" s="25" t="s">
        <v>53</v>
      </c>
      <c r="F162" s="25" t="s">
        <v>36</v>
      </c>
      <c r="G162" s="29" t="s">
        <v>1839</v>
      </c>
      <c r="H162" s="29" t="s">
        <v>5404</v>
      </c>
      <c r="I162" s="25" t="s">
        <v>5405</v>
      </c>
      <c r="J162" t="s">
        <v>5553</v>
      </c>
      <c r="K162">
        <v>2</v>
      </c>
      <c r="L162" s="25" t="s">
        <v>3084</v>
      </c>
    </row>
    <row r="163" spans="1:12" x14ac:dyDescent="0.35">
      <c r="A163" s="25" t="s">
        <v>4628</v>
      </c>
      <c r="B163" s="25" t="s">
        <v>4627</v>
      </c>
      <c r="C163" s="25" t="s">
        <v>3969</v>
      </c>
      <c r="D163" s="25">
        <v>3.17</v>
      </c>
      <c r="E163" s="25" t="s">
        <v>78</v>
      </c>
      <c r="F163" s="25" t="s">
        <v>36</v>
      </c>
      <c r="G163" s="29" t="s">
        <v>5397</v>
      </c>
      <c r="H163" s="29" t="s">
        <v>5404</v>
      </c>
      <c r="I163" s="25" t="s">
        <v>5405</v>
      </c>
      <c r="J163" t="s">
        <v>5554</v>
      </c>
      <c r="K163">
        <v>3</v>
      </c>
      <c r="L163" s="25" t="s">
        <v>3066</v>
      </c>
    </row>
    <row r="164" spans="1:12" x14ac:dyDescent="0.35">
      <c r="A164" s="25" t="s">
        <v>5084</v>
      </c>
      <c r="B164" s="25" t="s">
        <v>5083</v>
      </c>
      <c r="C164" s="25" t="s">
        <v>3970</v>
      </c>
      <c r="D164" s="25">
        <v>0.745</v>
      </c>
      <c r="E164" s="25" t="s">
        <v>83</v>
      </c>
      <c r="F164" s="25" t="s">
        <v>36</v>
      </c>
      <c r="G164" s="29" t="s">
        <v>3359</v>
      </c>
      <c r="H164" s="29" t="s">
        <v>5404</v>
      </c>
      <c r="I164" s="25" t="s">
        <v>5405</v>
      </c>
      <c r="J164" t="s">
        <v>5481</v>
      </c>
      <c r="K164">
        <v>1</v>
      </c>
      <c r="L164" s="25" t="s">
        <v>3073</v>
      </c>
    </row>
    <row r="165" spans="1:12" x14ac:dyDescent="0.35">
      <c r="A165" s="25" t="s">
        <v>2449</v>
      </c>
      <c r="B165" s="25" t="s">
        <v>276</v>
      </c>
      <c r="C165" s="25" t="s">
        <v>3981</v>
      </c>
      <c r="D165" s="25">
        <v>4.1340000000000003</v>
      </c>
      <c r="E165" s="25" t="s">
        <v>42</v>
      </c>
      <c r="F165" s="25" t="s">
        <v>36</v>
      </c>
      <c r="G165" s="29" t="s">
        <v>28</v>
      </c>
      <c r="H165" s="29" t="s">
        <v>5404</v>
      </c>
      <c r="I165" s="25" t="s">
        <v>5408</v>
      </c>
      <c r="J165" t="s">
        <v>5555</v>
      </c>
      <c r="K165">
        <v>5</v>
      </c>
      <c r="L165" s="25" t="s">
        <v>3065</v>
      </c>
    </row>
    <row r="166" spans="1:12" x14ac:dyDescent="0.35">
      <c r="A166" s="25" t="s">
        <v>4813</v>
      </c>
      <c r="B166" s="25" t="s">
        <v>4812</v>
      </c>
      <c r="C166" s="25" t="s">
        <v>3970</v>
      </c>
      <c r="D166" s="25">
        <v>0.745</v>
      </c>
      <c r="E166" s="25" t="s">
        <v>110</v>
      </c>
      <c r="F166" s="25" t="s">
        <v>36</v>
      </c>
      <c r="G166" s="29" t="s">
        <v>27</v>
      </c>
      <c r="H166" s="29" t="s">
        <v>5404</v>
      </c>
      <c r="I166" s="25" t="s">
        <v>5405</v>
      </c>
      <c r="J166" t="s">
        <v>5556</v>
      </c>
      <c r="K166">
        <v>3</v>
      </c>
      <c r="L166" s="25" t="s">
        <v>3073</v>
      </c>
    </row>
    <row r="167" spans="1:12" x14ac:dyDescent="0.35">
      <c r="A167" s="25" t="s">
        <v>1830</v>
      </c>
      <c r="B167" s="25" t="s">
        <v>4873</v>
      </c>
      <c r="C167" s="25" t="s">
        <v>3970</v>
      </c>
      <c r="D167" s="25">
        <v>0.75</v>
      </c>
      <c r="E167" s="25" t="s">
        <v>87</v>
      </c>
      <c r="F167" s="25" t="s">
        <v>36</v>
      </c>
      <c r="G167" s="29" t="s">
        <v>28</v>
      </c>
      <c r="H167" s="29" t="s">
        <v>5404</v>
      </c>
      <c r="I167" s="25" t="s">
        <v>5405</v>
      </c>
      <c r="J167" t="s">
        <v>5557</v>
      </c>
      <c r="K167">
        <v>4</v>
      </c>
      <c r="L167" s="25" t="s">
        <v>3073</v>
      </c>
    </row>
    <row r="168" spans="1:12" x14ac:dyDescent="0.35">
      <c r="A168" s="25" t="s">
        <v>1830</v>
      </c>
      <c r="B168" s="25" t="s">
        <v>1829</v>
      </c>
      <c r="C168" s="25" t="s">
        <v>3970</v>
      </c>
      <c r="D168" s="25">
        <v>0.75</v>
      </c>
      <c r="E168" s="25" t="s">
        <v>87</v>
      </c>
      <c r="F168" s="25" t="s">
        <v>36</v>
      </c>
      <c r="G168" s="29" t="s">
        <v>28</v>
      </c>
      <c r="H168" s="29" t="s">
        <v>5404</v>
      </c>
      <c r="I168" s="25" t="s">
        <v>5405</v>
      </c>
      <c r="J168" t="s">
        <v>5558</v>
      </c>
      <c r="K168">
        <v>2</v>
      </c>
      <c r="L168" s="25" t="s">
        <v>3073</v>
      </c>
    </row>
    <row r="169" spans="1:12" x14ac:dyDescent="0.35">
      <c r="A169" s="25" t="s">
        <v>3214</v>
      </c>
      <c r="B169" s="25" t="s">
        <v>3213</v>
      </c>
      <c r="C169" s="25" t="s">
        <v>3970</v>
      </c>
      <c r="D169" s="25">
        <v>0.75</v>
      </c>
      <c r="E169" s="25" t="s">
        <v>87</v>
      </c>
      <c r="F169" s="25" t="s">
        <v>36</v>
      </c>
      <c r="G169" s="29" t="s">
        <v>28</v>
      </c>
      <c r="H169" s="29" t="s">
        <v>5404</v>
      </c>
      <c r="I169" s="25" t="s">
        <v>5405</v>
      </c>
      <c r="J169" t="s">
        <v>5559</v>
      </c>
      <c r="K169">
        <v>2</v>
      </c>
      <c r="L169" s="25" t="s">
        <v>3073</v>
      </c>
    </row>
    <row r="170" spans="1:12" x14ac:dyDescent="0.35">
      <c r="A170" s="25" t="s">
        <v>1834</v>
      </c>
      <c r="B170" s="25" t="s">
        <v>1833</v>
      </c>
      <c r="C170" s="25" t="s">
        <v>3970</v>
      </c>
      <c r="D170" s="25">
        <v>0.75</v>
      </c>
      <c r="E170" s="25" t="s">
        <v>39</v>
      </c>
      <c r="F170" s="25" t="s">
        <v>36</v>
      </c>
      <c r="G170" s="29" t="s">
        <v>28</v>
      </c>
      <c r="H170" s="29" t="s">
        <v>5404</v>
      </c>
      <c r="I170" s="25" t="s">
        <v>5405</v>
      </c>
      <c r="J170" t="s">
        <v>5560</v>
      </c>
      <c r="K170">
        <v>1</v>
      </c>
      <c r="L170" s="25" t="s">
        <v>3073</v>
      </c>
    </row>
    <row r="171" spans="1:12" x14ac:dyDescent="0.35">
      <c r="A171" s="25" t="s">
        <v>5048</v>
      </c>
      <c r="B171" s="25" t="s">
        <v>5047</v>
      </c>
      <c r="C171" s="25" t="s">
        <v>3970</v>
      </c>
      <c r="D171" s="25">
        <v>0.75</v>
      </c>
      <c r="E171" s="25" t="s">
        <v>110</v>
      </c>
      <c r="F171" s="25" t="s">
        <v>36</v>
      </c>
      <c r="G171" s="29" t="s">
        <v>3359</v>
      </c>
      <c r="H171" s="29" t="s">
        <v>5404</v>
      </c>
      <c r="I171" s="25" t="s">
        <v>5405</v>
      </c>
      <c r="J171" t="s">
        <v>5561</v>
      </c>
      <c r="K171">
        <v>3</v>
      </c>
      <c r="L171" s="25" t="s">
        <v>3073</v>
      </c>
    </row>
    <row r="172" spans="1:12" x14ac:dyDescent="0.35">
      <c r="A172" s="25" t="s">
        <v>5044</v>
      </c>
      <c r="B172" s="25" t="s">
        <v>5043</v>
      </c>
      <c r="C172" s="25" t="s">
        <v>3970</v>
      </c>
      <c r="D172" s="25">
        <v>0.75</v>
      </c>
      <c r="E172" s="25" t="s">
        <v>78</v>
      </c>
      <c r="F172" s="25" t="s">
        <v>36</v>
      </c>
      <c r="G172" s="29" t="s">
        <v>3359</v>
      </c>
      <c r="H172" s="29" t="s">
        <v>5404</v>
      </c>
      <c r="I172" s="25" t="s">
        <v>5405</v>
      </c>
      <c r="J172" t="s">
        <v>5562</v>
      </c>
      <c r="K172">
        <v>1</v>
      </c>
      <c r="L172" s="25" t="s">
        <v>3073</v>
      </c>
    </row>
    <row r="173" spans="1:12" x14ac:dyDescent="0.35">
      <c r="A173" s="25" t="s">
        <v>1939</v>
      </c>
      <c r="B173" s="25" t="s">
        <v>1938</v>
      </c>
      <c r="C173" s="25" t="s">
        <v>3969</v>
      </c>
      <c r="D173" s="25">
        <v>2.5270000000000001</v>
      </c>
      <c r="E173" s="25" t="s">
        <v>39</v>
      </c>
      <c r="F173" s="25" t="s">
        <v>36</v>
      </c>
      <c r="G173" s="29" t="s">
        <v>1839</v>
      </c>
      <c r="H173" s="29" t="s">
        <v>5404</v>
      </c>
      <c r="I173" s="25" t="s">
        <v>5408</v>
      </c>
      <c r="J173" t="s">
        <v>5563</v>
      </c>
      <c r="K173">
        <v>6</v>
      </c>
      <c r="L173" s="25" t="s">
        <v>3066</v>
      </c>
    </row>
    <row r="174" spans="1:12" x14ac:dyDescent="0.35">
      <c r="A174" s="25" t="s">
        <v>4434</v>
      </c>
      <c r="B174" s="25" t="s">
        <v>4433</v>
      </c>
      <c r="C174" s="25" t="s">
        <v>3980</v>
      </c>
      <c r="D174" s="25">
        <v>5.6360000000000001</v>
      </c>
      <c r="E174" s="25" t="s">
        <v>78</v>
      </c>
      <c r="F174" s="25" t="s">
        <v>36</v>
      </c>
      <c r="G174" s="29" t="s">
        <v>3996</v>
      </c>
      <c r="H174" s="29" t="s">
        <v>5404</v>
      </c>
      <c r="I174" s="25" t="s">
        <v>5405</v>
      </c>
      <c r="J174" t="s">
        <v>5564</v>
      </c>
      <c r="K174">
        <v>2</v>
      </c>
      <c r="L174" s="25" t="s">
        <v>3084</v>
      </c>
    </row>
    <row r="175" spans="1:12" x14ac:dyDescent="0.35">
      <c r="A175" s="25" t="s">
        <v>4444</v>
      </c>
      <c r="B175" s="25" t="s">
        <v>4443</v>
      </c>
      <c r="C175" s="25" t="s">
        <v>3981</v>
      </c>
      <c r="D175" s="25">
        <v>4.4820000000000002</v>
      </c>
      <c r="E175" s="25" t="s">
        <v>87</v>
      </c>
      <c r="F175" s="25" t="s">
        <v>36</v>
      </c>
      <c r="G175" s="29" t="s">
        <v>3996</v>
      </c>
      <c r="H175" s="29" t="s">
        <v>5404</v>
      </c>
      <c r="I175" s="25" t="s">
        <v>5405</v>
      </c>
      <c r="J175" t="s">
        <v>5565</v>
      </c>
      <c r="K175">
        <v>3</v>
      </c>
      <c r="L175" s="25" t="s">
        <v>3065</v>
      </c>
    </row>
    <row r="176" spans="1:12" x14ac:dyDescent="0.35">
      <c r="A176" s="25" t="s">
        <v>2237</v>
      </c>
      <c r="B176" s="25" t="s">
        <v>2236</v>
      </c>
      <c r="C176" s="25" t="s">
        <v>3981</v>
      </c>
      <c r="D176" s="25">
        <v>3.9119999999999999</v>
      </c>
      <c r="E176" s="25" t="s">
        <v>39</v>
      </c>
      <c r="F176" s="25" t="s">
        <v>36</v>
      </c>
      <c r="G176" s="29" t="s">
        <v>2175</v>
      </c>
      <c r="H176" s="29" t="s">
        <v>5404</v>
      </c>
      <c r="I176" s="25" t="s">
        <v>5405</v>
      </c>
      <c r="J176" t="s">
        <v>5554</v>
      </c>
      <c r="K176">
        <v>3</v>
      </c>
      <c r="L176" s="25" t="s">
        <v>3065</v>
      </c>
    </row>
    <row r="177" spans="1:12" x14ac:dyDescent="0.35">
      <c r="A177" s="25" t="s">
        <v>2702</v>
      </c>
      <c r="B177" s="25" t="s">
        <v>2701</v>
      </c>
      <c r="C177" s="25" t="s">
        <v>3981</v>
      </c>
      <c r="D177" s="25">
        <v>4.6079999999999997</v>
      </c>
      <c r="E177" s="25" t="s">
        <v>36</v>
      </c>
      <c r="F177" s="25" t="s">
        <v>36</v>
      </c>
      <c r="G177" s="29" t="s">
        <v>2175</v>
      </c>
      <c r="H177" s="29" t="s">
        <v>5404</v>
      </c>
      <c r="I177" s="25" t="s">
        <v>5405</v>
      </c>
      <c r="J177" t="s">
        <v>5434</v>
      </c>
      <c r="K177">
        <v>3</v>
      </c>
      <c r="L177" s="25" t="s">
        <v>3065</v>
      </c>
    </row>
    <row r="178" spans="1:12" x14ac:dyDescent="0.35">
      <c r="A178" s="25" t="s">
        <v>2477</v>
      </c>
      <c r="B178" s="25" t="s">
        <v>2476</v>
      </c>
      <c r="C178" s="25" t="s">
        <v>3968</v>
      </c>
      <c r="D178" s="25">
        <v>0.93400000000000005</v>
      </c>
      <c r="E178" s="25" t="s">
        <v>87</v>
      </c>
      <c r="F178" s="25" t="s">
        <v>36</v>
      </c>
      <c r="G178" s="29" t="s">
        <v>28</v>
      </c>
      <c r="H178" s="29" t="s">
        <v>5404</v>
      </c>
      <c r="I178" s="25" t="s">
        <v>5405</v>
      </c>
      <c r="J178" t="s">
        <v>5502</v>
      </c>
      <c r="K178">
        <v>2</v>
      </c>
      <c r="L178" s="25" t="s">
        <v>3070</v>
      </c>
    </row>
    <row r="179" spans="1:12" x14ac:dyDescent="0.35">
      <c r="A179" s="25" t="s">
        <v>5241</v>
      </c>
      <c r="B179" s="25" t="s">
        <v>5240</v>
      </c>
      <c r="C179" s="25" t="s">
        <v>3981</v>
      </c>
      <c r="D179" s="25">
        <v>3.532</v>
      </c>
      <c r="E179" s="25" t="s">
        <v>68</v>
      </c>
      <c r="F179" s="25" t="s">
        <v>36</v>
      </c>
      <c r="G179" s="29" t="s">
        <v>29</v>
      </c>
      <c r="H179" s="29" t="s">
        <v>5404</v>
      </c>
      <c r="I179" s="25" t="s">
        <v>5405</v>
      </c>
      <c r="J179" t="s">
        <v>5566</v>
      </c>
      <c r="K179">
        <v>2</v>
      </c>
      <c r="L179" s="25" t="s">
        <v>3065</v>
      </c>
    </row>
    <row r="180" spans="1:12" x14ac:dyDescent="0.35">
      <c r="A180" s="25" t="s">
        <v>578</v>
      </c>
      <c r="B180" s="25" t="s">
        <v>577</v>
      </c>
      <c r="C180" s="25" t="s">
        <v>3980</v>
      </c>
      <c r="D180" s="25">
        <v>4.8490000000000002</v>
      </c>
      <c r="E180" s="25" t="s">
        <v>47</v>
      </c>
      <c r="F180" s="25" t="s">
        <v>36</v>
      </c>
      <c r="G180" s="29" t="s">
        <v>543</v>
      </c>
      <c r="H180" s="29" t="s">
        <v>5404</v>
      </c>
      <c r="I180" s="25" t="s">
        <v>5408</v>
      </c>
      <c r="J180" t="s">
        <v>5528</v>
      </c>
      <c r="K180">
        <v>6</v>
      </c>
      <c r="L180" s="25" t="s">
        <v>3084</v>
      </c>
    </row>
    <row r="181" spans="1:12" x14ac:dyDescent="0.35">
      <c r="A181" s="25" t="s">
        <v>5143</v>
      </c>
      <c r="B181" s="25" t="s">
        <v>3967</v>
      </c>
      <c r="C181" s="25" t="s">
        <v>3968</v>
      </c>
      <c r="D181" s="25">
        <v>1.1839999999999999</v>
      </c>
      <c r="E181" s="25" t="s">
        <v>87</v>
      </c>
      <c r="F181" s="25" t="s">
        <v>36</v>
      </c>
      <c r="G181" s="29" t="s">
        <v>2175</v>
      </c>
      <c r="H181" s="29" t="s">
        <v>5404</v>
      </c>
      <c r="I181" s="25" t="s">
        <v>5405</v>
      </c>
      <c r="J181" t="s">
        <v>5567</v>
      </c>
      <c r="K181">
        <v>3</v>
      </c>
      <c r="L181" s="25" t="s">
        <v>3070</v>
      </c>
    </row>
    <row r="182" spans="1:12" ht="13.25" customHeight="1" x14ac:dyDescent="0.35">
      <c r="A182" s="25" t="s">
        <v>329</v>
      </c>
      <c r="B182" s="25" t="s">
        <v>328</v>
      </c>
      <c r="C182" s="25" t="s">
        <v>3969</v>
      </c>
      <c r="D182" s="25">
        <v>2.5739999999999998</v>
      </c>
      <c r="E182" s="25" t="s">
        <v>39</v>
      </c>
      <c r="F182" s="25" t="s">
        <v>36</v>
      </c>
      <c r="G182" s="29" t="s">
        <v>28</v>
      </c>
      <c r="H182" s="29" t="s">
        <v>5404</v>
      </c>
      <c r="I182" s="25" t="s">
        <v>5405</v>
      </c>
      <c r="J182" t="s">
        <v>5568</v>
      </c>
      <c r="K182">
        <v>1</v>
      </c>
      <c r="L182" s="25" t="s">
        <v>3066</v>
      </c>
    </row>
    <row r="183" spans="1:12" x14ac:dyDescent="0.35">
      <c r="A183" s="25" t="s">
        <v>4516</v>
      </c>
      <c r="B183" s="25" t="s">
        <v>4515</v>
      </c>
      <c r="C183" s="25" t="s">
        <v>3968</v>
      </c>
      <c r="D183" s="25">
        <v>1.3360000000000001</v>
      </c>
      <c r="E183" s="25" t="s">
        <v>42</v>
      </c>
      <c r="F183" s="25" t="s">
        <v>36</v>
      </c>
      <c r="G183" s="29" t="s">
        <v>3996</v>
      </c>
      <c r="H183" s="29" t="s">
        <v>5404</v>
      </c>
      <c r="I183" s="25" t="s">
        <v>5405</v>
      </c>
      <c r="J183" t="s">
        <v>5553</v>
      </c>
      <c r="K183">
        <v>2</v>
      </c>
      <c r="L183" s="25" t="s">
        <v>3070</v>
      </c>
    </row>
    <row r="184" spans="1:12" x14ac:dyDescent="0.35">
      <c r="A184" s="25" t="s">
        <v>2073</v>
      </c>
      <c r="B184" s="25" t="s">
        <v>2072</v>
      </c>
      <c r="C184" s="25" t="s">
        <v>3969</v>
      </c>
      <c r="D184" s="25">
        <v>1.9410000000000001</v>
      </c>
      <c r="E184" s="25" t="s">
        <v>47</v>
      </c>
      <c r="F184" s="25" t="s">
        <v>36</v>
      </c>
      <c r="G184" s="29" t="s">
        <v>1839</v>
      </c>
      <c r="H184" s="29" t="s">
        <v>5404</v>
      </c>
      <c r="I184" s="25" t="s">
        <v>5405</v>
      </c>
      <c r="J184" t="s">
        <v>5569</v>
      </c>
      <c r="K184">
        <v>1</v>
      </c>
      <c r="L184" s="25" t="s">
        <v>3066</v>
      </c>
    </row>
    <row r="185" spans="1:12" x14ac:dyDescent="0.35">
      <c r="A185" s="25" t="s">
        <v>456</v>
      </c>
      <c r="B185" s="25" t="s">
        <v>455</v>
      </c>
      <c r="C185" s="25" t="s">
        <v>3970</v>
      </c>
      <c r="D185" s="25">
        <v>0.75</v>
      </c>
      <c r="E185" s="25" t="s">
        <v>47</v>
      </c>
      <c r="F185" s="25" t="s">
        <v>36</v>
      </c>
      <c r="G185" s="29" t="s">
        <v>539</v>
      </c>
      <c r="H185" s="29" t="s">
        <v>5404</v>
      </c>
      <c r="I185" s="25" t="s">
        <v>5405</v>
      </c>
      <c r="J185" t="s">
        <v>5570</v>
      </c>
      <c r="K185">
        <v>2</v>
      </c>
      <c r="L185" s="25" t="s">
        <v>3073</v>
      </c>
    </row>
    <row r="186" spans="1:12" x14ac:dyDescent="0.35">
      <c r="A186" s="25" t="s">
        <v>454</v>
      </c>
      <c r="B186" s="25" t="s">
        <v>453</v>
      </c>
      <c r="C186" s="25" t="s">
        <v>3969</v>
      </c>
      <c r="D186" s="25">
        <v>2.3679999999999999</v>
      </c>
      <c r="E186" s="25" t="s">
        <v>47</v>
      </c>
      <c r="F186" s="25" t="s">
        <v>36</v>
      </c>
      <c r="G186" s="29" t="s">
        <v>539</v>
      </c>
      <c r="H186" s="29" t="s">
        <v>5404</v>
      </c>
      <c r="I186" s="25" t="s">
        <v>5405</v>
      </c>
      <c r="J186" t="s">
        <v>5571</v>
      </c>
      <c r="K186">
        <v>1</v>
      </c>
      <c r="L186" s="25" t="s">
        <v>3066</v>
      </c>
    </row>
    <row r="187" spans="1:12" x14ac:dyDescent="0.35">
      <c r="A187" s="25" t="s">
        <v>4141</v>
      </c>
      <c r="B187" s="25" t="s">
        <v>4140</v>
      </c>
      <c r="C187" s="25" t="s">
        <v>3981</v>
      </c>
      <c r="D187" s="25">
        <v>4.53</v>
      </c>
      <c r="E187" s="25" t="s">
        <v>68</v>
      </c>
      <c r="F187" s="25" t="s">
        <v>36</v>
      </c>
      <c r="G187" s="29" t="s">
        <v>3995</v>
      </c>
      <c r="H187" s="29" t="s">
        <v>5404</v>
      </c>
      <c r="I187" s="25" t="s">
        <v>5405</v>
      </c>
      <c r="J187" t="s">
        <v>5572</v>
      </c>
      <c r="K187">
        <v>3</v>
      </c>
      <c r="L187" s="25" t="s">
        <v>3065</v>
      </c>
    </row>
    <row r="188" spans="1:12" x14ac:dyDescent="0.35">
      <c r="A188" s="25" t="s">
        <v>5117</v>
      </c>
      <c r="B188" s="25" t="s">
        <v>5116</v>
      </c>
      <c r="C188" s="25" t="s">
        <v>3970</v>
      </c>
      <c r="D188" s="25">
        <v>0.56200000000000006</v>
      </c>
      <c r="E188" s="25" t="s">
        <v>110</v>
      </c>
      <c r="F188" s="25" t="s">
        <v>36</v>
      </c>
      <c r="G188" s="29" t="s">
        <v>2175</v>
      </c>
      <c r="H188" s="29" t="s">
        <v>5404</v>
      </c>
      <c r="I188" s="25" t="s">
        <v>5408</v>
      </c>
      <c r="J188" t="s">
        <v>5573</v>
      </c>
      <c r="K188">
        <v>5</v>
      </c>
      <c r="L188" s="25" t="s">
        <v>3073</v>
      </c>
    </row>
    <row r="189" spans="1:12" x14ac:dyDescent="0.35">
      <c r="A189" s="25" t="s">
        <v>3122</v>
      </c>
      <c r="B189" s="25" t="s">
        <v>637</v>
      </c>
      <c r="C189" s="25" t="s">
        <v>3969</v>
      </c>
      <c r="D189" s="25">
        <v>2.3380000000000001</v>
      </c>
      <c r="E189" s="25" t="s">
        <v>100</v>
      </c>
      <c r="F189" s="25" t="s">
        <v>36</v>
      </c>
      <c r="G189" s="29" t="s">
        <v>543</v>
      </c>
      <c r="H189" s="29" t="s">
        <v>5404</v>
      </c>
      <c r="I189" s="25" t="s">
        <v>5408</v>
      </c>
      <c r="J189" t="s">
        <v>5477</v>
      </c>
      <c r="K189">
        <v>6</v>
      </c>
      <c r="L189" s="25" t="s">
        <v>3066</v>
      </c>
    </row>
    <row r="190" spans="1:12" x14ac:dyDescent="0.35">
      <c r="A190" s="25" t="s">
        <v>580</v>
      </c>
      <c r="B190" s="25" t="s">
        <v>579</v>
      </c>
      <c r="C190" s="25" t="s">
        <v>3969</v>
      </c>
      <c r="D190" s="25">
        <v>1.885</v>
      </c>
      <c r="E190" s="25" t="s">
        <v>73</v>
      </c>
      <c r="F190" s="25" t="s">
        <v>36</v>
      </c>
      <c r="G190" s="29" t="s">
        <v>543</v>
      </c>
      <c r="H190" s="29" t="s">
        <v>5404</v>
      </c>
      <c r="I190" s="25" t="s">
        <v>5405</v>
      </c>
      <c r="J190" t="s">
        <v>5574</v>
      </c>
      <c r="K190">
        <v>2</v>
      </c>
      <c r="L190" s="25" t="s">
        <v>3066</v>
      </c>
    </row>
    <row r="191" spans="1:12" x14ac:dyDescent="0.35">
      <c r="A191" s="25" t="s">
        <v>5365</v>
      </c>
      <c r="B191" s="25" t="s">
        <v>5364</v>
      </c>
      <c r="C191" s="25" t="s">
        <v>3970</v>
      </c>
      <c r="D191" s="25">
        <v>0.75</v>
      </c>
      <c r="E191" s="25" t="s">
        <v>100</v>
      </c>
      <c r="F191" s="25" t="s">
        <v>36</v>
      </c>
      <c r="G191" s="29" t="s">
        <v>29</v>
      </c>
      <c r="H191" s="29" t="s">
        <v>5404</v>
      </c>
      <c r="I191" s="25" t="s">
        <v>5405</v>
      </c>
      <c r="J191" t="s">
        <v>5575</v>
      </c>
      <c r="K191">
        <v>2</v>
      </c>
      <c r="L191" s="25" t="s">
        <v>3073</v>
      </c>
    </row>
    <row r="192" spans="1:12" x14ac:dyDescent="0.35">
      <c r="A192" s="25" t="s">
        <v>5209</v>
      </c>
      <c r="B192" s="25" t="s">
        <v>5208</v>
      </c>
      <c r="C192" s="25" t="s">
        <v>3980</v>
      </c>
      <c r="D192" s="25">
        <v>5.2619999999999996</v>
      </c>
      <c r="E192" s="25" t="s">
        <v>36</v>
      </c>
      <c r="F192" s="25" t="s">
        <v>36</v>
      </c>
      <c r="G192" s="29" t="s">
        <v>29</v>
      </c>
      <c r="H192" s="29" t="s">
        <v>5404</v>
      </c>
      <c r="I192" s="25" t="s">
        <v>5405</v>
      </c>
      <c r="J192" t="s">
        <v>5554</v>
      </c>
      <c r="K192">
        <v>3</v>
      </c>
      <c r="L192" s="25" t="s">
        <v>3084</v>
      </c>
    </row>
    <row r="193" spans="1:12" x14ac:dyDescent="0.35">
      <c r="A193" s="25" t="s">
        <v>2818</v>
      </c>
      <c r="B193" s="25" t="s">
        <v>2817</v>
      </c>
      <c r="C193" s="25" t="s">
        <v>3969</v>
      </c>
      <c r="D193" s="25">
        <v>3.1339999999999999</v>
      </c>
      <c r="E193" s="25" t="s">
        <v>68</v>
      </c>
      <c r="F193" s="25" t="s">
        <v>36</v>
      </c>
      <c r="G193" s="29" t="s">
        <v>2175</v>
      </c>
      <c r="H193" s="29" t="s">
        <v>5404</v>
      </c>
      <c r="I193" s="25" t="s">
        <v>5405</v>
      </c>
      <c r="J193" t="s">
        <v>5423</v>
      </c>
      <c r="K193">
        <v>1</v>
      </c>
      <c r="L193" s="25" t="s">
        <v>3066</v>
      </c>
    </row>
    <row r="194" spans="1:12" x14ac:dyDescent="0.35">
      <c r="A194" s="25" t="s">
        <v>271</v>
      </c>
      <c r="B194" s="25" t="s">
        <v>270</v>
      </c>
      <c r="C194" s="25" t="s">
        <v>3981</v>
      </c>
      <c r="D194" s="25">
        <v>3.6269999999999998</v>
      </c>
      <c r="E194" s="25" t="s">
        <v>68</v>
      </c>
      <c r="F194" s="25" t="s">
        <v>36</v>
      </c>
      <c r="G194" s="29" t="s">
        <v>28</v>
      </c>
      <c r="H194" s="29" t="s">
        <v>5404</v>
      </c>
      <c r="I194" s="25" t="s">
        <v>5405</v>
      </c>
      <c r="J194" t="s">
        <v>5576</v>
      </c>
      <c r="K194">
        <v>4</v>
      </c>
      <c r="L194" s="25" t="s">
        <v>3065</v>
      </c>
    </row>
    <row r="195" spans="1:12" x14ac:dyDescent="0.35">
      <c r="A195" s="25" t="s">
        <v>2852</v>
      </c>
      <c r="B195" s="25" t="s">
        <v>2851</v>
      </c>
      <c r="C195" s="25" t="s">
        <v>3968</v>
      </c>
      <c r="D195" s="25">
        <v>1.367</v>
      </c>
      <c r="E195" s="25" t="s">
        <v>68</v>
      </c>
      <c r="F195" s="25" t="s">
        <v>36</v>
      </c>
      <c r="G195" s="29" t="s">
        <v>2175</v>
      </c>
      <c r="H195" s="29" t="s">
        <v>5404</v>
      </c>
      <c r="I195" s="25" t="s">
        <v>5408</v>
      </c>
      <c r="J195" t="s">
        <v>5577</v>
      </c>
      <c r="K195">
        <v>7</v>
      </c>
      <c r="L195" s="25" t="s">
        <v>3070</v>
      </c>
    </row>
    <row r="196" spans="1:12" x14ac:dyDescent="0.35">
      <c r="A196" s="25" t="s">
        <v>4167</v>
      </c>
      <c r="B196" s="25" t="s">
        <v>4166</v>
      </c>
      <c r="C196" s="25" t="s">
        <v>3969</v>
      </c>
      <c r="D196" s="25">
        <v>2.7749999999999999</v>
      </c>
      <c r="E196" s="25" t="s">
        <v>100</v>
      </c>
      <c r="F196" s="25" t="s">
        <v>36</v>
      </c>
      <c r="G196" s="29" t="s">
        <v>3995</v>
      </c>
      <c r="H196" s="29" t="s">
        <v>5404</v>
      </c>
      <c r="I196" s="25" t="s">
        <v>5405</v>
      </c>
      <c r="J196" t="s">
        <v>5578</v>
      </c>
      <c r="K196">
        <v>4</v>
      </c>
      <c r="L196" s="25" t="s">
        <v>3066</v>
      </c>
    </row>
    <row r="197" spans="1:12" x14ac:dyDescent="0.35">
      <c r="A197" s="25" t="s">
        <v>3721</v>
      </c>
      <c r="B197" s="25" t="s">
        <v>3720</v>
      </c>
      <c r="C197" s="25" t="s">
        <v>3970</v>
      </c>
      <c r="D197" s="25">
        <v>0.75</v>
      </c>
      <c r="E197" s="25" t="s">
        <v>148</v>
      </c>
      <c r="F197" s="25" t="s">
        <v>36</v>
      </c>
      <c r="G197" s="29" t="s">
        <v>3393</v>
      </c>
      <c r="H197" s="29" t="s">
        <v>5404</v>
      </c>
      <c r="I197" s="25" t="s">
        <v>5405</v>
      </c>
      <c r="J197" t="s">
        <v>5579</v>
      </c>
      <c r="K197">
        <v>3</v>
      </c>
      <c r="L197" s="25" t="s">
        <v>3073</v>
      </c>
    </row>
    <row r="198" spans="1:12" x14ac:dyDescent="0.35">
      <c r="A198" s="25" t="s">
        <v>3685</v>
      </c>
      <c r="B198" s="25" t="s">
        <v>3684</v>
      </c>
      <c r="C198" s="25" t="s">
        <v>3970</v>
      </c>
      <c r="D198" s="25">
        <v>0.70699999999999996</v>
      </c>
      <c r="E198" s="25" t="s">
        <v>68</v>
      </c>
      <c r="F198" s="25" t="s">
        <v>36</v>
      </c>
      <c r="G198" s="29" t="s">
        <v>3393</v>
      </c>
      <c r="H198" s="29" t="s">
        <v>5404</v>
      </c>
      <c r="I198" s="25" t="s">
        <v>5405</v>
      </c>
      <c r="J198" t="s">
        <v>5580</v>
      </c>
      <c r="K198">
        <v>3</v>
      </c>
      <c r="L198" s="25" t="s">
        <v>3073</v>
      </c>
    </row>
    <row r="199" spans="1:12" x14ac:dyDescent="0.35">
      <c r="A199" s="25" t="s">
        <v>3346</v>
      </c>
      <c r="B199" s="25" t="s">
        <v>3345</v>
      </c>
      <c r="C199" s="25" t="s">
        <v>3968</v>
      </c>
      <c r="D199" s="25">
        <v>0.97099999999999997</v>
      </c>
      <c r="E199" s="25" t="s">
        <v>83</v>
      </c>
      <c r="F199" s="25" t="s">
        <v>36</v>
      </c>
      <c r="G199" s="29" t="s">
        <v>3359</v>
      </c>
      <c r="H199" s="29" t="s">
        <v>5404</v>
      </c>
      <c r="I199" s="25" t="s">
        <v>5405</v>
      </c>
      <c r="J199" t="s">
        <v>5581</v>
      </c>
      <c r="K199">
        <v>3</v>
      </c>
      <c r="L199" s="25" t="s">
        <v>3070</v>
      </c>
    </row>
    <row r="200" spans="1:12" x14ac:dyDescent="0.35">
      <c r="A200" s="25" t="s">
        <v>3196</v>
      </c>
      <c r="B200" s="25" t="s">
        <v>3195</v>
      </c>
      <c r="C200" s="25" t="s">
        <v>3968</v>
      </c>
      <c r="D200" s="25">
        <v>1.6220000000000001</v>
      </c>
      <c r="E200" s="25" t="s">
        <v>36</v>
      </c>
      <c r="F200" s="25" t="s">
        <v>36</v>
      </c>
      <c r="G200" s="29" t="s">
        <v>28</v>
      </c>
      <c r="H200" s="29" t="s">
        <v>5404</v>
      </c>
      <c r="I200" s="25" t="s">
        <v>5405</v>
      </c>
      <c r="J200" t="s">
        <v>5582</v>
      </c>
      <c r="K200">
        <v>1</v>
      </c>
      <c r="L200" s="25" t="s">
        <v>3070</v>
      </c>
    </row>
    <row r="201" spans="1:12" x14ac:dyDescent="0.35">
      <c r="A201" s="25" t="s">
        <v>4382</v>
      </c>
      <c r="B201" s="25" t="s">
        <v>4381</v>
      </c>
      <c r="C201" s="25" t="s">
        <v>3970</v>
      </c>
      <c r="D201" s="25">
        <v>0.74299999999999999</v>
      </c>
      <c r="E201" s="25" t="s">
        <v>87</v>
      </c>
      <c r="F201" s="25" t="s">
        <v>36</v>
      </c>
      <c r="G201" s="29" t="s">
        <v>539</v>
      </c>
      <c r="H201" s="29" t="s">
        <v>5404</v>
      </c>
      <c r="I201" s="25" t="s">
        <v>5408</v>
      </c>
      <c r="J201" t="s">
        <v>5583</v>
      </c>
      <c r="K201">
        <v>6</v>
      </c>
      <c r="L201" s="25" t="s">
        <v>3073</v>
      </c>
    </row>
    <row r="202" spans="1:12" x14ac:dyDescent="0.35">
      <c r="A202" s="25" t="s">
        <v>2664</v>
      </c>
      <c r="B202" s="25" t="s">
        <v>2663</v>
      </c>
      <c r="C202" s="25" t="s">
        <v>3981</v>
      </c>
      <c r="D202" s="25">
        <v>4.4189999999999996</v>
      </c>
      <c r="E202" s="25" t="s">
        <v>36</v>
      </c>
      <c r="F202" s="25" t="s">
        <v>36</v>
      </c>
      <c r="G202" s="29" t="s">
        <v>3359</v>
      </c>
      <c r="H202" s="29" t="s">
        <v>5404</v>
      </c>
      <c r="I202" s="25" t="s">
        <v>5405</v>
      </c>
      <c r="J202" t="s">
        <v>5584</v>
      </c>
      <c r="K202">
        <v>4</v>
      </c>
      <c r="L202" s="25" t="s">
        <v>3065</v>
      </c>
    </row>
    <row r="203" spans="1:12" x14ac:dyDescent="0.35">
      <c r="A203" s="25" t="s">
        <v>248</v>
      </c>
      <c r="B203" s="25" t="s">
        <v>247</v>
      </c>
      <c r="C203" s="25" t="s">
        <v>3970</v>
      </c>
      <c r="D203" s="25">
        <v>0.78100000000000003</v>
      </c>
      <c r="E203" s="25" t="s">
        <v>148</v>
      </c>
      <c r="F203" s="25" t="s">
        <v>36</v>
      </c>
      <c r="G203" s="29" t="s">
        <v>27</v>
      </c>
      <c r="H203" s="29" t="s">
        <v>5404</v>
      </c>
      <c r="I203" s="25" t="s">
        <v>5405</v>
      </c>
      <c r="J203" t="s">
        <v>5568</v>
      </c>
      <c r="K203">
        <v>1</v>
      </c>
      <c r="L203" s="25" t="s">
        <v>3073</v>
      </c>
    </row>
    <row r="204" spans="1:12" x14ac:dyDescent="0.35">
      <c r="A204" s="25" t="s">
        <v>2355</v>
      </c>
      <c r="B204" s="25" t="s">
        <v>2354</v>
      </c>
      <c r="C204" s="25" t="s">
        <v>3968</v>
      </c>
      <c r="D204" s="25">
        <v>1.4119999999999999</v>
      </c>
      <c r="E204" s="25" t="s">
        <v>36</v>
      </c>
      <c r="F204" s="25" t="s">
        <v>36</v>
      </c>
      <c r="G204" s="29" t="s">
        <v>543</v>
      </c>
      <c r="H204" s="29" t="s">
        <v>5404</v>
      </c>
      <c r="I204" s="25" t="s">
        <v>5405</v>
      </c>
      <c r="J204" t="s">
        <v>5407</v>
      </c>
      <c r="K204">
        <v>4</v>
      </c>
      <c r="L204" s="25" t="s">
        <v>3070</v>
      </c>
    </row>
    <row r="205" spans="1:12" x14ac:dyDescent="0.35">
      <c r="A205" s="25" t="s">
        <v>4854</v>
      </c>
      <c r="B205" s="25" t="s">
        <v>4853</v>
      </c>
      <c r="C205" s="25" t="s">
        <v>3969</v>
      </c>
      <c r="D205" s="25">
        <v>2.1739999999999999</v>
      </c>
      <c r="E205" s="25" t="s">
        <v>83</v>
      </c>
      <c r="F205" s="25" t="s">
        <v>36</v>
      </c>
      <c r="G205" s="29" t="s">
        <v>28</v>
      </c>
      <c r="H205" s="29" t="s">
        <v>5404</v>
      </c>
      <c r="I205" s="25" t="s">
        <v>5405</v>
      </c>
      <c r="J205" t="s">
        <v>5585</v>
      </c>
      <c r="K205">
        <v>4</v>
      </c>
      <c r="L205" s="25" t="s">
        <v>3066</v>
      </c>
    </row>
    <row r="206" spans="1:12" x14ac:dyDescent="0.35">
      <c r="A206" s="25" t="s">
        <v>220</v>
      </c>
      <c r="B206" s="25" t="s">
        <v>219</v>
      </c>
      <c r="C206" s="25" t="s">
        <v>3981</v>
      </c>
      <c r="D206" s="25">
        <v>4.601</v>
      </c>
      <c r="E206" s="25" t="s">
        <v>36</v>
      </c>
      <c r="F206" s="25" t="s">
        <v>36</v>
      </c>
      <c r="G206" s="29" t="s">
        <v>27</v>
      </c>
      <c r="H206" s="29" t="s">
        <v>5404</v>
      </c>
      <c r="I206" s="25" t="s">
        <v>5405</v>
      </c>
      <c r="J206" t="s">
        <v>5586</v>
      </c>
      <c r="K206">
        <v>3</v>
      </c>
      <c r="L206" s="25" t="s">
        <v>3065</v>
      </c>
    </row>
    <row r="207" spans="1:12" x14ac:dyDescent="0.35">
      <c r="A207" s="25" t="s">
        <v>208</v>
      </c>
      <c r="B207" s="25" t="s">
        <v>207</v>
      </c>
      <c r="C207" s="25" t="s">
        <v>3970</v>
      </c>
      <c r="D207" s="25">
        <v>0.75</v>
      </c>
      <c r="E207" s="25" t="s">
        <v>100</v>
      </c>
      <c r="F207" s="25" t="s">
        <v>36</v>
      </c>
      <c r="G207" s="29" t="s">
        <v>27</v>
      </c>
      <c r="H207" s="29" t="s">
        <v>5404</v>
      </c>
      <c r="I207" s="25" t="s">
        <v>5408</v>
      </c>
      <c r="J207" t="s">
        <v>5587</v>
      </c>
      <c r="K207">
        <v>7</v>
      </c>
      <c r="L207" s="25" t="s">
        <v>3073</v>
      </c>
    </row>
    <row r="208" spans="1:12" x14ac:dyDescent="0.35">
      <c r="A208" s="25" t="s">
        <v>4982</v>
      </c>
      <c r="B208" s="25" t="s">
        <v>4981</v>
      </c>
      <c r="C208" s="25" t="s">
        <v>3970</v>
      </c>
      <c r="D208" s="25">
        <v>0.75</v>
      </c>
      <c r="E208" s="25" t="s">
        <v>83</v>
      </c>
      <c r="F208" s="25" t="s">
        <v>36</v>
      </c>
      <c r="G208" s="29" t="s">
        <v>1839</v>
      </c>
      <c r="H208" s="29" t="s">
        <v>5404</v>
      </c>
      <c r="I208" s="25" t="s">
        <v>5405</v>
      </c>
      <c r="J208" t="s">
        <v>5588</v>
      </c>
      <c r="K208">
        <v>2</v>
      </c>
      <c r="L208" s="25" t="s">
        <v>3073</v>
      </c>
    </row>
    <row r="209" spans="1:12" x14ac:dyDescent="0.35">
      <c r="A209" s="25" t="s">
        <v>4213</v>
      </c>
      <c r="B209" s="25" t="s">
        <v>4212</v>
      </c>
      <c r="C209" s="25" t="s">
        <v>3968</v>
      </c>
      <c r="D209" s="25">
        <v>1.444</v>
      </c>
      <c r="E209" s="25" t="s">
        <v>36</v>
      </c>
      <c r="F209" s="25" t="s">
        <v>36</v>
      </c>
      <c r="G209" s="29" t="s">
        <v>3995</v>
      </c>
      <c r="H209" s="29" t="s">
        <v>5404</v>
      </c>
      <c r="I209" s="25" t="s">
        <v>5405</v>
      </c>
      <c r="J209" t="s">
        <v>5589</v>
      </c>
      <c r="K209">
        <v>2</v>
      </c>
      <c r="L209" s="25" t="s">
        <v>3070</v>
      </c>
    </row>
    <row r="210" spans="1:12" ht="13.25" customHeight="1" x14ac:dyDescent="0.35">
      <c r="A210" s="25" t="s">
        <v>3210</v>
      </c>
      <c r="B210" s="25" t="s">
        <v>3209</v>
      </c>
      <c r="C210" s="25" t="s">
        <v>3970</v>
      </c>
      <c r="D210" s="25">
        <v>0.75</v>
      </c>
      <c r="E210" s="25" t="s">
        <v>83</v>
      </c>
      <c r="F210" s="25" t="s">
        <v>36</v>
      </c>
      <c r="G210" s="29" t="s">
        <v>28</v>
      </c>
      <c r="H210" s="29" t="s">
        <v>5404</v>
      </c>
      <c r="I210" s="25" t="s">
        <v>5405</v>
      </c>
      <c r="J210" t="s">
        <v>5590</v>
      </c>
      <c r="K210">
        <v>2</v>
      </c>
      <c r="L210" s="25" t="s">
        <v>3073</v>
      </c>
    </row>
    <row r="211" spans="1:12" x14ac:dyDescent="0.35">
      <c r="A211" s="25" t="s">
        <v>72</v>
      </c>
      <c r="B211" s="25" t="s">
        <v>71</v>
      </c>
      <c r="C211" s="25" t="s">
        <v>3969</v>
      </c>
      <c r="D211" s="25">
        <v>2.3889999999999998</v>
      </c>
      <c r="E211" s="25" t="s">
        <v>36</v>
      </c>
      <c r="F211" s="25" t="s">
        <v>36</v>
      </c>
      <c r="G211" s="29" t="s">
        <v>25</v>
      </c>
      <c r="H211" s="29" t="s">
        <v>5404</v>
      </c>
      <c r="I211" s="25" t="s">
        <v>5405</v>
      </c>
      <c r="J211" t="s">
        <v>5520</v>
      </c>
      <c r="K211">
        <v>3</v>
      </c>
      <c r="L211" s="25" t="s">
        <v>3066</v>
      </c>
    </row>
    <row r="212" spans="1:12" x14ac:dyDescent="0.35">
      <c r="A212" s="25" t="s">
        <v>4827</v>
      </c>
      <c r="B212" s="25" t="s">
        <v>4826</v>
      </c>
      <c r="C212" s="25" t="s">
        <v>3970</v>
      </c>
      <c r="D212" s="25">
        <v>0.75</v>
      </c>
      <c r="E212" s="25" t="s">
        <v>68</v>
      </c>
      <c r="F212" s="25" t="s">
        <v>36</v>
      </c>
      <c r="G212" s="29" t="s">
        <v>28</v>
      </c>
      <c r="H212" s="29" t="s">
        <v>5404</v>
      </c>
      <c r="I212" s="25" t="s">
        <v>5408</v>
      </c>
      <c r="J212" t="s">
        <v>5591</v>
      </c>
      <c r="K212">
        <v>8</v>
      </c>
      <c r="L212" s="25" t="s">
        <v>3073</v>
      </c>
    </row>
    <row r="213" spans="1:12" x14ac:dyDescent="0.35">
      <c r="A213" s="25" t="s">
        <v>4724</v>
      </c>
      <c r="B213" s="25" t="s">
        <v>4723</v>
      </c>
      <c r="C213" s="25" t="s">
        <v>3970</v>
      </c>
      <c r="D213" s="25">
        <v>0.52</v>
      </c>
      <c r="E213" s="25" t="s">
        <v>148</v>
      </c>
      <c r="F213" s="25" t="s">
        <v>36</v>
      </c>
      <c r="G213" s="29" t="s">
        <v>3994</v>
      </c>
      <c r="H213" s="29" t="s">
        <v>5404</v>
      </c>
      <c r="I213" s="25" t="s">
        <v>5405</v>
      </c>
      <c r="J213" t="s">
        <v>5592</v>
      </c>
      <c r="K213">
        <v>3</v>
      </c>
      <c r="L213" s="25" t="s">
        <v>3073</v>
      </c>
    </row>
    <row r="214" spans="1:12" x14ac:dyDescent="0.35">
      <c r="A214" s="25" t="s">
        <v>3172</v>
      </c>
      <c r="B214" s="25" t="s">
        <v>3171</v>
      </c>
      <c r="C214" s="25" t="s">
        <v>3981</v>
      </c>
      <c r="D214" s="25">
        <v>4.1109999999999998</v>
      </c>
      <c r="E214" s="25" t="s">
        <v>68</v>
      </c>
      <c r="F214" s="25" t="s">
        <v>36</v>
      </c>
      <c r="G214" s="29" t="s">
        <v>27</v>
      </c>
      <c r="H214" s="29" t="s">
        <v>5404</v>
      </c>
      <c r="I214" s="25" t="s">
        <v>5405</v>
      </c>
      <c r="J214" t="s">
        <v>5593</v>
      </c>
      <c r="K214">
        <v>2</v>
      </c>
      <c r="L214" s="25" t="s">
        <v>3065</v>
      </c>
    </row>
    <row r="215" spans="1:12" x14ac:dyDescent="0.35">
      <c r="A215" s="25" t="s">
        <v>5337</v>
      </c>
      <c r="B215" s="25" t="s">
        <v>5336</v>
      </c>
      <c r="C215" s="25" t="s">
        <v>3968</v>
      </c>
      <c r="D215" s="25">
        <v>0.96399999999999997</v>
      </c>
      <c r="E215" s="25" t="s">
        <v>50</v>
      </c>
      <c r="F215" s="25" t="s">
        <v>36</v>
      </c>
      <c r="G215" s="29" t="s">
        <v>29</v>
      </c>
      <c r="H215" s="29" t="s">
        <v>5404</v>
      </c>
      <c r="I215" s="25" t="s">
        <v>5405</v>
      </c>
      <c r="J215" t="s">
        <v>5594</v>
      </c>
      <c r="K215">
        <v>3</v>
      </c>
      <c r="L215" s="25" t="s">
        <v>3070</v>
      </c>
    </row>
    <row r="216" spans="1:12" ht="13.25" customHeight="1" x14ac:dyDescent="0.35">
      <c r="A216" s="25" t="s">
        <v>104</v>
      </c>
      <c r="B216" s="25" t="s">
        <v>103</v>
      </c>
      <c r="C216" s="25" t="s">
        <v>3969</v>
      </c>
      <c r="D216" s="25">
        <v>2.3260000000000001</v>
      </c>
      <c r="E216" s="25" t="s">
        <v>39</v>
      </c>
      <c r="F216" s="25" t="s">
        <v>36</v>
      </c>
      <c r="G216" s="29" t="s">
        <v>25</v>
      </c>
      <c r="H216" s="29" t="s">
        <v>5404</v>
      </c>
      <c r="I216" s="25" t="s">
        <v>5405</v>
      </c>
      <c r="J216" t="s">
        <v>5595</v>
      </c>
      <c r="K216">
        <v>4</v>
      </c>
      <c r="L216" s="25" t="s">
        <v>3066</v>
      </c>
    </row>
    <row r="217" spans="1:12" x14ac:dyDescent="0.35">
      <c r="A217" s="25" t="s">
        <v>156</v>
      </c>
      <c r="B217" s="25" t="s">
        <v>155</v>
      </c>
      <c r="C217" s="25" t="s">
        <v>3968</v>
      </c>
      <c r="D217" s="25">
        <v>0.97099999999999997</v>
      </c>
      <c r="E217" s="25" t="s">
        <v>36</v>
      </c>
      <c r="F217" s="25" t="s">
        <v>36</v>
      </c>
      <c r="G217" s="29" t="s">
        <v>3976</v>
      </c>
      <c r="H217" s="29" t="s">
        <v>5404</v>
      </c>
      <c r="I217" s="25" t="s">
        <v>5405</v>
      </c>
      <c r="J217" t="s">
        <v>5596</v>
      </c>
      <c r="K217">
        <v>1</v>
      </c>
      <c r="L217" s="25" t="s">
        <v>3070</v>
      </c>
    </row>
    <row r="218" spans="1:12" x14ac:dyDescent="0.35">
      <c r="A218" s="25" t="s">
        <v>185</v>
      </c>
      <c r="B218" s="25" t="s">
        <v>184</v>
      </c>
      <c r="C218" s="25" t="s">
        <v>3968</v>
      </c>
      <c r="D218" s="25">
        <v>1.474</v>
      </c>
      <c r="E218" s="25" t="s">
        <v>42</v>
      </c>
      <c r="F218" s="25" t="s">
        <v>36</v>
      </c>
      <c r="G218" s="29" t="s">
        <v>26</v>
      </c>
      <c r="H218" s="29" t="s">
        <v>5404</v>
      </c>
      <c r="I218" s="25" t="s">
        <v>5405</v>
      </c>
      <c r="J218" t="s">
        <v>5489</v>
      </c>
      <c r="K218">
        <v>2</v>
      </c>
      <c r="L218" s="25" t="s">
        <v>3070</v>
      </c>
    </row>
    <row r="219" spans="1:12" x14ac:dyDescent="0.35">
      <c r="A219" s="25" t="s">
        <v>4634</v>
      </c>
      <c r="B219" s="25" t="s">
        <v>4633</v>
      </c>
      <c r="C219" s="25" t="s">
        <v>3969</v>
      </c>
      <c r="D219" s="25">
        <v>2.7679999999999998</v>
      </c>
      <c r="E219" s="25" t="s">
        <v>53</v>
      </c>
      <c r="F219" s="25" t="s">
        <v>36</v>
      </c>
      <c r="G219" s="29" t="s">
        <v>3994</v>
      </c>
      <c r="H219" s="29" t="s">
        <v>5404</v>
      </c>
      <c r="I219" s="25" t="s">
        <v>5405</v>
      </c>
      <c r="J219" t="s">
        <v>5582</v>
      </c>
      <c r="K219">
        <v>1</v>
      </c>
      <c r="L219" s="25" t="s">
        <v>3066</v>
      </c>
    </row>
    <row r="220" spans="1:12" x14ac:dyDescent="0.35">
      <c r="A220" s="25" t="s">
        <v>3113</v>
      </c>
      <c r="B220" s="25" t="s">
        <v>3112</v>
      </c>
      <c r="C220" s="25" t="s">
        <v>3968</v>
      </c>
      <c r="D220" s="25">
        <v>1.298</v>
      </c>
      <c r="E220" s="25" t="s">
        <v>87</v>
      </c>
      <c r="F220" s="25" t="s">
        <v>36</v>
      </c>
      <c r="G220" s="29" t="s">
        <v>539</v>
      </c>
      <c r="H220" s="29" t="s">
        <v>5404</v>
      </c>
      <c r="I220" s="25" t="s">
        <v>5408</v>
      </c>
      <c r="J220" t="s">
        <v>5597</v>
      </c>
      <c r="K220">
        <v>6</v>
      </c>
      <c r="L220" s="25" t="s">
        <v>3070</v>
      </c>
    </row>
    <row r="221" spans="1:12" x14ac:dyDescent="0.35">
      <c r="A221" s="25" t="s">
        <v>3119</v>
      </c>
      <c r="B221" s="25" t="s">
        <v>3118</v>
      </c>
      <c r="C221" s="25" t="s">
        <v>3968</v>
      </c>
      <c r="D221" s="25">
        <v>0.87</v>
      </c>
      <c r="E221" s="25" t="s">
        <v>83</v>
      </c>
      <c r="F221" s="25" t="s">
        <v>36</v>
      </c>
      <c r="G221" s="29" t="s">
        <v>539</v>
      </c>
      <c r="H221" s="29" t="s">
        <v>5404</v>
      </c>
      <c r="I221" s="25" t="s">
        <v>5408</v>
      </c>
      <c r="J221" t="s">
        <v>5598</v>
      </c>
      <c r="K221">
        <v>6</v>
      </c>
      <c r="L221" s="25" t="s">
        <v>3070</v>
      </c>
    </row>
    <row r="222" spans="1:12" x14ac:dyDescent="0.35">
      <c r="A222" s="25" t="s">
        <v>3697</v>
      </c>
      <c r="B222" s="25" t="s">
        <v>3696</v>
      </c>
      <c r="C222" s="25" t="s">
        <v>3970</v>
      </c>
      <c r="D222" s="25">
        <v>0.75</v>
      </c>
      <c r="E222" s="25" t="s">
        <v>83</v>
      </c>
      <c r="F222" s="25" t="s">
        <v>36</v>
      </c>
      <c r="G222" s="29" t="s">
        <v>3393</v>
      </c>
      <c r="H222" s="29" t="s">
        <v>5404</v>
      </c>
      <c r="I222" s="25" t="s">
        <v>5405</v>
      </c>
      <c r="J222" t="s">
        <v>5599</v>
      </c>
      <c r="K222">
        <v>3</v>
      </c>
      <c r="L222" s="25" t="s">
        <v>3073</v>
      </c>
    </row>
    <row r="223" spans="1:12" x14ac:dyDescent="0.35">
      <c r="A223" s="25" t="s">
        <v>3677</v>
      </c>
      <c r="B223" s="25" t="s">
        <v>3676</v>
      </c>
      <c r="C223" s="25" t="s">
        <v>3970</v>
      </c>
      <c r="D223" s="25">
        <v>0.75</v>
      </c>
      <c r="E223" s="25" t="s">
        <v>36</v>
      </c>
      <c r="F223" s="25" t="s">
        <v>36</v>
      </c>
      <c r="G223" s="29" t="s">
        <v>3393</v>
      </c>
      <c r="H223" s="29" t="s">
        <v>5404</v>
      </c>
      <c r="I223" s="25" t="s">
        <v>5405</v>
      </c>
      <c r="J223" t="s">
        <v>5600</v>
      </c>
      <c r="K223">
        <v>4</v>
      </c>
      <c r="L223" s="25" t="s">
        <v>3073</v>
      </c>
    </row>
    <row r="224" spans="1:12" x14ac:dyDescent="0.35">
      <c r="A224" s="25" t="s">
        <v>4616</v>
      </c>
      <c r="B224" s="25" t="s">
        <v>4615</v>
      </c>
      <c r="C224" s="25" t="s">
        <v>3981</v>
      </c>
      <c r="D224" s="25">
        <v>4.37</v>
      </c>
      <c r="E224" s="25" t="s">
        <v>36</v>
      </c>
      <c r="F224" s="25" t="s">
        <v>36</v>
      </c>
      <c r="G224" s="29" t="s">
        <v>3994</v>
      </c>
      <c r="H224" s="29" t="s">
        <v>5404</v>
      </c>
      <c r="I224" s="25" t="s">
        <v>5405</v>
      </c>
      <c r="J224" t="s">
        <v>5601</v>
      </c>
      <c r="K224">
        <v>3</v>
      </c>
      <c r="L224" s="25" t="s">
        <v>3065</v>
      </c>
    </row>
    <row r="225" spans="1:12" x14ac:dyDescent="0.35">
      <c r="A225" s="25" t="s">
        <v>1880</v>
      </c>
      <c r="B225" s="25" t="s">
        <v>1879</v>
      </c>
      <c r="C225" s="25" t="s">
        <v>3971</v>
      </c>
      <c r="D225" s="25">
        <v>6.1040000000000001</v>
      </c>
      <c r="E225" s="25" t="s">
        <v>68</v>
      </c>
      <c r="F225" s="25" t="s">
        <v>36</v>
      </c>
      <c r="G225" s="29" t="s">
        <v>1839</v>
      </c>
      <c r="H225" s="29" t="s">
        <v>5404</v>
      </c>
      <c r="I225" s="25" t="s">
        <v>5408</v>
      </c>
      <c r="J225" t="s">
        <v>5602</v>
      </c>
      <c r="K225">
        <v>5</v>
      </c>
      <c r="L225" s="25" t="s">
        <v>3064</v>
      </c>
    </row>
    <row r="226" spans="1:12" x14ac:dyDescent="0.35">
      <c r="A226" s="25" t="s">
        <v>4177</v>
      </c>
      <c r="B226" s="25" t="s">
        <v>4176</v>
      </c>
      <c r="C226" s="25" t="s">
        <v>3969</v>
      </c>
      <c r="D226" s="25">
        <v>2.4369999999999998</v>
      </c>
      <c r="E226" s="25" t="s">
        <v>78</v>
      </c>
      <c r="F226" s="25" t="s">
        <v>36</v>
      </c>
      <c r="G226" s="29" t="s">
        <v>3995</v>
      </c>
      <c r="H226" s="29" t="s">
        <v>5404</v>
      </c>
      <c r="I226" s="25" t="s">
        <v>5405</v>
      </c>
      <c r="J226" t="s">
        <v>5603</v>
      </c>
      <c r="K226">
        <v>2</v>
      </c>
      <c r="L226" s="25" t="s">
        <v>3066</v>
      </c>
    </row>
    <row r="227" spans="1:12" x14ac:dyDescent="0.35">
      <c r="A227" s="25" t="s">
        <v>4963</v>
      </c>
      <c r="B227" s="25" t="s">
        <v>4962</v>
      </c>
      <c r="C227" s="25" t="s">
        <v>3969</v>
      </c>
      <c r="D227" s="25">
        <v>1.903</v>
      </c>
      <c r="E227" s="25" t="s">
        <v>50</v>
      </c>
      <c r="F227" s="25" t="s">
        <v>36</v>
      </c>
      <c r="G227" s="29" t="s">
        <v>1839</v>
      </c>
      <c r="H227" s="29" t="s">
        <v>5404</v>
      </c>
      <c r="I227" s="25" t="s">
        <v>5405</v>
      </c>
      <c r="J227" t="s">
        <v>5529</v>
      </c>
      <c r="K227">
        <v>4</v>
      </c>
      <c r="L227" s="25" t="s">
        <v>3066</v>
      </c>
    </row>
    <row r="228" spans="1:12" x14ac:dyDescent="0.35">
      <c r="A228" s="25" t="s">
        <v>5345</v>
      </c>
      <c r="B228" s="25" t="s">
        <v>5344</v>
      </c>
      <c r="C228" s="25" t="s">
        <v>3970</v>
      </c>
      <c r="D228" s="25">
        <v>0.85</v>
      </c>
      <c r="E228" s="25" t="s">
        <v>100</v>
      </c>
      <c r="F228" s="25" t="s">
        <v>36</v>
      </c>
      <c r="G228" s="29" t="s">
        <v>29</v>
      </c>
      <c r="H228" s="29" t="s">
        <v>5404</v>
      </c>
      <c r="I228" s="25" t="s">
        <v>5405</v>
      </c>
      <c r="J228" t="s">
        <v>5604</v>
      </c>
      <c r="K228">
        <v>2</v>
      </c>
      <c r="L228" s="25" t="s">
        <v>3073</v>
      </c>
    </row>
    <row r="229" spans="1:12" x14ac:dyDescent="0.35">
      <c r="A229" s="25" t="s">
        <v>2422</v>
      </c>
      <c r="B229" s="25" t="s">
        <v>2421</v>
      </c>
      <c r="C229" s="25" t="s">
        <v>3968</v>
      </c>
      <c r="D229" s="25">
        <v>1.2430000000000001</v>
      </c>
      <c r="E229" s="25" t="s">
        <v>53</v>
      </c>
      <c r="F229" s="25" t="s">
        <v>36</v>
      </c>
      <c r="G229" s="29" t="s">
        <v>27</v>
      </c>
      <c r="H229" s="29" t="s">
        <v>5404</v>
      </c>
      <c r="I229" s="25" t="s">
        <v>5405</v>
      </c>
      <c r="J229" t="s">
        <v>5605</v>
      </c>
      <c r="K229">
        <v>3</v>
      </c>
      <c r="L229" s="25" t="s">
        <v>3070</v>
      </c>
    </row>
    <row r="230" spans="1:12" x14ac:dyDescent="0.35">
      <c r="A230" s="25" t="s">
        <v>131</v>
      </c>
      <c r="B230" s="25" t="s">
        <v>130</v>
      </c>
      <c r="C230" s="25" t="s">
        <v>3970</v>
      </c>
      <c r="D230" s="25">
        <v>0.75</v>
      </c>
      <c r="E230" s="25" t="s">
        <v>100</v>
      </c>
      <c r="F230" s="25" t="s">
        <v>36</v>
      </c>
      <c r="G230" s="29" t="s">
        <v>3972</v>
      </c>
      <c r="H230" s="29" t="s">
        <v>5404</v>
      </c>
      <c r="I230" s="25" t="s">
        <v>5405</v>
      </c>
      <c r="J230" t="s">
        <v>5606</v>
      </c>
      <c r="K230">
        <v>4</v>
      </c>
      <c r="L230" s="25" t="s">
        <v>3073</v>
      </c>
    </row>
    <row r="231" spans="1:12" x14ac:dyDescent="0.35">
      <c r="A231" s="25" t="s">
        <v>55</v>
      </c>
      <c r="B231" s="25" t="s">
        <v>54</v>
      </c>
      <c r="C231" s="25" t="s">
        <v>3969</v>
      </c>
      <c r="D231" s="25">
        <v>2.597</v>
      </c>
      <c r="E231" s="25" t="s">
        <v>47</v>
      </c>
      <c r="F231" s="25" t="s">
        <v>36</v>
      </c>
      <c r="G231" s="29" t="s">
        <v>25</v>
      </c>
      <c r="H231" s="29" t="s">
        <v>5404</v>
      </c>
      <c r="I231" s="25" t="s">
        <v>5408</v>
      </c>
      <c r="J231" t="s">
        <v>5607</v>
      </c>
      <c r="K231">
        <v>5</v>
      </c>
      <c r="L231" s="25" t="s">
        <v>3066</v>
      </c>
    </row>
    <row r="232" spans="1:12" x14ac:dyDescent="0.35">
      <c r="A232" s="25" t="s">
        <v>2764</v>
      </c>
      <c r="B232" s="25" t="s">
        <v>2763</v>
      </c>
      <c r="C232" s="25" t="s">
        <v>3981</v>
      </c>
      <c r="D232" s="25">
        <v>3.512</v>
      </c>
      <c r="E232" s="25" t="s">
        <v>53</v>
      </c>
      <c r="F232" s="25" t="s">
        <v>36</v>
      </c>
      <c r="G232" s="29" t="s">
        <v>2175</v>
      </c>
      <c r="H232" s="29" t="s">
        <v>5404</v>
      </c>
      <c r="I232" s="25" t="s">
        <v>5408</v>
      </c>
      <c r="J232" t="s">
        <v>5608</v>
      </c>
      <c r="K232">
        <v>5</v>
      </c>
      <c r="L232" s="25" t="s">
        <v>3065</v>
      </c>
    </row>
    <row r="233" spans="1:12" x14ac:dyDescent="0.35">
      <c r="A233" s="25" t="s">
        <v>1894</v>
      </c>
      <c r="B233" s="25" t="s">
        <v>1893</v>
      </c>
      <c r="C233" s="25" t="s">
        <v>3971</v>
      </c>
      <c r="D233" s="25">
        <v>5.8019999999999996</v>
      </c>
      <c r="E233" s="25" t="s">
        <v>78</v>
      </c>
      <c r="F233" s="25" t="s">
        <v>36</v>
      </c>
      <c r="G233" s="29" t="s">
        <v>1839</v>
      </c>
      <c r="H233" s="29" t="s">
        <v>5404</v>
      </c>
      <c r="I233" s="25" t="s">
        <v>5408</v>
      </c>
      <c r="J233" t="s">
        <v>5609</v>
      </c>
      <c r="K233">
        <v>6</v>
      </c>
      <c r="L233" s="25" t="s">
        <v>3064</v>
      </c>
    </row>
    <row r="234" spans="1:12" x14ac:dyDescent="0.35">
      <c r="A234" s="25" t="s">
        <v>5379</v>
      </c>
      <c r="B234" s="25" t="s">
        <v>5378</v>
      </c>
      <c r="C234" s="25" t="s">
        <v>3970</v>
      </c>
      <c r="D234" s="25">
        <v>0.745</v>
      </c>
      <c r="E234" s="25" t="s">
        <v>78</v>
      </c>
      <c r="F234" s="25" t="s">
        <v>36</v>
      </c>
      <c r="G234" s="29" t="s">
        <v>29</v>
      </c>
      <c r="H234" s="29" t="s">
        <v>5404</v>
      </c>
      <c r="I234" s="25" t="s">
        <v>5405</v>
      </c>
      <c r="J234" t="s">
        <v>5610</v>
      </c>
      <c r="K234">
        <v>2</v>
      </c>
      <c r="L234" s="25" t="s">
        <v>3073</v>
      </c>
    </row>
    <row r="235" spans="1:12" x14ac:dyDescent="0.35">
      <c r="A235" s="25" t="s">
        <v>3338</v>
      </c>
      <c r="B235" s="25" t="s">
        <v>3337</v>
      </c>
      <c r="C235" s="25" t="s">
        <v>3968</v>
      </c>
      <c r="D235" s="25">
        <v>1.6930000000000001</v>
      </c>
      <c r="E235" s="25" t="s">
        <v>36</v>
      </c>
      <c r="F235" s="25" t="s">
        <v>36</v>
      </c>
      <c r="G235" s="29" t="s">
        <v>539</v>
      </c>
      <c r="H235" s="29" t="s">
        <v>5404</v>
      </c>
      <c r="I235" s="25" t="s">
        <v>5405</v>
      </c>
      <c r="J235" t="s">
        <v>5611</v>
      </c>
      <c r="K235">
        <v>3</v>
      </c>
      <c r="L235" s="25" t="s">
        <v>3070</v>
      </c>
    </row>
    <row r="236" spans="1:12" x14ac:dyDescent="0.35">
      <c r="A236" s="25" t="s">
        <v>2483</v>
      </c>
      <c r="B236" s="25" t="s">
        <v>2482</v>
      </c>
      <c r="C236" s="25" t="s">
        <v>3968</v>
      </c>
      <c r="D236" s="25">
        <v>0.89300000000000002</v>
      </c>
      <c r="E236" s="25" t="s">
        <v>83</v>
      </c>
      <c r="F236" s="25" t="s">
        <v>36</v>
      </c>
      <c r="G236" s="29" t="s">
        <v>28</v>
      </c>
      <c r="H236" s="29" t="s">
        <v>5404</v>
      </c>
      <c r="I236" s="25" t="s">
        <v>5405</v>
      </c>
      <c r="J236" t="s">
        <v>5612</v>
      </c>
      <c r="K236">
        <v>3</v>
      </c>
      <c r="L236" s="25" t="s">
        <v>3070</v>
      </c>
    </row>
    <row r="237" spans="1:12" x14ac:dyDescent="0.35">
      <c r="A237" s="25" t="s">
        <v>4558</v>
      </c>
      <c r="B237" s="25" t="s">
        <v>4557</v>
      </c>
      <c r="C237" s="25" t="s">
        <v>3970</v>
      </c>
      <c r="D237" s="25">
        <v>0.72699999999999998</v>
      </c>
      <c r="E237" s="25" t="s">
        <v>73</v>
      </c>
      <c r="F237" s="25" t="s">
        <v>36</v>
      </c>
      <c r="G237" s="29" t="s">
        <v>3996</v>
      </c>
      <c r="H237" s="29" t="s">
        <v>5404</v>
      </c>
      <c r="I237" s="25" t="s">
        <v>5405</v>
      </c>
      <c r="J237" t="s">
        <v>5613</v>
      </c>
      <c r="K237">
        <v>1</v>
      </c>
      <c r="L237" s="25" t="s">
        <v>3073</v>
      </c>
    </row>
    <row r="238" spans="1:12" x14ac:dyDescent="0.35">
      <c r="A238" s="25" t="s">
        <v>5331</v>
      </c>
      <c r="B238" s="25" t="s">
        <v>5330</v>
      </c>
      <c r="C238" s="25" t="s">
        <v>3968</v>
      </c>
      <c r="D238" s="25">
        <v>1.018</v>
      </c>
      <c r="E238" s="25" t="s">
        <v>83</v>
      </c>
      <c r="F238" s="25" t="s">
        <v>36</v>
      </c>
      <c r="G238" s="29" t="s">
        <v>29</v>
      </c>
      <c r="H238" s="29" t="s">
        <v>5404</v>
      </c>
      <c r="I238" s="25" t="s">
        <v>5405</v>
      </c>
      <c r="J238" t="s">
        <v>5614</v>
      </c>
      <c r="K238">
        <v>2</v>
      </c>
      <c r="L238" s="25" t="s">
        <v>3070</v>
      </c>
    </row>
    <row r="239" spans="1:12" x14ac:dyDescent="0.35">
      <c r="A239" s="25" t="s">
        <v>1791</v>
      </c>
      <c r="B239" s="25" t="s">
        <v>1790</v>
      </c>
      <c r="C239" s="25" t="s">
        <v>3981</v>
      </c>
      <c r="D239" s="25">
        <v>3.7770000000000001</v>
      </c>
      <c r="E239" s="25" t="s">
        <v>53</v>
      </c>
      <c r="F239" s="25" t="s">
        <v>36</v>
      </c>
      <c r="G239" s="29" t="s">
        <v>543</v>
      </c>
      <c r="H239" s="29" t="s">
        <v>5404</v>
      </c>
      <c r="I239" s="25" t="s">
        <v>5408</v>
      </c>
      <c r="J239" t="s">
        <v>5615</v>
      </c>
      <c r="K239">
        <v>8</v>
      </c>
      <c r="L239" s="25" t="s">
        <v>3065</v>
      </c>
    </row>
    <row r="240" spans="1:12" x14ac:dyDescent="0.35">
      <c r="A240" s="25" t="s">
        <v>835</v>
      </c>
      <c r="B240" s="25" t="s">
        <v>834</v>
      </c>
      <c r="C240" s="25" t="s">
        <v>3968</v>
      </c>
      <c r="D240" s="25">
        <v>0.95599999999999996</v>
      </c>
      <c r="E240" s="25" t="s">
        <v>73</v>
      </c>
      <c r="F240" s="25" t="s">
        <v>36</v>
      </c>
      <c r="G240" s="29" t="s">
        <v>3359</v>
      </c>
      <c r="H240" s="29" t="s">
        <v>5404</v>
      </c>
      <c r="I240" s="25" t="s">
        <v>5405</v>
      </c>
      <c r="J240" t="s">
        <v>5616</v>
      </c>
      <c r="K240">
        <v>1</v>
      </c>
      <c r="L240" s="25" t="s">
        <v>3070</v>
      </c>
    </row>
    <row r="241" spans="1:12" x14ac:dyDescent="0.35">
      <c r="A241" s="25" t="s">
        <v>4510</v>
      </c>
      <c r="B241" s="25" t="s">
        <v>4509</v>
      </c>
      <c r="C241" s="25" t="s">
        <v>3968</v>
      </c>
      <c r="D241" s="25">
        <v>1.4830000000000001</v>
      </c>
      <c r="E241" s="25" t="s">
        <v>73</v>
      </c>
      <c r="F241" s="25" t="s">
        <v>36</v>
      </c>
      <c r="G241" s="29" t="s">
        <v>3996</v>
      </c>
      <c r="H241" s="29" t="s">
        <v>5404</v>
      </c>
      <c r="I241" s="25" t="s">
        <v>5405</v>
      </c>
      <c r="J241" t="s">
        <v>5516</v>
      </c>
      <c r="K241">
        <v>1</v>
      </c>
      <c r="L241" s="25" t="s">
        <v>3070</v>
      </c>
    </row>
    <row r="242" spans="1:12" x14ac:dyDescent="0.35">
      <c r="A242" s="25" t="s">
        <v>3105</v>
      </c>
      <c r="B242" s="25" t="s">
        <v>3104</v>
      </c>
      <c r="C242" s="25" t="s">
        <v>3968</v>
      </c>
      <c r="D242" s="25">
        <v>0.92600000000000005</v>
      </c>
      <c r="E242" s="25" t="s">
        <v>83</v>
      </c>
      <c r="F242" s="25" t="s">
        <v>36</v>
      </c>
      <c r="G242" s="29" t="s">
        <v>539</v>
      </c>
      <c r="H242" s="29" t="s">
        <v>5404</v>
      </c>
      <c r="I242" s="25" t="s">
        <v>5405</v>
      </c>
      <c r="J242" t="s">
        <v>5617</v>
      </c>
      <c r="K242">
        <v>1</v>
      </c>
      <c r="L242" s="25" t="s">
        <v>3070</v>
      </c>
    </row>
    <row r="243" spans="1:12" x14ac:dyDescent="0.35">
      <c r="A243" s="25" t="s">
        <v>721</v>
      </c>
      <c r="B243" s="25" t="s">
        <v>720</v>
      </c>
      <c r="C243" s="25" t="s">
        <v>3980</v>
      </c>
      <c r="D243" s="25">
        <v>5.7510000000000003</v>
      </c>
      <c r="E243" s="25" t="s">
        <v>36</v>
      </c>
      <c r="F243" s="25" t="s">
        <v>36</v>
      </c>
      <c r="G243" s="29" t="s">
        <v>3359</v>
      </c>
      <c r="H243" s="29" t="s">
        <v>5404</v>
      </c>
      <c r="I243" s="25" t="s">
        <v>5405</v>
      </c>
      <c r="J243" t="s">
        <v>5519</v>
      </c>
      <c r="K243">
        <v>3</v>
      </c>
      <c r="L243" s="25" t="s">
        <v>3084</v>
      </c>
    </row>
    <row r="244" spans="1:12" x14ac:dyDescent="0.35">
      <c r="A244" s="25" t="s">
        <v>687</v>
      </c>
      <c r="B244" s="25" t="s">
        <v>686</v>
      </c>
      <c r="C244" s="25" t="s">
        <v>3980</v>
      </c>
      <c r="D244" s="25">
        <v>5.2169999999999996</v>
      </c>
      <c r="E244" s="25" t="s">
        <v>42</v>
      </c>
      <c r="F244" s="25" t="s">
        <v>36</v>
      </c>
      <c r="G244" s="29" t="s">
        <v>27</v>
      </c>
      <c r="H244" s="29" t="s">
        <v>5404</v>
      </c>
      <c r="I244" s="25" t="s">
        <v>5405</v>
      </c>
      <c r="J244" t="s">
        <v>5422</v>
      </c>
      <c r="K244">
        <v>2</v>
      </c>
      <c r="L244" s="25" t="s">
        <v>3084</v>
      </c>
    </row>
    <row r="245" spans="1:12" x14ac:dyDescent="0.35">
      <c r="A245" s="25" t="s">
        <v>4644</v>
      </c>
      <c r="B245" s="25" t="s">
        <v>4643</v>
      </c>
      <c r="C245" s="25" t="s">
        <v>3969</v>
      </c>
      <c r="D245" s="25">
        <v>2.3540000000000001</v>
      </c>
      <c r="E245" s="25" t="s">
        <v>78</v>
      </c>
      <c r="F245" s="25" t="s">
        <v>36</v>
      </c>
      <c r="G245" s="29" t="s">
        <v>3994</v>
      </c>
      <c r="H245" s="29" t="s">
        <v>5404</v>
      </c>
      <c r="I245" s="25" t="s">
        <v>5405</v>
      </c>
      <c r="J245" t="s">
        <v>5618</v>
      </c>
      <c r="K245">
        <v>1</v>
      </c>
      <c r="L245" s="25" t="s">
        <v>3066</v>
      </c>
    </row>
    <row r="246" spans="1:12" x14ac:dyDescent="0.35">
      <c r="A246" s="25" t="s">
        <v>3599</v>
      </c>
      <c r="B246" s="25" t="s">
        <v>3598</v>
      </c>
      <c r="C246" s="25" t="s">
        <v>3981</v>
      </c>
      <c r="D246" s="25">
        <v>4.0579999999999998</v>
      </c>
      <c r="E246" s="25" t="s">
        <v>78</v>
      </c>
      <c r="F246" s="25" t="s">
        <v>36</v>
      </c>
      <c r="G246" s="29" t="s">
        <v>3393</v>
      </c>
      <c r="H246" s="29" t="s">
        <v>5404</v>
      </c>
      <c r="I246" s="25" t="s">
        <v>5405</v>
      </c>
      <c r="J246" t="s">
        <v>5619</v>
      </c>
      <c r="K246">
        <v>1</v>
      </c>
      <c r="L246" s="25" t="s">
        <v>3065</v>
      </c>
    </row>
    <row r="247" spans="1:12" x14ac:dyDescent="0.35">
      <c r="A247" s="25" t="s">
        <v>3403</v>
      </c>
      <c r="B247" s="25" t="s">
        <v>3402</v>
      </c>
      <c r="C247" s="25" t="s">
        <v>3969</v>
      </c>
      <c r="D247" s="25">
        <v>1.843</v>
      </c>
      <c r="E247" s="25" t="s">
        <v>148</v>
      </c>
      <c r="F247" s="25" t="s">
        <v>36</v>
      </c>
      <c r="G247" s="29" t="s">
        <v>543</v>
      </c>
      <c r="H247" s="29" t="s">
        <v>5404</v>
      </c>
      <c r="I247" s="25" t="s">
        <v>5408</v>
      </c>
      <c r="J247" t="s">
        <v>5620</v>
      </c>
      <c r="K247">
        <v>7</v>
      </c>
      <c r="L247" s="25" t="s">
        <v>3066</v>
      </c>
    </row>
    <row r="248" spans="1:12" x14ac:dyDescent="0.35">
      <c r="A248" s="25" t="s">
        <v>4227</v>
      </c>
      <c r="B248" s="25" t="s">
        <v>4226</v>
      </c>
      <c r="C248" s="25" t="s">
        <v>3968</v>
      </c>
      <c r="D248" s="25">
        <v>1.028</v>
      </c>
      <c r="E248" s="25" t="s">
        <v>47</v>
      </c>
      <c r="F248" s="25" t="s">
        <v>36</v>
      </c>
      <c r="G248" s="29" t="s">
        <v>3995</v>
      </c>
      <c r="H248" s="29" t="s">
        <v>5404</v>
      </c>
      <c r="I248" s="25" t="s">
        <v>5405</v>
      </c>
      <c r="J248" t="s">
        <v>5621</v>
      </c>
      <c r="K248">
        <v>4</v>
      </c>
      <c r="L248" s="25" t="s">
        <v>3070</v>
      </c>
    </row>
    <row r="249" spans="1:12" x14ac:dyDescent="0.35">
      <c r="A249" s="25" t="s">
        <v>3987</v>
      </c>
      <c r="B249" s="25" t="s">
        <v>3986</v>
      </c>
      <c r="C249" s="25" t="s">
        <v>3970</v>
      </c>
      <c r="D249" s="25">
        <v>0.75</v>
      </c>
      <c r="E249" s="25" t="s">
        <v>53</v>
      </c>
      <c r="F249" s="25" t="s">
        <v>36</v>
      </c>
      <c r="G249" s="29" t="s">
        <v>1839</v>
      </c>
      <c r="H249" s="29" t="s">
        <v>5404</v>
      </c>
      <c r="I249" s="25" t="s">
        <v>5405</v>
      </c>
      <c r="J249" t="s">
        <v>5622</v>
      </c>
      <c r="K249">
        <v>4</v>
      </c>
      <c r="L249" s="25" t="s">
        <v>3073</v>
      </c>
    </row>
    <row r="250" spans="1:12" x14ac:dyDescent="0.35">
      <c r="A250" s="25" t="s">
        <v>3575</v>
      </c>
      <c r="B250" s="25" t="s">
        <v>3574</v>
      </c>
      <c r="C250" s="25" t="s">
        <v>3980</v>
      </c>
      <c r="D250" s="25">
        <v>5.282</v>
      </c>
      <c r="E250" s="25" t="s">
        <v>36</v>
      </c>
      <c r="F250" s="25" t="s">
        <v>36</v>
      </c>
      <c r="G250" s="29" t="s">
        <v>3393</v>
      </c>
      <c r="H250" s="29" t="s">
        <v>5404</v>
      </c>
      <c r="I250" s="25" t="s">
        <v>5405</v>
      </c>
      <c r="J250" t="s">
        <v>5623</v>
      </c>
      <c r="K250">
        <v>1</v>
      </c>
      <c r="L250" s="25" t="s">
        <v>3084</v>
      </c>
    </row>
    <row r="251" spans="1:12" x14ac:dyDescent="0.35">
      <c r="A251" s="25" t="s">
        <v>3759</v>
      </c>
      <c r="B251" s="25" t="s">
        <v>3758</v>
      </c>
      <c r="C251" s="25" t="s">
        <v>3981</v>
      </c>
      <c r="D251" s="25">
        <v>3.8370000000000002</v>
      </c>
      <c r="E251" s="25" t="s">
        <v>68</v>
      </c>
      <c r="F251" s="25" t="s">
        <v>36</v>
      </c>
      <c r="G251" s="29" t="s">
        <v>27</v>
      </c>
      <c r="H251" s="29" t="s">
        <v>5404</v>
      </c>
      <c r="I251" s="25" t="s">
        <v>5405</v>
      </c>
      <c r="J251" t="s">
        <v>5554</v>
      </c>
      <c r="K251">
        <v>3</v>
      </c>
      <c r="L251" s="25" t="s">
        <v>3065</v>
      </c>
    </row>
    <row r="252" spans="1:12" x14ac:dyDescent="0.35">
      <c r="A252" s="25" t="s">
        <v>4910</v>
      </c>
      <c r="B252" s="25" t="s">
        <v>4909</v>
      </c>
      <c r="C252" s="25" t="s">
        <v>3970</v>
      </c>
      <c r="D252" s="25">
        <v>0.74299999999999999</v>
      </c>
      <c r="E252" s="25" t="s">
        <v>110</v>
      </c>
      <c r="F252" s="25" t="s">
        <v>36</v>
      </c>
      <c r="G252" s="29" t="s">
        <v>1839</v>
      </c>
      <c r="H252" s="29" t="s">
        <v>5404</v>
      </c>
      <c r="I252" s="25" t="s">
        <v>5408</v>
      </c>
      <c r="J252" t="s">
        <v>5624</v>
      </c>
      <c r="K252">
        <v>7</v>
      </c>
      <c r="L252" s="25" t="s">
        <v>3073</v>
      </c>
    </row>
    <row r="253" spans="1:12" x14ac:dyDescent="0.35">
      <c r="A253" s="25" t="s">
        <v>3846</v>
      </c>
      <c r="B253" s="25" t="s">
        <v>3845</v>
      </c>
      <c r="C253" s="25" t="s">
        <v>3968</v>
      </c>
      <c r="D253" s="25">
        <v>1.5169999999999999</v>
      </c>
      <c r="E253" s="25" t="s">
        <v>50</v>
      </c>
      <c r="F253" s="25" t="s">
        <v>36</v>
      </c>
      <c r="G253" s="29" t="s">
        <v>1839</v>
      </c>
      <c r="H253" s="29" t="s">
        <v>5404</v>
      </c>
      <c r="I253" s="25" t="s">
        <v>5408</v>
      </c>
      <c r="J253" t="s">
        <v>5625</v>
      </c>
      <c r="K253">
        <v>8</v>
      </c>
      <c r="L253" s="25" t="s">
        <v>3070</v>
      </c>
    </row>
    <row r="254" spans="1:12" x14ac:dyDescent="0.35">
      <c r="A254" s="25" t="s">
        <v>4951</v>
      </c>
      <c r="B254" s="25" t="s">
        <v>4950</v>
      </c>
      <c r="C254" s="25" t="s">
        <v>3981</v>
      </c>
      <c r="D254" s="25">
        <v>4.0019999999999998</v>
      </c>
      <c r="E254" s="25" t="s">
        <v>78</v>
      </c>
      <c r="F254" s="25" t="s">
        <v>36</v>
      </c>
      <c r="G254" s="29" t="s">
        <v>1839</v>
      </c>
      <c r="H254" s="29" t="s">
        <v>5404</v>
      </c>
      <c r="I254" s="25" t="s">
        <v>5405</v>
      </c>
      <c r="J254" t="s">
        <v>5626</v>
      </c>
      <c r="K254">
        <v>3</v>
      </c>
      <c r="L254" s="25" t="s">
        <v>3065</v>
      </c>
    </row>
    <row r="255" spans="1:12" x14ac:dyDescent="0.35">
      <c r="A255" s="25" t="s">
        <v>2902</v>
      </c>
      <c r="B255" s="25" t="s">
        <v>2901</v>
      </c>
      <c r="C255" s="25" t="s">
        <v>3981</v>
      </c>
      <c r="D255" s="25">
        <v>3.6379999999999999</v>
      </c>
      <c r="E255" s="25" t="s">
        <v>36</v>
      </c>
      <c r="F255" s="25" t="s">
        <v>36</v>
      </c>
      <c r="G255" s="29" t="s">
        <v>2175</v>
      </c>
      <c r="H255" s="29" t="s">
        <v>5404</v>
      </c>
      <c r="I255" s="25" t="s">
        <v>5408</v>
      </c>
      <c r="J255" t="s">
        <v>5627</v>
      </c>
      <c r="K255">
        <v>6</v>
      </c>
      <c r="L255" s="25" t="s">
        <v>3065</v>
      </c>
    </row>
    <row r="256" spans="1:12" x14ac:dyDescent="0.35">
      <c r="A256" s="25" t="s">
        <v>787</v>
      </c>
      <c r="B256" s="25" t="s">
        <v>786</v>
      </c>
      <c r="C256" s="25" t="s">
        <v>3981</v>
      </c>
      <c r="D256" s="25">
        <v>4.4290000000000003</v>
      </c>
      <c r="E256" s="25" t="s">
        <v>35</v>
      </c>
      <c r="F256" s="25" t="s">
        <v>36</v>
      </c>
      <c r="G256" s="29" t="s">
        <v>3359</v>
      </c>
      <c r="H256" s="29" t="s">
        <v>5404</v>
      </c>
      <c r="I256" s="25" t="s">
        <v>5408</v>
      </c>
      <c r="J256" t="s">
        <v>5538</v>
      </c>
      <c r="K256">
        <v>5</v>
      </c>
      <c r="L256" s="25" t="s">
        <v>3065</v>
      </c>
    </row>
    <row r="257" spans="1:12" x14ac:dyDescent="0.35">
      <c r="A257" s="25" t="s">
        <v>747</v>
      </c>
      <c r="B257" s="25" t="s">
        <v>746</v>
      </c>
      <c r="C257" s="25" t="s">
        <v>3981</v>
      </c>
      <c r="D257" s="25">
        <v>3.6549999999999998</v>
      </c>
      <c r="E257" s="25" t="s">
        <v>53</v>
      </c>
      <c r="F257" s="25" t="s">
        <v>36</v>
      </c>
      <c r="G257" s="29" t="s">
        <v>3359</v>
      </c>
      <c r="H257" s="29" t="s">
        <v>5404</v>
      </c>
      <c r="I257" s="25" t="s">
        <v>5408</v>
      </c>
      <c r="J257" t="s">
        <v>5628</v>
      </c>
      <c r="K257">
        <v>8</v>
      </c>
      <c r="L257" s="25" t="s">
        <v>3065</v>
      </c>
    </row>
    <row r="258" spans="1:12" x14ac:dyDescent="0.35">
      <c r="A258" s="25" t="s">
        <v>2550</v>
      </c>
      <c r="B258" s="25" t="s">
        <v>2549</v>
      </c>
      <c r="C258" s="25" t="s">
        <v>3981</v>
      </c>
      <c r="D258" s="25">
        <v>3.9380000000000002</v>
      </c>
      <c r="E258" s="25" t="s">
        <v>83</v>
      </c>
      <c r="F258" s="25" t="s">
        <v>36</v>
      </c>
      <c r="G258" s="29" t="s">
        <v>1839</v>
      </c>
      <c r="H258" s="29" t="s">
        <v>5404</v>
      </c>
      <c r="I258" s="25" t="s">
        <v>5408</v>
      </c>
      <c r="J258" t="s">
        <v>5629</v>
      </c>
      <c r="K258">
        <v>5</v>
      </c>
      <c r="L258" s="25" t="s">
        <v>3065</v>
      </c>
    </row>
    <row r="259" spans="1:12" x14ac:dyDescent="0.35">
      <c r="A259" s="25" t="s">
        <v>2199</v>
      </c>
      <c r="B259" s="25" t="s">
        <v>2198</v>
      </c>
      <c r="C259" s="25" t="s">
        <v>3980</v>
      </c>
      <c r="D259" s="25">
        <v>5.0430000000000001</v>
      </c>
      <c r="E259" s="25" t="s">
        <v>42</v>
      </c>
      <c r="F259" s="25" t="s">
        <v>36</v>
      </c>
      <c r="G259" s="29" t="s">
        <v>26</v>
      </c>
      <c r="H259" s="29" t="s">
        <v>5404</v>
      </c>
      <c r="I259" s="25" t="s">
        <v>5405</v>
      </c>
      <c r="J259" t="s">
        <v>5456</v>
      </c>
      <c r="K259">
        <v>1</v>
      </c>
      <c r="L259" s="25" t="s">
        <v>3084</v>
      </c>
    </row>
    <row r="260" spans="1:12" x14ac:dyDescent="0.35">
      <c r="A260" s="25" t="s">
        <v>3868</v>
      </c>
      <c r="B260" s="25" t="s">
        <v>3867</v>
      </c>
      <c r="C260" s="25" t="s">
        <v>3981</v>
      </c>
      <c r="D260" s="25">
        <v>4.4320000000000004</v>
      </c>
      <c r="E260" s="25" t="s">
        <v>50</v>
      </c>
      <c r="F260" s="25" t="s">
        <v>36</v>
      </c>
      <c r="G260" s="29" t="s">
        <v>1839</v>
      </c>
      <c r="H260" s="29" t="s">
        <v>5404</v>
      </c>
      <c r="I260" s="25" t="s">
        <v>5405</v>
      </c>
      <c r="J260" t="s">
        <v>5630</v>
      </c>
      <c r="K260">
        <v>3</v>
      </c>
      <c r="L260" s="25" t="s">
        <v>3065</v>
      </c>
    </row>
    <row r="261" spans="1:12" x14ac:dyDescent="0.35">
      <c r="A261" s="25" t="s">
        <v>2163</v>
      </c>
      <c r="B261" s="25" t="s">
        <v>2162</v>
      </c>
      <c r="C261" s="25" t="s">
        <v>3980</v>
      </c>
      <c r="D261" s="25">
        <v>5.4020000000000001</v>
      </c>
      <c r="E261" s="25" t="s">
        <v>83</v>
      </c>
      <c r="F261" s="25" t="s">
        <v>36</v>
      </c>
      <c r="G261" s="29" t="s">
        <v>1839</v>
      </c>
      <c r="H261" s="29" t="s">
        <v>5404</v>
      </c>
      <c r="I261" s="25" t="s">
        <v>5405</v>
      </c>
      <c r="J261" t="s">
        <v>5631</v>
      </c>
      <c r="K261">
        <v>1</v>
      </c>
      <c r="L261" s="25" t="s">
        <v>3084</v>
      </c>
    </row>
    <row r="262" spans="1:12" x14ac:dyDescent="0.35">
      <c r="A262" s="25" t="s">
        <v>5159</v>
      </c>
      <c r="B262" s="25" t="s">
        <v>5158</v>
      </c>
      <c r="C262" s="25" t="s">
        <v>3980</v>
      </c>
      <c r="D262" s="25">
        <v>4.7370000000000001</v>
      </c>
      <c r="E262" s="25" t="s">
        <v>53</v>
      </c>
      <c r="F262" s="25" t="s">
        <v>36</v>
      </c>
      <c r="G262" s="29" t="s">
        <v>29</v>
      </c>
      <c r="H262" s="29" t="s">
        <v>5404</v>
      </c>
      <c r="I262" s="25" t="s">
        <v>5408</v>
      </c>
      <c r="J262" t="s">
        <v>5632</v>
      </c>
      <c r="K262">
        <v>7</v>
      </c>
      <c r="L262" s="25" t="s">
        <v>3084</v>
      </c>
    </row>
    <row r="263" spans="1:12" x14ac:dyDescent="0.35">
      <c r="A263" s="25" t="s">
        <v>2840</v>
      </c>
      <c r="B263" s="25" t="s">
        <v>2839</v>
      </c>
      <c r="C263" s="25" t="s">
        <v>3968</v>
      </c>
      <c r="D263" s="25">
        <v>1.377</v>
      </c>
      <c r="E263" s="25" t="s">
        <v>42</v>
      </c>
      <c r="F263" s="25" t="s">
        <v>36</v>
      </c>
      <c r="G263" s="29" t="s">
        <v>2175</v>
      </c>
      <c r="H263" s="29" t="s">
        <v>5404</v>
      </c>
      <c r="I263" s="25" t="s">
        <v>5408</v>
      </c>
      <c r="J263" t="s">
        <v>5633</v>
      </c>
      <c r="K263">
        <v>5</v>
      </c>
      <c r="L263" s="25" t="s">
        <v>3070</v>
      </c>
    </row>
    <row r="264" spans="1:12" x14ac:dyDescent="0.35">
      <c r="A264" s="25" t="s">
        <v>4676</v>
      </c>
      <c r="B264" s="25" t="s">
        <v>4675</v>
      </c>
      <c r="C264" s="25" t="s">
        <v>3968</v>
      </c>
      <c r="D264" s="25">
        <v>1.2589999999999999</v>
      </c>
      <c r="E264" s="25" t="s">
        <v>53</v>
      </c>
      <c r="F264" s="25" t="s">
        <v>36</v>
      </c>
      <c r="G264" s="29" t="s">
        <v>3994</v>
      </c>
      <c r="H264" s="29" t="s">
        <v>5404</v>
      </c>
      <c r="I264" s="25" t="s">
        <v>5405</v>
      </c>
      <c r="J264" t="s">
        <v>5600</v>
      </c>
      <c r="K264">
        <v>4</v>
      </c>
      <c r="L264" s="25" t="s">
        <v>3070</v>
      </c>
    </row>
    <row r="265" spans="1:12" x14ac:dyDescent="0.35">
      <c r="A265" s="25" t="s">
        <v>4654</v>
      </c>
      <c r="B265" s="25" t="s">
        <v>4653</v>
      </c>
      <c r="C265" s="25" t="s">
        <v>3969</v>
      </c>
      <c r="D265" s="25">
        <v>2.2029999999999998</v>
      </c>
      <c r="E265" s="25" t="s">
        <v>36</v>
      </c>
      <c r="F265" s="25" t="s">
        <v>36</v>
      </c>
      <c r="G265" s="29" t="s">
        <v>3994</v>
      </c>
      <c r="H265" s="29" t="s">
        <v>5404</v>
      </c>
      <c r="I265" s="25" t="s">
        <v>5405</v>
      </c>
      <c r="J265" t="s">
        <v>5494</v>
      </c>
      <c r="K265">
        <v>3</v>
      </c>
      <c r="L265" s="25" t="s">
        <v>3066</v>
      </c>
    </row>
    <row r="266" spans="1:12" x14ac:dyDescent="0.35">
      <c r="A266" s="25" t="s">
        <v>5235</v>
      </c>
      <c r="B266" s="25" t="s">
        <v>5234</v>
      </c>
      <c r="C266" s="25" t="s">
        <v>3981</v>
      </c>
      <c r="D266" s="25">
        <v>3.7509999999999999</v>
      </c>
      <c r="E266" s="25" t="s">
        <v>87</v>
      </c>
      <c r="F266" s="25" t="s">
        <v>36</v>
      </c>
      <c r="G266" s="29" t="s">
        <v>29</v>
      </c>
      <c r="H266" s="29" t="s">
        <v>5404</v>
      </c>
      <c r="I266" s="25" t="s">
        <v>5405</v>
      </c>
      <c r="J266" t="s">
        <v>5634</v>
      </c>
      <c r="K266">
        <v>3</v>
      </c>
      <c r="L266" s="25" t="s">
        <v>3065</v>
      </c>
    </row>
    <row r="267" spans="1:12" x14ac:dyDescent="0.35">
      <c r="A267" s="25" t="s">
        <v>4626</v>
      </c>
      <c r="B267" s="25" t="s">
        <v>4625</v>
      </c>
      <c r="C267" s="25" t="s">
        <v>3969</v>
      </c>
      <c r="D267" s="25">
        <v>3.2010000000000001</v>
      </c>
      <c r="E267" s="25" t="s">
        <v>68</v>
      </c>
      <c r="F267" s="25" t="s">
        <v>36</v>
      </c>
      <c r="G267" s="29" t="s">
        <v>3994</v>
      </c>
      <c r="H267" s="29" t="s">
        <v>5404</v>
      </c>
      <c r="I267" s="25" t="s">
        <v>5405</v>
      </c>
      <c r="J267" t="s">
        <v>5635</v>
      </c>
      <c r="K267">
        <v>1</v>
      </c>
      <c r="L267" s="25" t="s">
        <v>3066</v>
      </c>
    </row>
    <row r="268" spans="1:12" x14ac:dyDescent="0.35">
      <c r="A268" s="25" t="s">
        <v>3806</v>
      </c>
      <c r="B268" s="25" t="s">
        <v>3805</v>
      </c>
      <c r="C268" s="25" t="s">
        <v>3968</v>
      </c>
      <c r="D268" s="25">
        <v>0.98399999999999999</v>
      </c>
      <c r="E268" s="25" t="s">
        <v>36</v>
      </c>
      <c r="F268" s="25" t="s">
        <v>36</v>
      </c>
      <c r="G268" s="29" t="s">
        <v>28</v>
      </c>
      <c r="H268" s="29" t="s">
        <v>5404</v>
      </c>
      <c r="I268" s="25" t="s">
        <v>5405</v>
      </c>
      <c r="J268" t="s">
        <v>5636</v>
      </c>
      <c r="K268">
        <v>2</v>
      </c>
      <c r="L268" s="25" t="s">
        <v>3070</v>
      </c>
    </row>
    <row r="269" spans="1:12" x14ac:dyDescent="0.35">
      <c r="A269" s="25" t="s">
        <v>4610</v>
      </c>
      <c r="B269" s="25" t="s">
        <v>4609</v>
      </c>
      <c r="C269" s="25" t="s">
        <v>3980</v>
      </c>
      <c r="D269" s="25">
        <v>5.4459999999999997</v>
      </c>
      <c r="E269" s="25" t="s">
        <v>42</v>
      </c>
      <c r="F269" s="25" t="s">
        <v>36</v>
      </c>
      <c r="G269" s="29" t="s">
        <v>3994</v>
      </c>
      <c r="H269" s="29" t="s">
        <v>5404</v>
      </c>
      <c r="I269" s="25" t="s">
        <v>5405</v>
      </c>
      <c r="J269" t="s">
        <v>5637</v>
      </c>
      <c r="K269">
        <v>4</v>
      </c>
      <c r="L269" s="25" t="s">
        <v>3084</v>
      </c>
    </row>
    <row r="270" spans="1:12" x14ac:dyDescent="0.35">
      <c r="A270" s="25" t="s">
        <v>5199</v>
      </c>
      <c r="B270" s="25" t="s">
        <v>5198</v>
      </c>
      <c r="C270" s="25" t="s">
        <v>3970</v>
      </c>
      <c r="D270" s="25">
        <v>0.75</v>
      </c>
      <c r="E270" s="25" t="s">
        <v>47</v>
      </c>
      <c r="F270" s="25" t="s">
        <v>36</v>
      </c>
      <c r="G270" s="29" t="s">
        <v>29</v>
      </c>
      <c r="H270" s="29" t="s">
        <v>5404</v>
      </c>
      <c r="I270" s="25" t="s">
        <v>5408</v>
      </c>
      <c r="J270" t="s">
        <v>5531</v>
      </c>
      <c r="K270">
        <v>5</v>
      </c>
      <c r="L270" s="25" t="s">
        <v>3073</v>
      </c>
    </row>
    <row r="271" spans="1:12" x14ac:dyDescent="0.35">
      <c r="A271" s="25" t="s">
        <v>620</v>
      </c>
      <c r="B271" s="25" t="s">
        <v>619</v>
      </c>
      <c r="C271" s="25" t="s">
        <v>3969</v>
      </c>
      <c r="D271" s="25">
        <v>2.7280000000000002</v>
      </c>
      <c r="E271" s="25" t="s">
        <v>36</v>
      </c>
      <c r="F271" s="25" t="s">
        <v>36</v>
      </c>
      <c r="G271" s="29" t="s">
        <v>543</v>
      </c>
      <c r="H271" s="29" t="s">
        <v>5404</v>
      </c>
      <c r="I271" s="25" t="s">
        <v>5405</v>
      </c>
      <c r="J271" t="s">
        <v>5638</v>
      </c>
      <c r="K271">
        <v>4</v>
      </c>
      <c r="L271" s="25" t="s">
        <v>3066</v>
      </c>
    </row>
    <row r="272" spans="1:12" x14ac:dyDescent="0.35">
      <c r="A272" s="25" t="s">
        <v>5034</v>
      </c>
      <c r="B272" s="25" t="s">
        <v>5033</v>
      </c>
      <c r="C272" s="25" t="s">
        <v>3981</v>
      </c>
      <c r="D272" s="25">
        <v>4.6820000000000004</v>
      </c>
      <c r="E272" s="25" t="s">
        <v>73</v>
      </c>
      <c r="F272" s="25" t="s">
        <v>36</v>
      </c>
      <c r="G272" s="29" t="s">
        <v>3359</v>
      </c>
      <c r="H272" s="29" t="s">
        <v>5404</v>
      </c>
      <c r="I272" s="25" t="s">
        <v>5405</v>
      </c>
      <c r="J272" t="s">
        <v>5576</v>
      </c>
      <c r="K272">
        <v>4</v>
      </c>
      <c r="L272" s="25" t="s">
        <v>3065</v>
      </c>
    </row>
    <row r="273" spans="1:12" x14ac:dyDescent="0.35">
      <c r="A273" s="25" t="s">
        <v>763</v>
      </c>
      <c r="B273" s="25" t="s">
        <v>762</v>
      </c>
      <c r="C273" s="25" t="s">
        <v>3969</v>
      </c>
      <c r="D273" s="25">
        <v>2.6589999999999998</v>
      </c>
      <c r="E273" s="25" t="s">
        <v>39</v>
      </c>
      <c r="F273" s="25" t="s">
        <v>36</v>
      </c>
      <c r="G273" s="29" t="s">
        <v>3359</v>
      </c>
      <c r="H273" s="29" t="s">
        <v>5404</v>
      </c>
      <c r="I273" s="25" t="s">
        <v>5408</v>
      </c>
      <c r="J273" t="s">
        <v>5639</v>
      </c>
      <c r="K273">
        <v>6</v>
      </c>
      <c r="L273" s="25" t="s">
        <v>3066</v>
      </c>
    </row>
    <row r="274" spans="1:12" x14ac:dyDescent="0.35">
      <c r="A274" s="25" t="s">
        <v>849</v>
      </c>
      <c r="B274" s="25" t="s">
        <v>848</v>
      </c>
      <c r="C274" s="25" t="s">
        <v>3969</v>
      </c>
      <c r="D274" s="25">
        <v>2.0179999999999998</v>
      </c>
      <c r="E274" s="25" t="s">
        <v>73</v>
      </c>
      <c r="F274" s="25" t="s">
        <v>36</v>
      </c>
      <c r="G274" s="29" t="s">
        <v>3359</v>
      </c>
      <c r="H274" s="29" t="s">
        <v>5404</v>
      </c>
      <c r="I274" s="25" t="s">
        <v>5408</v>
      </c>
      <c r="J274" t="s">
        <v>5640</v>
      </c>
      <c r="K274">
        <v>7</v>
      </c>
      <c r="L274" s="25" t="s">
        <v>3066</v>
      </c>
    </row>
    <row r="275" spans="1:12" x14ac:dyDescent="0.35">
      <c r="A275" s="25" t="s">
        <v>2231</v>
      </c>
      <c r="B275" s="25" t="s">
        <v>2230</v>
      </c>
      <c r="C275" s="25" t="s">
        <v>3981</v>
      </c>
      <c r="D275" s="25">
        <v>4.3920000000000003</v>
      </c>
      <c r="E275" s="25" t="s">
        <v>42</v>
      </c>
      <c r="F275" s="25" t="s">
        <v>36</v>
      </c>
      <c r="G275" s="29" t="s">
        <v>2175</v>
      </c>
      <c r="H275" s="29" t="s">
        <v>5404</v>
      </c>
      <c r="I275" s="25" t="s">
        <v>5405</v>
      </c>
      <c r="J275" t="s">
        <v>5460</v>
      </c>
      <c r="K275">
        <v>2</v>
      </c>
      <c r="L275" s="25" t="s">
        <v>3065</v>
      </c>
    </row>
    <row r="276" spans="1:12" x14ac:dyDescent="0.35">
      <c r="A276" s="25" t="s">
        <v>4488</v>
      </c>
      <c r="B276" s="25" t="s">
        <v>4487</v>
      </c>
      <c r="C276" s="25" t="s">
        <v>3969</v>
      </c>
      <c r="D276" s="25">
        <v>2.2679999999999998</v>
      </c>
      <c r="E276" s="25" t="s">
        <v>39</v>
      </c>
      <c r="F276" s="25" t="s">
        <v>36</v>
      </c>
      <c r="G276" s="29" t="s">
        <v>3996</v>
      </c>
      <c r="H276" s="29" t="s">
        <v>5404</v>
      </c>
      <c r="I276" s="25" t="s">
        <v>5405</v>
      </c>
      <c r="J276" t="s">
        <v>5641</v>
      </c>
      <c r="K276">
        <v>2</v>
      </c>
      <c r="L276" s="25" t="s">
        <v>3066</v>
      </c>
    </row>
    <row r="277" spans="1:12" x14ac:dyDescent="0.35">
      <c r="A277" s="25" t="s">
        <v>5169</v>
      </c>
      <c r="B277" s="25" t="s">
        <v>5168</v>
      </c>
      <c r="C277" s="25" t="s">
        <v>3981</v>
      </c>
      <c r="D277" s="25">
        <v>3.613</v>
      </c>
      <c r="E277" s="25" t="s">
        <v>39</v>
      </c>
      <c r="F277" s="25" t="s">
        <v>36</v>
      </c>
      <c r="G277" s="29" t="s">
        <v>29</v>
      </c>
      <c r="H277" s="29" t="s">
        <v>5404</v>
      </c>
      <c r="I277" s="25" t="s">
        <v>5408</v>
      </c>
      <c r="J277" t="s">
        <v>5625</v>
      </c>
      <c r="K277">
        <v>8</v>
      </c>
      <c r="L277" s="25" t="s">
        <v>3065</v>
      </c>
    </row>
    <row r="278" spans="1:12" x14ac:dyDescent="0.35">
      <c r="A278" s="25" t="s">
        <v>4552</v>
      </c>
      <c r="B278" s="25" t="s">
        <v>4551</v>
      </c>
      <c r="C278" s="25" t="s">
        <v>3970</v>
      </c>
      <c r="D278" s="25">
        <v>0.75</v>
      </c>
      <c r="E278" s="25" t="s">
        <v>78</v>
      </c>
      <c r="F278" s="25" t="s">
        <v>36</v>
      </c>
      <c r="G278" s="29" t="s">
        <v>3996</v>
      </c>
      <c r="H278" s="29" t="s">
        <v>5404</v>
      </c>
      <c r="I278" s="25" t="s">
        <v>5405</v>
      </c>
      <c r="J278" t="s">
        <v>5642</v>
      </c>
      <c r="K278">
        <v>1</v>
      </c>
      <c r="L278" s="25" t="s">
        <v>3073</v>
      </c>
    </row>
    <row r="279" spans="1:12" x14ac:dyDescent="0.35">
      <c r="A279" s="25" t="s">
        <v>162</v>
      </c>
      <c r="B279" s="25" t="s">
        <v>161</v>
      </c>
      <c r="C279" s="25" t="s">
        <v>3981</v>
      </c>
      <c r="D279" s="25">
        <v>4.6509999999999998</v>
      </c>
      <c r="E279" s="25" t="s">
        <v>39</v>
      </c>
      <c r="F279" s="25" t="s">
        <v>36</v>
      </c>
      <c r="G279" s="29" t="s">
        <v>3974</v>
      </c>
      <c r="H279" s="29" t="s">
        <v>5404</v>
      </c>
      <c r="I279" s="25" t="s">
        <v>5405</v>
      </c>
      <c r="J279" t="s">
        <v>5453</v>
      </c>
      <c r="K279">
        <v>4</v>
      </c>
      <c r="L279" s="25" t="s">
        <v>3065</v>
      </c>
    </row>
    <row r="280" spans="1:12" x14ac:dyDescent="0.35">
      <c r="A280" s="25" t="s">
        <v>2700</v>
      </c>
      <c r="B280" s="25" t="s">
        <v>2699</v>
      </c>
      <c r="C280" s="25" t="s">
        <v>3980</v>
      </c>
      <c r="D280" s="25">
        <v>5.19</v>
      </c>
      <c r="E280" s="25" t="s">
        <v>73</v>
      </c>
      <c r="F280" s="25" t="s">
        <v>36</v>
      </c>
      <c r="G280" s="29" t="s">
        <v>2175</v>
      </c>
      <c r="H280" s="29" t="s">
        <v>5404</v>
      </c>
      <c r="I280" s="25" t="s">
        <v>5405</v>
      </c>
      <c r="J280" t="s">
        <v>5643</v>
      </c>
      <c r="K280">
        <v>1</v>
      </c>
      <c r="L280" s="25" t="s">
        <v>3084</v>
      </c>
    </row>
    <row r="281" spans="1:12" x14ac:dyDescent="0.35">
      <c r="A281" s="25" t="s">
        <v>264</v>
      </c>
      <c r="B281" s="25" t="s">
        <v>263</v>
      </c>
      <c r="C281" s="25" t="s">
        <v>3970</v>
      </c>
      <c r="D281" s="25">
        <v>0.75</v>
      </c>
      <c r="E281" s="25" t="s">
        <v>68</v>
      </c>
      <c r="F281" s="25" t="s">
        <v>36</v>
      </c>
      <c r="G281" s="29" t="s">
        <v>28</v>
      </c>
      <c r="H281" s="29" t="s">
        <v>5404</v>
      </c>
      <c r="I281" s="25" t="s">
        <v>5408</v>
      </c>
      <c r="J281" t="s">
        <v>5644</v>
      </c>
      <c r="K281">
        <v>6</v>
      </c>
      <c r="L281" s="25" t="s">
        <v>3073</v>
      </c>
    </row>
    <row r="282" spans="1:12" x14ac:dyDescent="0.35">
      <c r="A282" s="25" t="s">
        <v>1993</v>
      </c>
      <c r="B282" s="25" t="s">
        <v>1992</v>
      </c>
      <c r="C282" s="25" t="s">
        <v>3971</v>
      </c>
      <c r="D282" s="25">
        <v>6.0140000000000002</v>
      </c>
      <c r="E282" s="25" t="s">
        <v>36</v>
      </c>
      <c r="F282" s="25" t="s">
        <v>36</v>
      </c>
      <c r="G282" s="29" t="s">
        <v>1839</v>
      </c>
      <c r="H282" s="29" t="s">
        <v>5404</v>
      </c>
      <c r="I282" s="25" t="s">
        <v>5408</v>
      </c>
      <c r="J282" t="s">
        <v>5427</v>
      </c>
      <c r="K282">
        <v>6</v>
      </c>
      <c r="L282" s="25" t="s">
        <v>3064</v>
      </c>
    </row>
    <row r="283" spans="1:12" x14ac:dyDescent="0.35">
      <c r="A283" s="25" t="s">
        <v>1486</v>
      </c>
      <c r="B283" s="25" t="s">
        <v>1485</v>
      </c>
      <c r="C283" s="25" t="s">
        <v>3968</v>
      </c>
      <c r="D283" s="25">
        <v>1.629</v>
      </c>
      <c r="E283" s="25" t="s">
        <v>36</v>
      </c>
      <c r="F283" s="25" t="s">
        <v>36</v>
      </c>
      <c r="G283" s="29" t="s">
        <v>28</v>
      </c>
      <c r="H283" s="29" t="s">
        <v>5404</v>
      </c>
      <c r="I283" s="25" t="s">
        <v>5405</v>
      </c>
      <c r="J283" t="s">
        <v>5645</v>
      </c>
      <c r="K283">
        <v>4</v>
      </c>
      <c r="L283" s="25" t="s">
        <v>3070</v>
      </c>
    </row>
    <row r="284" spans="1:12" x14ac:dyDescent="0.35">
      <c r="A284" s="25" t="s">
        <v>4766</v>
      </c>
      <c r="B284" s="25" t="s">
        <v>4765</v>
      </c>
      <c r="C284" s="25" t="s">
        <v>3968</v>
      </c>
      <c r="D284" s="25">
        <v>1.5009999999999999</v>
      </c>
      <c r="E284" s="25" t="s">
        <v>110</v>
      </c>
      <c r="F284" s="25" t="s">
        <v>36</v>
      </c>
      <c r="G284" s="29" t="s">
        <v>3393</v>
      </c>
      <c r="H284" s="29" t="s">
        <v>5404</v>
      </c>
      <c r="I284" s="25" t="s">
        <v>5405</v>
      </c>
      <c r="J284" t="s">
        <v>5646</v>
      </c>
      <c r="K284">
        <v>3</v>
      </c>
      <c r="L284" s="25" t="s">
        <v>3070</v>
      </c>
    </row>
    <row r="285" spans="1:12" x14ac:dyDescent="0.35">
      <c r="A285" s="25" t="s">
        <v>3517</v>
      </c>
      <c r="B285" s="25" t="s">
        <v>3516</v>
      </c>
      <c r="C285" s="25" t="s">
        <v>3980</v>
      </c>
      <c r="D285" s="25">
        <v>5.1289999999999996</v>
      </c>
      <c r="E285" s="25" t="s">
        <v>78</v>
      </c>
      <c r="F285" s="25" t="s">
        <v>36</v>
      </c>
      <c r="G285" s="29" t="s">
        <v>3393</v>
      </c>
      <c r="H285" s="29" t="s">
        <v>5404</v>
      </c>
      <c r="I285" s="25" t="s">
        <v>5408</v>
      </c>
      <c r="J285" t="s">
        <v>5647</v>
      </c>
      <c r="K285">
        <v>8</v>
      </c>
      <c r="L285" s="25" t="s">
        <v>3084</v>
      </c>
    </row>
    <row r="286" spans="1:12" x14ac:dyDescent="0.35">
      <c r="A286" s="25" t="s">
        <v>3577</v>
      </c>
      <c r="B286" s="25" t="s">
        <v>3576</v>
      </c>
      <c r="C286" s="25" t="s">
        <v>3969</v>
      </c>
      <c r="D286" s="25">
        <v>3.2909999999999999</v>
      </c>
      <c r="E286" s="25" t="s">
        <v>87</v>
      </c>
      <c r="F286" s="25" t="s">
        <v>36</v>
      </c>
      <c r="G286" s="29" t="s">
        <v>3393</v>
      </c>
      <c r="H286" s="29" t="s">
        <v>5404</v>
      </c>
      <c r="I286" s="25" t="s">
        <v>5405</v>
      </c>
      <c r="J286" t="s">
        <v>5523</v>
      </c>
      <c r="K286">
        <v>1</v>
      </c>
      <c r="L286" s="25" t="s">
        <v>3066</v>
      </c>
    </row>
    <row r="287" spans="1:12" x14ac:dyDescent="0.35">
      <c r="A287" s="25" t="s">
        <v>1971</v>
      </c>
      <c r="B287" s="25" t="s">
        <v>1970</v>
      </c>
      <c r="C287" s="25" t="s">
        <v>3969</v>
      </c>
      <c r="D287" s="25">
        <v>2.6110000000000002</v>
      </c>
      <c r="E287" s="25" t="s">
        <v>100</v>
      </c>
      <c r="F287" s="25" t="s">
        <v>36</v>
      </c>
      <c r="G287" s="29" t="s">
        <v>1839</v>
      </c>
      <c r="H287" s="29" t="s">
        <v>5404</v>
      </c>
      <c r="I287" s="25" t="s">
        <v>5405</v>
      </c>
      <c r="J287" t="s">
        <v>5482</v>
      </c>
      <c r="K287">
        <v>4</v>
      </c>
      <c r="L287" s="25" t="s">
        <v>3066</v>
      </c>
    </row>
    <row r="288" spans="1:12" x14ac:dyDescent="0.35">
      <c r="A288" s="25" t="s">
        <v>4638</v>
      </c>
      <c r="B288" s="25" t="s">
        <v>4637</v>
      </c>
      <c r="C288" s="25" t="s">
        <v>3969</v>
      </c>
      <c r="D288" s="25">
        <v>2.5760000000000001</v>
      </c>
      <c r="E288" s="25" t="s">
        <v>36</v>
      </c>
      <c r="F288" s="25" t="s">
        <v>36</v>
      </c>
      <c r="G288" s="29" t="s">
        <v>3994</v>
      </c>
      <c r="H288" s="29" t="s">
        <v>5404</v>
      </c>
      <c r="I288" s="25" t="s">
        <v>5405</v>
      </c>
      <c r="J288" t="s">
        <v>5648</v>
      </c>
      <c r="K288">
        <v>1</v>
      </c>
      <c r="L288" s="25" t="s">
        <v>3066</v>
      </c>
    </row>
    <row r="289" spans="1:12" x14ac:dyDescent="0.35">
      <c r="A289" s="25" t="s">
        <v>3693</v>
      </c>
      <c r="B289" s="25" t="s">
        <v>3692</v>
      </c>
      <c r="C289" s="25" t="s">
        <v>3970</v>
      </c>
      <c r="D289" s="25">
        <v>0.75</v>
      </c>
      <c r="E289" s="25" t="s">
        <v>36</v>
      </c>
      <c r="F289" s="25" t="s">
        <v>36</v>
      </c>
      <c r="G289" s="29" t="s">
        <v>3393</v>
      </c>
      <c r="H289" s="29" t="s">
        <v>5404</v>
      </c>
      <c r="I289" s="25" t="s">
        <v>5405</v>
      </c>
      <c r="J289" t="s">
        <v>5649</v>
      </c>
      <c r="K289">
        <v>4</v>
      </c>
      <c r="L289" s="25" t="s">
        <v>3073</v>
      </c>
    </row>
    <row r="290" spans="1:12" x14ac:dyDescent="0.35">
      <c r="A290" s="25" t="s">
        <v>3683</v>
      </c>
      <c r="B290" s="25" t="s">
        <v>3682</v>
      </c>
      <c r="C290" s="25" t="s">
        <v>3968</v>
      </c>
      <c r="D290" s="25">
        <v>1.278</v>
      </c>
      <c r="E290" s="25" t="s">
        <v>53</v>
      </c>
      <c r="F290" s="25" t="s">
        <v>36</v>
      </c>
      <c r="G290" s="29" t="s">
        <v>3393</v>
      </c>
      <c r="H290" s="29" t="s">
        <v>5404</v>
      </c>
      <c r="I290" s="25" t="s">
        <v>5405</v>
      </c>
      <c r="J290" t="s">
        <v>5650</v>
      </c>
      <c r="K290">
        <v>1</v>
      </c>
      <c r="L290" s="25" t="s">
        <v>3070</v>
      </c>
    </row>
    <row r="291" spans="1:12" x14ac:dyDescent="0.35">
      <c r="A291" s="25" t="s">
        <v>3533</v>
      </c>
      <c r="B291" s="25" t="s">
        <v>3532</v>
      </c>
      <c r="C291" s="25" t="s">
        <v>3981</v>
      </c>
      <c r="D291" s="25">
        <v>3.613</v>
      </c>
      <c r="E291" s="25" t="s">
        <v>68</v>
      </c>
      <c r="F291" s="25" t="s">
        <v>36</v>
      </c>
      <c r="G291" s="29" t="s">
        <v>3393</v>
      </c>
      <c r="H291" s="29" t="s">
        <v>5404</v>
      </c>
      <c r="I291" s="25" t="s">
        <v>5408</v>
      </c>
      <c r="J291" t="s">
        <v>5651</v>
      </c>
      <c r="K291">
        <v>6</v>
      </c>
      <c r="L291" s="25" t="s">
        <v>3065</v>
      </c>
    </row>
    <row r="292" spans="1:12" x14ac:dyDescent="0.35">
      <c r="A292" s="25" t="s">
        <v>2742</v>
      </c>
      <c r="B292" s="25" t="s">
        <v>2741</v>
      </c>
      <c r="C292" s="25" t="s">
        <v>3981</v>
      </c>
      <c r="D292" s="25">
        <v>4.2510000000000003</v>
      </c>
      <c r="E292" s="25" t="s">
        <v>73</v>
      </c>
      <c r="F292" s="25" t="s">
        <v>36</v>
      </c>
      <c r="G292" s="29" t="s">
        <v>2175</v>
      </c>
      <c r="H292" s="29" t="s">
        <v>5404</v>
      </c>
      <c r="I292" s="25" t="s">
        <v>5405</v>
      </c>
      <c r="J292" t="s">
        <v>5652</v>
      </c>
      <c r="K292">
        <v>3</v>
      </c>
      <c r="L292" s="25" t="s">
        <v>3065</v>
      </c>
    </row>
    <row r="293" spans="1:12" x14ac:dyDescent="0.35">
      <c r="A293" s="25" t="s">
        <v>4049</v>
      </c>
      <c r="B293" s="25" t="s">
        <v>4048</v>
      </c>
      <c r="C293" s="25" t="s">
        <v>3969</v>
      </c>
      <c r="D293" s="25">
        <v>2.86</v>
      </c>
      <c r="E293" s="25" t="s">
        <v>42</v>
      </c>
      <c r="F293" s="25" t="s">
        <v>36</v>
      </c>
      <c r="G293" s="29" t="s">
        <v>25</v>
      </c>
      <c r="H293" s="29" t="s">
        <v>5404</v>
      </c>
      <c r="I293" s="25" t="s">
        <v>5405</v>
      </c>
      <c r="J293" t="s">
        <v>5425</v>
      </c>
      <c r="K293">
        <v>1</v>
      </c>
      <c r="L293" s="25" t="s">
        <v>3066</v>
      </c>
    </row>
    <row r="294" spans="1:12" x14ac:dyDescent="0.35">
      <c r="A294" s="25" t="s">
        <v>65</v>
      </c>
      <c r="B294" s="25" t="s">
        <v>64</v>
      </c>
      <c r="C294" s="25" t="s">
        <v>3969</v>
      </c>
      <c r="D294" s="25">
        <v>1.9379999999999999</v>
      </c>
      <c r="E294" s="25" t="s">
        <v>36</v>
      </c>
      <c r="F294" s="25" t="s">
        <v>36</v>
      </c>
      <c r="G294" s="29" t="s">
        <v>25</v>
      </c>
      <c r="H294" s="29" t="s">
        <v>5404</v>
      </c>
      <c r="I294" s="25" t="s">
        <v>5405</v>
      </c>
      <c r="J294" t="s">
        <v>5653</v>
      </c>
      <c r="K294">
        <v>1</v>
      </c>
      <c r="L294" s="25" t="s">
        <v>3066</v>
      </c>
    </row>
    <row r="295" spans="1:12" x14ac:dyDescent="0.35">
      <c r="A295" s="25" t="s">
        <v>119</v>
      </c>
      <c r="B295" s="25" t="s">
        <v>118</v>
      </c>
      <c r="C295" s="25" t="s">
        <v>3968</v>
      </c>
      <c r="D295" s="25">
        <v>1.1830000000000001</v>
      </c>
      <c r="E295" s="25" t="s">
        <v>36</v>
      </c>
      <c r="F295" s="25" t="s">
        <v>36</v>
      </c>
      <c r="G295" s="29" t="s">
        <v>25</v>
      </c>
      <c r="H295" s="29" t="s">
        <v>5404</v>
      </c>
      <c r="I295" s="25" t="s">
        <v>5405</v>
      </c>
      <c r="J295" t="s">
        <v>5654</v>
      </c>
      <c r="K295">
        <v>2</v>
      </c>
      <c r="L295" s="25" t="s">
        <v>3070</v>
      </c>
    </row>
    <row r="296" spans="1:12" x14ac:dyDescent="0.35">
      <c r="A296" s="25" t="s">
        <v>123</v>
      </c>
      <c r="B296" s="25" t="s">
        <v>122</v>
      </c>
      <c r="C296" s="25" t="s">
        <v>3968</v>
      </c>
      <c r="D296" s="25">
        <v>1.2569999999999999</v>
      </c>
      <c r="E296" s="25" t="s">
        <v>36</v>
      </c>
      <c r="F296" s="25" t="s">
        <v>36</v>
      </c>
      <c r="G296" s="29" t="s">
        <v>25</v>
      </c>
      <c r="H296" s="29" t="s">
        <v>5404</v>
      </c>
      <c r="I296" s="25" t="s">
        <v>5405</v>
      </c>
      <c r="J296" t="s">
        <v>5613</v>
      </c>
      <c r="K296">
        <v>1</v>
      </c>
      <c r="L296" s="25" t="s">
        <v>3070</v>
      </c>
    </row>
    <row r="297" spans="1:12" x14ac:dyDescent="0.35">
      <c r="A297" s="25" t="s">
        <v>2758</v>
      </c>
      <c r="B297" s="25" t="s">
        <v>2757</v>
      </c>
      <c r="C297" s="25" t="s">
        <v>3981</v>
      </c>
      <c r="D297" s="25">
        <v>4.1180000000000003</v>
      </c>
      <c r="E297" s="25" t="s">
        <v>39</v>
      </c>
      <c r="F297" s="25" t="s">
        <v>36</v>
      </c>
      <c r="G297" s="29" t="s">
        <v>2175</v>
      </c>
      <c r="H297" s="29" t="s">
        <v>5404</v>
      </c>
      <c r="I297" s="25" t="s">
        <v>5405</v>
      </c>
      <c r="J297" t="s">
        <v>5410</v>
      </c>
      <c r="K297">
        <v>3</v>
      </c>
      <c r="L297" s="25" t="s">
        <v>3065</v>
      </c>
    </row>
    <row r="298" spans="1:12" x14ac:dyDescent="0.35">
      <c r="A298" s="25" t="s">
        <v>2760</v>
      </c>
      <c r="B298" s="25" t="s">
        <v>2759</v>
      </c>
      <c r="C298" s="25" t="s">
        <v>3981</v>
      </c>
      <c r="D298" s="25">
        <v>4.3920000000000003</v>
      </c>
      <c r="E298" s="25" t="s">
        <v>39</v>
      </c>
      <c r="F298" s="25" t="s">
        <v>36</v>
      </c>
      <c r="G298" s="29" t="s">
        <v>2175</v>
      </c>
      <c r="H298" s="29" t="s">
        <v>5404</v>
      </c>
      <c r="I298" s="25" t="s">
        <v>5405</v>
      </c>
      <c r="J298" t="s">
        <v>5655</v>
      </c>
      <c r="K298">
        <v>4</v>
      </c>
      <c r="L298" s="25" t="s">
        <v>3065</v>
      </c>
    </row>
    <row r="299" spans="1:12" x14ac:dyDescent="0.35">
      <c r="A299" s="25" t="s">
        <v>4904</v>
      </c>
      <c r="B299" s="25" t="s">
        <v>4903</v>
      </c>
      <c r="C299" s="25" t="s">
        <v>3970</v>
      </c>
      <c r="D299" s="25">
        <v>0.75</v>
      </c>
      <c r="E299" s="25" t="s">
        <v>47</v>
      </c>
      <c r="F299" s="25" t="s">
        <v>36</v>
      </c>
      <c r="G299" s="29" t="s">
        <v>1839</v>
      </c>
      <c r="H299" s="29" t="s">
        <v>5404</v>
      </c>
      <c r="I299" s="25" t="s">
        <v>5408</v>
      </c>
      <c r="J299" t="s">
        <v>5656</v>
      </c>
      <c r="K299">
        <v>7</v>
      </c>
      <c r="L299" s="25" t="s">
        <v>3073</v>
      </c>
    </row>
    <row r="300" spans="1:12" x14ac:dyDescent="0.35">
      <c r="A300" s="25" t="s">
        <v>4251</v>
      </c>
      <c r="B300" s="25" t="s">
        <v>4250</v>
      </c>
      <c r="C300" s="25" t="s">
        <v>3970</v>
      </c>
      <c r="D300" s="25">
        <v>0.75</v>
      </c>
      <c r="E300" s="25" t="s">
        <v>83</v>
      </c>
      <c r="F300" s="25" t="s">
        <v>36</v>
      </c>
      <c r="G300" s="29" t="s">
        <v>3995</v>
      </c>
      <c r="H300" s="29" t="s">
        <v>5404</v>
      </c>
      <c r="I300" s="25" t="s">
        <v>5405</v>
      </c>
      <c r="J300" t="s">
        <v>5657</v>
      </c>
      <c r="K300">
        <v>4</v>
      </c>
      <c r="L300" s="25" t="s">
        <v>3073</v>
      </c>
    </row>
    <row r="301" spans="1:12" x14ac:dyDescent="0.35">
      <c r="A301" s="25" t="s">
        <v>3631</v>
      </c>
      <c r="B301" s="25" t="s">
        <v>3630</v>
      </c>
      <c r="C301" s="25" t="s">
        <v>3969</v>
      </c>
      <c r="D301" s="25">
        <v>2.3239999999999998</v>
      </c>
      <c r="E301" s="25" t="s">
        <v>36</v>
      </c>
      <c r="F301" s="25" t="s">
        <v>36</v>
      </c>
      <c r="G301" s="29" t="s">
        <v>3393</v>
      </c>
      <c r="H301" s="29" t="s">
        <v>5404</v>
      </c>
      <c r="I301" s="25" t="s">
        <v>5405</v>
      </c>
      <c r="J301" t="s">
        <v>5420</v>
      </c>
      <c r="K301">
        <v>2</v>
      </c>
      <c r="L301" s="25" t="s">
        <v>3066</v>
      </c>
    </row>
    <row r="302" spans="1:12" x14ac:dyDescent="0.35">
      <c r="A302" s="25" t="s">
        <v>3695</v>
      </c>
      <c r="B302" s="25" t="s">
        <v>3694</v>
      </c>
      <c r="C302" s="25" t="s">
        <v>3968</v>
      </c>
      <c r="D302" s="25">
        <v>0.91100000000000003</v>
      </c>
      <c r="E302" s="25" t="s">
        <v>83</v>
      </c>
      <c r="F302" s="25" t="s">
        <v>36</v>
      </c>
      <c r="G302" s="29" t="s">
        <v>3393</v>
      </c>
      <c r="H302" s="29" t="s">
        <v>5404</v>
      </c>
      <c r="I302" s="25" t="s">
        <v>5405</v>
      </c>
      <c r="J302" t="s">
        <v>5658</v>
      </c>
      <c r="K302">
        <v>1</v>
      </c>
      <c r="L302" s="25" t="s">
        <v>3070</v>
      </c>
    </row>
    <row r="303" spans="1:12" x14ac:dyDescent="0.35">
      <c r="A303" s="25" t="s">
        <v>2471</v>
      </c>
      <c r="B303" s="25" t="s">
        <v>2470</v>
      </c>
      <c r="C303" s="25" t="s">
        <v>3968</v>
      </c>
      <c r="D303" s="25">
        <v>1.446</v>
      </c>
      <c r="E303" s="25" t="s">
        <v>73</v>
      </c>
      <c r="F303" s="25" t="s">
        <v>36</v>
      </c>
      <c r="G303" s="29" t="s">
        <v>28</v>
      </c>
      <c r="H303" s="29" t="s">
        <v>5404</v>
      </c>
      <c r="I303" s="25" t="s">
        <v>5405</v>
      </c>
      <c r="J303" t="s">
        <v>5659</v>
      </c>
      <c r="K303">
        <v>4</v>
      </c>
      <c r="L303" s="25" t="s">
        <v>3070</v>
      </c>
    </row>
    <row r="304" spans="1:12" x14ac:dyDescent="0.35">
      <c r="A304" s="25" t="s">
        <v>793</v>
      </c>
      <c r="B304" s="25" t="s">
        <v>792</v>
      </c>
      <c r="C304" s="25" t="s">
        <v>3968</v>
      </c>
      <c r="D304" s="25">
        <v>1.6970000000000001</v>
      </c>
      <c r="E304" s="25" t="s">
        <v>159</v>
      </c>
      <c r="F304" s="25" t="s">
        <v>36</v>
      </c>
      <c r="G304" s="29" t="s">
        <v>3359</v>
      </c>
      <c r="H304" s="29" t="s">
        <v>5404</v>
      </c>
      <c r="I304" s="25" t="s">
        <v>5405</v>
      </c>
      <c r="J304" t="s">
        <v>5601</v>
      </c>
      <c r="K304">
        <v>3</v>
      </c>
      <c r="L304" s="25" t="s">
        <v>3070</v>
      </c>
    </row>
    <row r="305" spans="1:12" x14ac:dyDescent="0.35">
      <c r="A305" s="25" t="s">
        <v>3601</v>
      </c>
      <c r="B305" s="25" t="s">
        <v>3600</v>
      </c>
      <c r="C305" s="25" t="s">
        <v>3980</v>
      </c>
      <c r="D305" s="25">
        <v>5.6070000000000002</v>
      </c>
      <c r="E305" s="25" t="s">
        <v>42</v>
      </c>
      <c r="F305" s="25" t="s">
        <v>36</v>
      </c>
      <c r="G305" s="29" t="s">
        <v>3393</v>
      </c>
      <c r="H305" s="29" t="s">
        <v>5404</v>
      </c>
      <c r="I305" s="25" t="s">
        <v>5405</v>
      </c>
      <c r="J305" t="s">
        <v>5660</v>
      </c>
      <c r="K305">
        <v>2</v>
      </c>
      <c r="L305" s="25" t="s">
        <v>3084</v>
      </c>
    </row>
    <row r="306" spans="1:12" x14ac:dyDescent="0.35">
      <c r="A306" s="25" t="s">
        <v>230</v>
      </c>
      <c r="B306" s="25" t="s">
        <v>229</v>
      </c>
      <c r="C306" s="25" t="s">
        <v>3969</v>
      </c>
      <c r="D306" s="25">
        <v>2.7749999999999999</v>
      </c>
      <c r="E306" s="25" t="s">
        <v>39</v>
      </c>
      <c r="F306" s="25" t="s">
        <v>36</v>
      </c>
      <c r="G306" s="29" t="s">
        <v>27</v>
      </c>
      <c r="H306" s="29" t="s">
        <v>5404</v>
      </c>
      <c r="I306" s="25" t="s">
        <v>5405</v>
      </c>
      <c r="J306" t="s">
        <v>5454</v>
      </c>
      <c r="K306">
        <v>2</v>
      </c>
      <c r="L306" s="25" t="s">
        <v>3066</v>
      </c>
    </row>
    <row r="307" spans="1:12" x14ac:dyDescent="0.35">
      <c r="A307" s="25" t="s">
        <v>4245</v>
      </c>
      <c r="B307" s="25" t="s">
        <v>4244</v>
      </c>
      <c r="C307" s="25" t="s">
        <v>3970</v>
      </c>
      <c r="D307" s="25">
        <v>0.76200000000000001</v>
      </c>
      <c r="E307" s="25" t="s">
        <v>53</v>
      </c>
      <c r="F307" s="25" t="s">
        <v>36</v>
      </c>
      <c r="G307" s="29" t="s">
        <v>3995</v>
      </c>
      <c r="H307" s="29" t="s">
        <v>5404</v>
      </c>
      <c r="I307" s="25" t="s">
        <v>5405</v>
      </c>
      <c r="J307" t="s">
        <v>5661</v>
      </c>
      <c r="K307">
        <v>4</v>
      </c>
      <c r="L307" s="25" t="s">
        <v>3073</v>
      </c>
    </row>
    <row r="308" spans="1:12" x14ac:dyDescent="0.35">
      <c r="A308" s="25" t="s">
        <v>2738</v>
      </c>
      <c r="B308" s="25" t="s">
        <v>2737</v>
      </c>
      <c r="C308" s="25" t="s">
        <v>3980</v>
      </c>
      <c r="D308" s="25">
        <v>5.1449999999999996</v>
      </c>
      <c r="E308" s="25" t="s">
        <v>36</v>
      </c>
      <c r="F308" s="25" t="s">
        <v>36</v>
      </c>
      <c r="G308" s="29" t="s">
        <v>2175</v>
      </c>
      <c r="H308" s="29" t="s">
        <v>5404</v>
      </c>
      <c r="I308" s="25" t="s">
        <v>5405</v>
      </c>
      <c r="J308" t="s">
        <v>5662</v>
      </c>
      <c r="K308">
        <v>3</v>
      </c>
      <c r="L308" s="25" t="s">
        <v>3084</v>
      </c>
    </row>
    <row r="309" spans="1:12" x14ac:dyDescent="0.35">
      <c r="A309" s="25" t="s">
        <v>4990</v>
      </c>
      <c r="B309" s="25" t="s">
        <v>4989</v>
      </c>
      <c r="C309" s="25" t="s">
        <v>3970</v>
      </c>
      <c r="D309" s="25">
        <v>0.75</v>
      </c>
      <c r="E309" s="25" t="s">
        <v>78</v>
      </c>
      <c r="F309" s="25" t="s">
        <v>36</v>
      </c>
      <c r="G309" s="29" t="s">
        <v>1839</v>
      </c>
      <c r="H309" s="29" t="s">
        <v>5404</v>
      </c>
      <c r="I309" s="25" t="s">
        <v>5405</v>
      </c>
      <c r="J309" t="s">
        <v>5663</v>
      </c>
      <c r="K309">
        <v>2</v>
      </c>
      <c r="L309" s="25" t="s">
        <v>3073</v>
      </c>
    </row>
    <row r="310" spans="1:12" x14ac:dyDescent="0.35">
      <c r="A310" s="25" t="s">
        <v>4914</v>
      </c>
      <c r="B310" s="25" t="s">
        <v>4913</v>
      </c>
      <c r="C310" s="25" t="s">
        <v>3970</v>
      </c>
      <c r="D310" s="25">
        <v>0.74299999999999999</v>
      </c>
      <c r="E310" s="25" t="s">
        <v>83</v>
      </c>
      <c r="F310" s="25" t="s">
        <v>36</v>
      </c>
      <c r="G310" s="29" t="s">
        <v>1839</v>
      </c>
      <c r="H310" s="29" t="s">
        <v>5404</v>
      </c>
      <c r="I310" s="25" t="s">
        <v>5408</v>
      </c>
      <c r="J310" t="s">
        <v>5664</v>
      </c>
      <c r="K310">
        <v>7</v>
      </c>
      <c r="L310" s="25" t="s">
        <v>3073</v>
      </c>
    </row>
    <row r="311" spans="1:12" x14ac:dyDescent="0.35">
      <c r="A311" s="25" t="s">
        <v>3661</v>
      </c>
      <c r="B311" s="25" t="s">
        <v>3660</v>
      </c>
      <c r="C311" s="25" t="s">
        <v>3968</v>
      </c>
      <c r="D311" s="25">
        <v>1.2190000000000001</v>
      </c>
      <c r="E311" s="25" t="s">
        <v>47</v>
      </c>
      <c r="F311" s="25" t="s">
        <v>36</v>
      </c>
      <c r="G311" s="29" t="s">
        <v>3393</v>
      </c>
      <c r="H311" s="29" t="s">
        <v>5404</v>
      </c>
      <c r="I311" s="25" t="s">
        <v>5405</v>
      </c>
      <c r="J311" t="s">
        <v>5665</v>
      </c>
      <c r="K311">
        <v>4</v>
      </c>
      <c r="L311" s="25" t="s">
        <v>3070</v>
      </c>
    </row>
    <row r="312" spans="1:12" x14ac:dyDescent="0.35">
      <c r="A312" s="25" t="s">
        <v>3216</v>
      </c>
      <c r="B312" s="25" t="s">
        <v>3215</v>
      </c>
      <c r="C312" s="25" t="s">
        <v>3969</v>
      </c>
      <c r="D312" s="25">
        <v>1.8520000000000001</v>
      </c>
      <c r="E312" s="25" t="s">
        <v>36</v>
      </c>
      <c r="F312" s="25" t="s">
        <v>36</v>
      </c>
      <c r="G312" s="29" t="s">
        <v>28</v>
      </c>
      <c r="H312" s="29" t="s">
        <v>5404</v>
      </c>
      <c r="I312" s="25" t="s">
        <v>5405</v>
      </c>
      <c r="J312" t="s">
        <v>5566</v>
      </c>
      <c r="K312">
        <v>2</v>
      </c>
      <c r="L312" s="25" t="s">
        <v>3066</v>
      </c>
    </row>
    <row r="313" spans="1:12" x14ac:dyDescent="0.35">
      <c r="A313" s="25" t="s">
        <v>3503</v>
      </c>
      <c r="B313" s="25" t="s">
        <v>3502</v>
      </c>
      <c r="C313" s="25" t="s">
        <v>3968</v>
      </c>
      <c r="D313" s="25">
        <v>0.98799999999999999</v>
      </c>
      <c r="E313" s="25" t="s">
        <v>39</v>
      </c>
      <c r="F313" s="25" t="s">
        <v>36</v>
      </c>
      <c r="G313" s="29" t="s">
        <v>539</v>
      </c>
      <c r="H313" s="29" t="s">
        <v>5404</v>
      </c>
      <c r="I313" s="25" t="s">
        <v>5405</v>
      </c>
      <c r="J313" t="s">
        <v>5666</v>
      </c>
      <c r="K313">
        <v>4</v>
      </c>
      <c r="L313" s="25" t="s">
        <v>3070</v>
      </c>
    </row>
    <row r="314" spans="1:12" x14ac:dyDescent="0.35">
      <c r="A314" s="25" t="s">
        <v>3804</v>
      </c>
      <c r="B314" s="25" t="s">
        <v>279</v>
      </c>
      <c r="C314" s="25" t="s">
        <v>3981</v>
      </c>
      <c r="D314" s="25">
        <v>4.609</v>
      </c>
      <c r="E314" s="25" t="s">
        <v>78</v>
      </c>
      <c r="F314" s="25" t="s">
        <v>36</v>
      </c>
      <c r="G314" s="29" t="s">
        <v>28</v>
      </c>
      <c r="H314" s="29" t="s">
        <v>5404</v>
      </c>
      <c r="I314" s="25" t="s">
        <v>5405</v>
      </c>
      <c r="J314" t="s">
        <v>5584</v>
      </c>
      <c r="K314">
        <v>4</v>
      </c>
      <c r="L314" s="25" t="s">
        <v>3065</v>
      </c>
    </row>
    <row r="315" spans="1:12" x14ac:dyDescent="0.35">
      <c r="A315" s="25" t="s">
        <v>3229</v>
      </c>
      <c r="B315" s="25" t="s">
        <v>2492</v>
      </c>
      <c r="C315" s="25" t="s">
        <v>3969</v>
      </c>
      <c r="D315" s="25">
        <v>2.4249999999999998</v>
      </c>
      <c r="E315" s="25" t="s">
        <v>87</v>
      </c>
      <c r="F315" s="25" t="s">
        <v>36</v>
      </c>
      <c r="G315" s="29" t="s">
        <v>28</v>
      </c>
      <c r="H315" s="29" t="s">
        <v>5404</v>
      </c>
      <c r="I315" s="25" t="s">
        <v>5405</v>
      </c>
      <c r="J315" t="s">
        <v>5667</v>
      </c>
      <c r="K315">
        <v>2</v>
      </c>
      <c r="L315" s="25" t="s">
        <v>3066</v>
      </c>
    </row>
    <row r="316" spans="1:12" x14ac:dyDescent="0.35">
      <c r="A316" s="25" t="s">
        <v>4398</v>
      </c>
      <c r="B316" s="25" t="s">
        <v>4397</v>
      </c>
      <c r="C316" s="25" t="s">
        <v>3970</v>
      </c>
      <c r="D316" s="25">
        <v>0.745</v>
      </c>
      <c r="E316" s="25" t="s">
        <v>110</v>
      </c>
      <c r="F316" s="25" t="s">
        <v>36</v>
      </c>
      <c r="G316" s="29" t="s">
        <v>539</v>
      </c>
      <c r="H316" s="29" t="s">
        <v>5404</v>
      </c>
      <c r="I316" s="25" t="s">
        <v>5405</v>
      </c>
      <c r="J316" t="s">
        <v>5564</v>
      </c>
      <c r="K316">
        <v>2</v>
      </c>
      <c r="L316" s="25" t="s">
        <v>3073</v>
      </c>
    </row>
    <row r="317" spans="1:12" x14ac:dyDescent="0.35">
      <c r="A317" s="25" t="s">
        <v>4353</v>
      </c>
      <c r="B317" s="25" t="s">
        <v>4352</v>
      </c>
      <c r="C317" s="25" t="s">
        <v>3970</v>
      </c>
      <c r="D317" s="25">
        <v>0.745</v>
      </c>
      <c r="E317" s="25" t="s">
        <v>83</v>
      </c>
      <c r="F317" s="25" t="s">
        <v>36</v>
      </c>
      <c r="G317" s="29" t="s">
        <v>3995</v>
      </c>
      <c r="H317" s="29" t="s">
        <v>5404</v>
      </c>
      <c r="I317" s="25" t="s">
        <v>5405</v>
      </c>
      <c r="J317" t="s">
        <v>5634</v>
      </c>
      <c r="K317">
        <v>3</v>
      </c>
      <c r="L317" s="25" t="s">
        <v>3073</v>
      </c>
    </row>
    <row r="318" spans="1:12" x14ac:dyDescent="0.35">
      <c r="A318" s="25" t="s">
        <v>5341</v>
      </c>
      <c r="B318" s="25" t="s">
        <v>5340</v>
      </c>
      <c r="C318" s="25" t="s">
        <v>3968</v>
      </c>
      <c r="D318" s="25">
        <v>0.91300000000000003</v>
      </c>
      <c r="E318" s="25" t="s">
        <v>50</v>
      </c>
      <c r="F318" s="25" t="s">
        <v>36</v>
      </c>
      <c r="G318" s="29" t="s">
        <v>29</v>
      </c>
      <c r="H318" s="29" t="s">
        <v>5404</v>
      </c>
      <c r="I318" s="25" t="s">
        <v>5405</v>
      </c>
      <c r="J318" t="s">
        <v>5514</v>
      </c>
      <c r="K318">
        <v>4</v>
      </c>
      <c r="L318" s="25" t="s">
        <v>3070</v>
      </c>
    </row>
    <row r="319" spans="1:12" x14ac:dyDescent="0.35">
      <c r="A319" s="25" t="s">
        <v>4988</v>
      </c>
      <c r="B319" s="25" t="s">
        <v>4987</v>
      </c>
      <c r="C319" s="25" t="s">
        <v>3970</v>
      </c>
      <c r="D319" s="25">
        <v>0.75</v>
      </c>
      <c r="E319" s="25" t="s">
        <v>110</v>
      </c>
      <c r="F319" s="25" t="s">
        <v>36</v>
      </c>
      <c r="G319" s="29" t="s">
        <v>1839</v>
      </c>
      <c r="H319" s="29" t="s">
        <v>5404</v>
      </c>
      <c r="I319" s="25" t="s">
        <v>5405</v>
      </c>
      <c r="J319" t="s">
        <v>5668</v>
      </c>
      <c r="K319">
        <v>3</v>
      </c>
      <c r="L319" s="25" t="s">
        <v>3073</v>
      </c>
    </row>
    <row r="320" spans="1:12" x14ac:dyDescent="0.35">
      <c r="A320" s="25" t="s">
        <v>693</v>
      </c>
      <c r="B320" s="25" t="s">
        <v>692</v>
      </c>
      <c r="C320" s="25" t="s">
        <v>3981</v>
      </c>
      <c r="D320" s="25">
        <v>4.57</v>
      </c>
      <c r="E320" s="25" t="s">
        <v>42</v>
      </c>
      <c r="F320" s="25" t="s">
        <v>36</v>
      </c>
      <c r="G320" s="29" t="s">
        <v>28</v>
      </c>
      <c r="H320" s="29" t="s">
        <v>5404</v>
      </c>
      <c r="I320" s="25" t="s">
        <v>5405</v>
      </c>
      <c r="J320" t="s">
        <v>5669</v>
      </c>
      <c r="K320">
        <v>2</v>
      </c>
      <c r="L320" s="25" t="s">
        <v>3065</v>
      </c>
    </row>
    <row r="321" spans="1:12" x14ac:dyDescent="0.35">
      <c r="A321" s="25" t="s">
        <v>5080</v>
      </c>
      <c r="B321" s="25" t="s">
        <v>5079</v>
      </c>
      <c r="C321" s="25" t="s">
        <v>3970</v>
      </c>
      <c r="D321" s="25">
        <v>0.745</v>
      </c>
      <c r="E321" s="25" t="s">
        <v>83</v>
      </c>
      <c r="F321" s="25" t="s">
        <v>36</v>
      </c>
      <c r="G321" s="29" t="s">
        <v>3359</v>
      </c>
      <c r="H321" s="29" t="s">
        <v>5404</v>
      </c>
      <c r="I321" s="25" t="s">
        <v>5405</v>
      </c>
      <c r="J321" t="s">
        <v>5559</v>
      </c>
      <c r="K321">
        <v>2</v>
      </c>
      <c r="L321" s="25" t="s">
        <v>3073</v>
      </c>
    </row>
    <row r="322" spans="1:12" x14ac:dyDescent="0.35">
      <c r="A322" s="25" t="s">
        <v>4550</v>
      </c>
      <c r="B322" s="25" t="s">
        <v>4549</v>
      </c>
      <c r="C322" s="25" t="s">
        <v>3970</v>
      </c>
      <c r="D322" s="25">
        <v>0.75</v>
      </c>
      <c r="E322" s="25" t="s">
        <v>68</v>
      </c>
      <c r="F322" s="25" t="s">
        <v>36</v>
      </c>
      <c r="G322" s="29" t="s">
        <v>3996</v>
      </c>
      <c r="H322" s="29" t="s">
        <v>5404</v>
      </c>
      <c r="I322" s="25" t="s">
        <v>5405</v>
      </c>
      <c r="J322" t="s">
        <v>5670</v>
      </c>
      <c r="K322">
        <v>2</v>
      </c>
      <c r="L322" s="25" t="s">
        <v>3073</v>
      </c>
    </row>
    <row r="323" spans="1:12" x14ac:dyDescent="0.35">
      <c r="A323" s="25" t="s">
        <v>3829</v>
      </c>
      <c r="B323" s="25" t="s">
        <v>3828</v>
      </c>
      <c r="C323" s="25" t="s">
        <v>3980</v>
      </c>
      <c r="D323" s="25">
        <v>5.0119999999999996</v>
      </c>
      <c r="E323" s="25" t="s">
        <v>83</v>
      </c>
      <c r="F323" s="25" t="s">
        <v>36</v>
      </c>
      <c r="G323" s="29" t="s">
        <v>1839</v>
      </c>
      <c r="H323" s="29" t="s">
        <v>5404</v>
      </c>
      <c r="I323" s="25" t="s">
        <v>5408</v>
      </c>
      <c r="J323" t="s">
        <v>5671</v>
      </c>
      <c r="K323">
        <v>7</v>
      </c>
      <c r="L323" s="25" t="s">
        <v>3084</v>
      </c>
    </row>
    <row r="324" spans="1:12" x14ac:dyDescent="0.35">
      <c r="A324" s="25" t="s">
        <v>2960</v>
      </c>
      <c r="B324" s="25" t="s">
        <v>2959</v>
      </c>
      <c r="C324" s="25" t="s">
        <v>3969</v>
      </c>
      <c r="D324" s="25">
        <v>2.3130000000000002</v>
      </c>
      <c r="E324" s="25" t="s">
        <v>53</v>
      </c>
      <c r="F324" s="25" t="s">
        <v>36</v>
      </c>
      <c r="G324" s="29" t="s">
        <v>2175</v>
      </c>
      <c r="H324" s="29" t="s">
        <v>5404</v>
      </c>
      <c r="I324" s="25" t="s">
        <v>5405</v>
      </c>
      <c r="J324" t="s">
        <v>5672</v>
      </c>
      <c r="K324">
        <v>4</v>
      </c>
      <c r="L324" s="25" t="s">
        <v>3066</v>
      </c>
    </row>
    <row r="325" spans="1:12" x14ac:dyDescent="0.35">
      <c r="A325" s="25" t="s">
        <v>2772</v>
      </c>
      <c r="B325" s="25" t="s">
        <v>2771</v>
      </c>
      <c r="C325" s="25" t="s">
        <v>3980</v>
      </c>
      <c r="D325" s="25">
        <v>5.1539999999999999</v>
      </c>
      <c r="E325" s="25" t="s">
        <v>87</v>
      </c>
      <c r="F325" s="25" t="s">
        <v>36</v>
      </c>
      <c r="G325" s="29" t="s">
        <v>2175</v>
      </c>
      <c r="H325" s="29" t="s">
        <v>5404</v>
      </c>
      <c r="I325" s="25" t="s">
        <v>5405</v>
      </c>
      <c r="J325" t="s">
        <v>5673</v>
      </c>
      <c r="K325">
        <v>1</v>
      </c>
      <c r="L325" s="25" t="s">
        <v>3084</v>
      </c>
    </row>
    <row r="326" spans="1:12" x14ac:dyDescent="0.35">
      <c r="A326" s="25" t="s">
        <v>5103</v>
      </c>
      <c r="B326" s="25" t="s">
        <v>5102</v>
      </c>
      <c r="C326" s="25" t="s">
        <v>3970</v>
      </c>
      <c r="D326" s="25">
        <v>0.74299999999999999</v>
      </c>
      <c r="E326" s="25" t="s">
        <v>73</v>
      </c>
      <c r="F326" s="25" t="s">
        <v>36</v>
      </c>
      <c r="G326" s="29" t="s">
        <v>2175</v>
      </c>
      <c r="H326" s="29" t="s">
        <v>5404</v>
      </c>
      <c r="I326" s="25" t="s">
        <v>5408</v>
      </c>
      <c r="J326" t="s">
        <v>5674</v>
      </c>
      <c r="K326">
        <v>5</v>
      </c>
      <c r="L326" s="25" t="s">
        <v>3073</v>
      </c>
    </row>
    <row r="327" spans="1:12" x14ac:dyDescent="0.35">
      <c r="A327" s="25" t="s">
        <v>5269</v>
      </c>
      <c r="B327" s="25" t="s">
        <v>5268</v>
      </c>
      <c r="C327" s="25" t="s">
        <v>3969</v>
      </c>
      <c r="D327" s="25">
        <v>2.5329999999999999</v>
      </c>
      <c r="E327" s="25" t="s">
        <v>159</v>
      </c>
      <c r="F327" s="25" t="s">
        <v>36</v>
      </c>
      <c r="G327" s="29" t="s">
        <v>29</v>
      </c>
      <c r="H327" s="29" t="s">
        <v>5404</v>
      </c>
      <c r="I327" s="25" t="s">
        <v>5405</v>
      </c>
      <c r="J327" t="s">
        <v>5517</v>
      </c>
      <c r="K327">
        <v>2</v>
      </c>
      <c r="L327" s="25" t="s">
        <v>3066</v>
      </c>
    </row>
    <row r="328" spans="1:12" x14ac:dyDescent="0.35">
      <c r="A328" s="25" t="s">
        <v>5125</v>
      </c>
      <c r="B328" s="25" t="s">
        <v>5124</v>
      </c>
      <c r="C328" s="25" t="s">
        <v>3980</v>
      </c>
      <c r="D328" s="25">
        <v>5.2110000000000003</v>
      </c>
      <c r="E328" s="25" t="s">
        <v>83</v>
      </c>
      <c r="F328" s="25" t="s">
        <v>36</v>
      </c>
      <c r="G328" s="29" t="s">
        <v>2175</v>
      </c>
      <c r="H328" s="29" t="s">
        <v>5404</v>
      </c>
      <c r="I328" s="25" t="s">
        <v>5405</v>
      </c>
      <c r="J328" t="s">
        <v>5675</v>
      </c>
      <c r="K328">
        <v>1</v>
      </c>
      <c r="L328" s="25" t="s">
        <v>3084</v>
      </c>
    </row>
    <row r="329" spans="1:12" x14ac:dyDescent="0.35">
      <c r="A329" s="25" t="s">
        <v>3886</v>
      </c>
      <c r="B329" s="25" t="s">
        <v>3885</v>
      </c>
      <c r="C329" s="25" t="s">
        <v>3970</v>
      </c>
      <c r="D329" s="25">
        <v>0.75</v>
      </c>
      <c r="E329" s="25" t="s">
        <v>83</v>
      </c>
      <c r="F329" s="25" t="s">
        <v>36</v>
      </c>
      <c r="G329" s="29" t="s">
        <v>1839</v>
      </c>
      <c r="H329" s="29" t="s">
        <v>5404</v>
      </c>
      <c r="I329" s="25" t="s">
        <v>5405</v>
      </c>
      <c r="J329" t="s">
        <v>5676</v>
      </c>
      <c r="K329">
        <v>1</v>
      </c>
      <c r="L329" s="25" t="s">
        <v>3073</v>
      </c>
    </row>
    <row r="330" spans="1:12" x14ac:dyDescent="0.35">
      <c r="A330" s="25" t="s">
        <v>275</v>
      </c>
      <c r="B330" s="25" t="s">
        <v>274</v>
      </c>
      <c r="C330" s="25" t="s">
        <v>3968</v>
      </c>
      <c r="D330" s="25">
        <v>1.2929999999999999</v>
      </c>
      <c r="E330" s="25" t="s">
        <v>100</v>
      </c>
      <c r="F330" s="25" t="s">
        <v>36</v>
      </c>
      <c r="G330" s="29" t="s">
        <v>28</v>
      </c>
      <c r="H330" s="29" t="s">
        <v>5404</v>
      </c>
      <c r="I330" s="25" t="s">
        <v>5408</v>
      </c>
      <c r="J330" t="s">
        <v>5486</v>
      </c>
      <c r="K330">
        <v>7</v>
      </c>
      <c r="L330" s="25" t="s">
        <v>3070</v>
      </c>
    </row>
    <row r="331" spans="1:12" x14ac:dyDescent="0.35">
      <c r="A331" s="25" t="s">
        <v>3473</v>
      </c>
      <c r="B331" s="25" t="s">
        <v>3472</v>
      </c>
      <c r="C331" s="25" t="s">
        <v>3968</v>
      </c>
      <c r="D331" s="25">
        <v>1.1830000000000001</v>
      </c>
      <c r="E331" s="25" t="s">
        <v>36</v>
      </c>
      <c r="F331" s="25" t="s">
        <v>36</v>
      </c>
      <c r="G331" s="29" t="s">
        <v>539</v>
      </c>
      <c r="H331" s="29" t="s">
        <v>5404</v>
      </c>
      <c r="I331" s="25" t="s">
        <v>5405</v>
      </c>
      <c r="J331" t="s">
        <v>5540</v>
      </c>
      <c r="K331">
        <v>4</v>
      </c>
      <c r="L331" s="25" t="s">
        <v>3070</v>
      </c>
    </row>
    <row r="332" spans="1:12" x14ac:dyDescent="0.35">
      <c r="A332" s="25" t="s">
        <v>3874</v>
      </c>
      <c r="B332" s="25" t="s">
        <v>3873</v>
      </c>
      <c r="C332" s="25" t="s">
        <v>3969</v>
      </c>
      <c r="D332" s="25">
        <v>2.2400000000000002</v>
      </c>
      <c r="E332" s="25" t="s">
        <v>39</v>
      </c>
      <c r="F332" s="25" t="s">
        <v>36</v>
      </c>
      <c r="G332" s="29" t="s">
        <v>1839</v>
      </c>
      <c r="H332" s="29" t="s">
        <v>5404</v>
      </c>
      <c r="I332" s="25" t="s">
        <v>5405</v>
      </c>
      <c r="J332" t="s">
        <v>5495</v>
      </c>
      <c r="K332">
        <v>1</v>
      </c>
      <c r="L332" s="25" t="s">
        <v>3066</v>
      </c>
    </row>
    <row r="333" spans="1:12" x14ac:dyDescent="0.35">
      <c r="A333" s="25" t="s">
        <v>4528</v>
      </c>
      <c r="B333" s="25" t="s">
        <v>4527</v>
      </c>
      <c r="C333" s="25" t="s">
        <v>3968</v>
      </c>
      <c r="D333" s="25">
        <v>1.083</v>
      </c>
      <c r="E333" s="25" t="s">
        <v>83</v>
      </c>
      <c r="F333" s="25" t="s">
        <v>36</v>
      </c>
      <c r="G333" s="29" t="s">
        <v>3996</v>
      </c>
      <c r="H333" s="29" t="s">
        <v>5404</v>
      </c>
      <c r="I333" s="25" t="s">
        <v>5405</v>
      </c>
      <c r="J333" t="s">
        <v>5665</v>
      </c>
      <c r="K333">
        <v>4</v>
      </c>
      <c r="L333" s="25" t="s">
        <v>3070</v>
      </c>
    </row>
    <row r="334" spans="1:12" x14ac:dyDescent="0.35">
      <c r="A334" s="25" t="s">
        <v>3884</v>
      </c>
      <c r="B334" s="25" t="s">
        <v>3883</v>
      </c>
      <c r="C334" s="25" t="s">
        <v>3968</v>
      </c>
      <c r="D334" s="25">
        <v>1.3240000000000001</v>
      </c>
      <c r="E334" s="25" t="s">
        <v>87</v>
      </c>
      <c r="F334" s="25" t="s">
        <v>36</v>
      </c>
      <c r="G334" s="29" t="s">
        <v>1839</v>
      </c>
      <c r="H334" s="29" t="s">
        <v>5404</v>
      </c>
      <c r="I334" s="25" t="s">
        <v>5405</v>
      </c>
      <c r="J334" t="s">
        <v>5677</v>
      </c>
      <c r="K334">
        <v>4</v>
      </c>
      <c r="L334" s="25" t="s">
        <v>3070</v>
      </c>
    </row>
    <row r="335" spans="1:12" x14ac:dyDescent="0.35">
      <c r="A335" s="25" t="s">
        <v>1898</v>
      </c>
      <c r="B335" s="25" t="s">
        <v>1897</v>
      </c>
      <c r="C335" s="25" t="s">
        <v>3969</v>
      </c>
      <c r="D335" s="25">
        <v>2.67</v>
      </c>
      <c r="E335" s="25" t="s">
        <v>47</v>
      </c>
      <c r="F335" s="25" t="s">
        <v>36</v>
      </c>
      <c r="G335" s="29" t="s">
        <v>1839</v>
      </c>
      <c r="H335" s="29" t="s">
        <v>5404</v>
      </c>
      <c r="I335" s="25" t="s">
        <v>5405</v>
      </c>
      <c r="J335" t="s">
        <v>5458</v>
      </c>
      <c r="K335">
        <v>2</v>
      </c>
      <c r="L335" s="25" t="s">
        <v>3066</v>
      </c>
    </row>
    <row r="336" spans="1:12" x14ac:dyDescent="0.35">
      <c r="A336" s="25" t="s">
        <v>5022</v>
      </c>
      <c r="B336" s="25" t="s">
        <v>5021</v>
      </c>
      <c r="C336" s="25" t="s">
        <v>3970</v>
      </c>
      <c r="D336" s="25">
        <v>0.74299999999999999</v>
      </c>
      <c r="E336" s="25" t="s">
        <v>50</v>
      </c>
      <c r="F336" s="25" t="s">
        <v>36</v>
      </c>
      <c r="G336" s="29" t="s">
        <v>3359</v>
      </c>
      <c r="H336" s="29" t="s">
        <v>5404</v>
      </c>
      <c r="I336" s="25" t="s">
        <v>5408</v>
      </c>
      <c r="J336" t="s">
        <v>5427</v>
      </c>
      <c r="K336">
        <v>6</v>
      </c>
      <c r="L336" s="25" t="s">
        <v>3073</v>
      </c>
    </row>
    <row r="337" spans="1:12" x14ac:dyDescent="0.35">
      <c r="A337" s="25" t="s">
        <v>5054</v>
      </c>
      <c r="B337" s="25" t="s">
        <v>5053</v>
      </c>
      <c r="C337" s="25" t="s">
        <v>3970</v>
      </c>
      <c r="D337" s="25">
        <v>0.745</v>
      </c>
      <c r="E337" s="25" t="s">
        <v>50</v>
      </c>
      <c r="F337" s="25" t="s">
        <v>36</v>
      </c>
      <c r="G337" s="29" t="s">
        <v>3359</v>
      </c>
      <c r="H337" s="29" t="s">
        <v>5404</v>
      </c>
      <c r="I337" s="25" t="s">
        <v>5405</v>
      </c>
      <c r="J337" t="s">
        <v>5410</v>
      </c>
      <c r="K337">
        <v>3</v>
      </c>
      <c r="L337" s="25" t="s">
        <v>3073</v>
      </c>
    </row>
    <row r="338" spans="1:12" x14ac:dyDescent="0.35">
      <c r="A338" s="25" t="s">
        <v>5026</v>
      </c>
      <c r="B338" s="25" t="s">
        <v>5025</v>
      </c>
      <c r="C338" s="25" t="s">
        <v>3970</v>
      </c>
      <c r="D338" s="25">
        <v>0.74299999999999999</v>
      </c>
      <c r="E338" s="25" t="s">
        <v>50</v>
      </c>
      <c r="F338" s="25" t="s">
        <v>36</v>
      </c>
      <c r="G338" s="29" t="s">
        <v>3359</v>
      </c>
      <c r="H338" s="29" t="s">
        <v>5404</v>
      </c>
      <c r="I338" s="25" t="s">
        <v>5408</v>
      </c>
      <c r="J338" t="s">
        <v>5678</v>
      </c>
      <c r="K338">
        <v>7</v>
      </c>
      <c r="L338" s="25" t="s">
        <v>3073</v>
      </c>
    </row>
    <row r="339" spans="1:12" x14ac:dyDescent="0.35">
      <c r="A339" s="25" t="s">
        <v>3509</v>
      </c>
      <c r="B339" s="25" t="s">
        <v>3508</v>
      </c>
      <c r="C339" s="25" t="s">
        <v>3970</v>
      </c>
      <c r="D339" s="25">
        <v>0.754</v>
      </c>
      <c r="E339" s="25" t="s">
        <v>39</v>
      </c>
      <c r="F339" s="25" t="s">
        <v>36</v>
      </c>
      <c r="G339" s="29" t="s">
        <v>539</v>
      </c>
      <c r="H339" s="29" t="s">
        <v>5404</v>
      </c>
      <c r="I339" s="25" t="s">
        <v>5405</v>
      </c>
      <c r="J339" t="s">
        <v>5679</v>
      </c>
      <c r="K339">
        <v>3</v>
      </c>
      <c r="L339" s="25" t="s">
        <v>3073</v>
      </c>
    </row>
    <row r="340" spans="1:12" x14ac:dyDescent="0.35">
      <c r="A340" s="25" t="s">
        <v>3069</v>
      </c>
      <c r="B340" s="25" t="s">
        <v>3068</v>
      </c>
      <c r="C340" s="25" t="s">
        <v>3969</v>
      </c>
      <c r="D340" s="25">
        <v>2.5920000000000001</v>
      </c>
      <c r="E340" s="25" t="s">
        <v>47</v>
      </c>
      <c r="F340" s="25" t="s">
        <v>36</v>
      </c>
      <c r="G340" s="29" t="s">
        <v>25</v>
      </c>
      <c r="H340" s="29" t="s">
        <v>5404</v>
      </c>
      <c r="I340" s="25" t="s">
        <v>5408</v>
      </c>
      <c r="J340" t="s">
        <v>5680</v>
      </c>
      <c r="K340">
        <v>7</v>
      </c>
      <c r="L340" s="25" t="s">
        <v>3066</v>
      </c>
    </row>
    <row r="341" spans="1:12" x14ac:dyDescent="0.35">
      <c r="A341" s="25" t="s">
        <v>1030</v>
      </c>
      <c r="B341" s="25" t="s">
        <v>1029</v>
      </c>
      <c r="C341" s="25" t="s">
        <v>3969</v>
      </c>
      <c r="D341" s="25">
        <v>1.885</v>
      </c>
      <c r="E341" s="25" t="s">
        <v>53</v>
      </c>
      <c r="F341" s="25" t="s">
        <v>36</v>
      </c>
      <c r="G341" s="29" t="s">
        <v>26</v>
      </c>
      <c r="H341" s="29" t="s">
        <v>5404</v>
      </c>
      <c r="I341" s="25" t="s">
        <v>5405</v>
      </c>
      <c r="J341" t="s">
        <v>5467</v>
      </c>
      <c r="K341">
        <v>1</v>
      </c>
      <c r="L341" s="25" t="s">
        <v>3066</v>
      </c>
    </row>
    <row r="342" spans="1:12" x14ac:dyDescent="0.35">
      <c r="A342" s="25" t="s">
        <v>5165</v>
      </c>
      <c r="B342" s="25" t="s">
        <v>5164</v>
      </c>
      <c r="C342" s="25" t="s">
        <v>3981</v>
      </c>
      <c r="D342" s="25">
        <v>3.7170000000000001</v>
      </c>
      <c r="E342" s="25" t="s">
        <v>68</v>
      </c>
      <c r="F342" s="25" t="s">
        <v>36</v>
      </c>
      <c r="G342" s="29" t="s">
        <v>29</v>
      </c>
      <c r="H342" s="29" t="s">
        <v>5404</v>
      </c>
      <c r="I342" s="25" t="s">
        <v>5408</v>
      </c>
      <c r="J342" t="s">
        <v>5477</v>
      </c>
      <c r="K342">
        <v>6</v>
      </c>
      <c r="L342" s="25" t="s">
        <v>3065</v>
      </c>
    </row>
    <row r="343" spans="1:12" x14ac:dyDescent="0.35">
      <c r="A343" s="25" t="s">
        <v>3378</v>
      </c>
      <c r="B343" s="25" t="s">
        <v>3377</v>
      </c>
      <c r="C343" s="25" t="s">
        <v>3969</v>
      </c>
      <c r="D343" s="25">
        <v>2.3460000000000001</v>
      </c>
      <c r="E343" s="25" t="s">
        <v>47</v>
      </c>
      <c r="F343" s="25" t="s">
        <v>36</v>
      </c>
      <c r="G343" s="29" t="s">
        <v>2175</v>
      </c>
      <c r="H343" s="29" t="s">
        <v>5404</v>
      </c>
      <c r="I343" s="25" t="s">
        <v>5405</v>
      </c>
      <c r="J343" t="s">
        <v>5681</v>
      </c>
      <c r="K343">
        <v>2</v>
      </c>
      <c r="L343" s="25" t="s">
        <v>3066</v>
      </c>
    </row>
    <row r="344" spans="1:12" x14ac:dyDescent="0.35">
      <c r="A344" s="25" t="s">
        <v>3382</v>
      </c>
      <c r="B344" s="25" t="s">
        <v>3381</v>
      </c>
      <c r="C344" s="25" t="s">
        <v>3980</v>
      </c>
      <c r="D344" s="25">
        <v>4.859</v>
      </c>
      <c r="E344" s="25" t="s">
        <v>87</v>
      </c>
      <c r="F344" s="25" t="s">
        <v>36</v>
      </c>
      <c r="G344" s="29" t="s">
        <v>2175</v>
      </c>
      <c r="H344" s="29" t="s">
        <v>5404</v>
      </c>
      <c r="I344" s="25" t="s">
        <v>5405</v>
      </c>
      <c r="J344" t="s">
        <v>5679</v>
      </c>
      <c r="K344">
        <v>3</v>
      </c>
      <c r="L344" s="25" t="s">
        <v>3084</v>
      </c>
    </row>
    <row r="345" spans="1:12" x14ac:dyDescent="0.35">
      <c r="A345" s="25" t="s">
        <v>4067</v>
      </c>
      <c r="B345" s="25" t="s">
        <v>4066</v>
      </c>
      <c r="C345" s="25" t="s">
        <v>3969</v>
      </c>
      <c r="D345" s="25">
        <v>2.75</v>
      </c>
      <c r="E345" s="25" t="s">
        <v>78</v>
      </c>
      <c r="F345" s="25" t="s">
        <v>36</v>
      </c>
      <c r="G345" s="29" t="s">
        <v>3995</v>
      </c>
      <c r="H345" s="29" t="s">
        <v>5404</v>
      </c>
      <c r="I345" s="25" t="s">
        <v>5408</v>
      </c>
      <c r="J345" t="s">
        <v>5682</v>
      </c>
      <c r="K345">
        <v>5</v>
      </c>
      <c r="L345" s="25" t="s">
        <v>3066</v>
      </c>
    </row>
    <row r="346" spans="1:12" x14ac:dyDescent="0.35">
      <c r="A346" s="25" t="s">
        <v>3245</v>
      </c>
      <c r="B346" s="25" t="s">
        <v>3244</v>
      </c>
      <c r="C346" s="25" t="s">
        <v>3968</v>
      </c>
      <c r="D346" s="25">
        <v>0.99</v>
      </c>
      <c r="E346" s="25" t="s">
        <v>47</v>
      </c>
      <c r="F346" s="25" t="s">
        <v>36</v>
      </c>
      <c r="G346" s="29" t="s">
        <v>1839</v>
      </c>
      <c r="H346" s="29" t="s">
        <v>5404</v>
      </c>
      <c r="I346" s="25" t="s">
        <v>5408</v>
      </c>
      <c r="J346" t="s">
        <v>5683</v>
      </c>
      <c r="K346">
        <v>5</v>
      </c>
      <c r="L346" s="25" t="s">
        <v>3070</v>
      </c>
    </row>
    <row r="347" spans="1:12" x14ac:dyDescent="0.35">
      <c r="A347" s="25" t="s">
        <v>3435</v>
      </c>
      <c r="B347" s="25" t="s">
        <v>3434</v>
      </c>
      <c r="C347" s="25" t="s">
        <v>3968</v>
      </c>
      <c r="D347" s="25">
        <v>1.7989999999999999</v>
      </c>
      <c r="E347" s="25" t="s">
        <v>42</v>
      </c>
      <c r="F347" s="25" t="s">
        <v>36</v>
      </c>
      <c r="G347" s="29" t="s">
        <v>25</v>
      </c>
      <c r="H347" s="29" t="s">
        <v>5404</v>
      </c>
      <c r="I347" s="25" t="s">
        <v>5405</v>
      </c>
      <c r="J347" t="s">
        <v>5489</v>
      </c>
      <c r="K347">
        <v>2</v>
      </c>
      <c r="L347" s="25" t="s">
        <v>3070</v>
      </c>
    </row>
    <row r="348" spans="1:12" x14ac:dyDescent="0.35">
      <c r="A348" s="25" t="s">
        <v>61</v>
      </c>
      <c r="B348" s="25" t="s">
        <v>60</v>
      </c>
      <c r="C348" s="25" t="s">
        <v>3969</v>
      </c>
      <c r="D348" s="25">
        <v>2.8170000000000002</v>
      </c>
      <c r="E348" s="25" t="s">
        <v>100</v>
      </c>
      <c r="F348" s="25" t="s">
        <v>36</v>
      </c>
      <c r="G348" s="29" t="s">
        <v>25</v>
      </c>
      <c r="H348" s="29" t="s">
        <v>5404</v>
      </c>
      <c r="I348" s="25" t="s">
        <v>5408</v>
      </c>
      <c r="J348" t="s">
        <v>5684</v>
      </c>
      <c r="K348">
        <v>7</v>
      </c>
      <c r="L348" s="25" t="s">
        <v>3066</v>
      </c>
    </row>
    <row r="349" spans="1:12" x14ac:dyDescent="0.35">
      <c r="A349" s="25" t="s">
        <v>2856</v>
      </c>
      <c r="B349" s="25" t="s">
        <v>2855</v>
      </c>
      <c r="C349" s="25" t="s">
        <v>3970</v>
      </c>
      <c r="D349" s="25">
        <v>0.75</v>
      </c>
      <c r="E349" s="25" t="s">
        <v>78</v>
      </c>
      <c r="F349" s="25" t="s">
        <v>36</v>
      </c>
      <c r="G349" s="29" t="s">
        <v>2175</v>
      </c>
      <c r="H349" s="29" t="s">
        <v>5404</v>
      </c>
      <c r="I349" s="25" t="s">
        <v>5408</v>
      </c>
      <c r="J349" t="s">
        <v>5685</v>
      </c>
      <c r="K349">
        <v>5</v>
      </c>
      <c r="L349" s="25" t="s">
        <v>3073</v>
      </c>
    </row>
    <row r="350" spans="1:12" x14ac:dyDescent="0.35">
      <c r="A350" s="25" t="s">
        <v>5283</v>
      </c>
      <c r="B350" s="25" t="s">
        <v>5282</v>
      </c>
      <c r="C350" s="25" t="s">
        <v>3969</v>
      </c>
      <c r="D350" s="25">
        <v>2.149</v>
      </c>
      <c r="E350" s="25" t="s">
        <v>36</v>
      </c>
      <c r="F350" s="25" t="s">
        <v>36</v>
      </c>
      <c r="G350" s="29" t="s">
        <v>29</v>
      </c>
      <c r="H350" s="29" t="s">
        <v>5404</v>
      </c>
      <c r="I350" s="25" t="s">
        <v>5405</v>
      </c>
      <c r="J350" t="s">
        <v>5686</v>
      </c>
      <c r="K350">
        <v>3</v>
      </c>
      <c r="L350" s="25" t="s">
        <v>3066</v>
      </c>
    </row>
    <row r="351" spans="1:12" x14ac:dyDescent="0.35">
      <c r="A351" s="25" t="s">
        <v>181</v>
      </c>
      <c r="B351" s="25" t="s">
        <v>180</v>
      </c>
      <c r="C351" s="25" t="s">
        <v>3968</v>
      </c>
      <c r="D351" s="25">
        <v>1.4830000000000001</v>
      </c>
      <c r="E351" s="25" t="s">
        <v>42</v>
      </c>
      <c r="F351" s="25" t="s">
        <v>36</v>
      </c>
      <c r="G351" s="29" t="s">
        <v>26</v>
      </c>
      <c r="H351" s="29" t="s">
        <v>5404</v>
      </c>
      <c r="I351" s="25" t="s">
        <v>5405</v>
      </c>
      <c r="J351" t="s">
        <v>5515</v>
      </c>
      <c r="K351">
        <v>4</v>
      </c>
      <c r="L351" s="25" t="s">
        <v>3070</v>
      </c>
    </row>
    <row r="352" spans="1:12" x14ac:dyDescent="0.35">
      <c r="A352" s="25" t="s">
        <v>216</v>
      </c>
      <c r="B352" s="25" t="s">
        <v>215</v>
      </c>
      <c r="C352" s="25" t="s">
        <v>3981</v>
      </c>
      <c r="D352" s="25">
        <v>4.4290000000000003</v>
      </c>
      <c r="E352" s="25" t="s">
        <v>68</v>
      </c>
      <c r="F352" s="25" t="s">
        <v>36</v>
      </c>
      <c r="G352" s="29" t="s">
        <v>27</v>
      </c>
      <c r="H352" s="29" t="s">
        <v>5404</v>
      </c>
      <c r="I352" s="25" t="s">
        <v>5405</v>
      </c>
      <c r="J352" t="s">
        <v>5687</v>
      </c>
      <c r="K352">
        <v>1</v>
      </c>
      <c r="L352" s="25" t="s">
        <v>3065</v>
      </c>
    </row>
    <row r="353" spans="1:12" x14ac:dyDescent="0.35">
      <c r="A353" s="25" t="s">
        <v>610</v>
      </c>
      <c r="B353" s="25" t="s">
        <v>609</v>
      </c>
      <c r="C353" s="25" t="s">
        <v>3980</v>
      </c>
      <c r="D353" s="25">
        <v>5.5069999999999997</v>
      </c>
      <c r="E353" s="25" t="s">
        <v>100</v>
      </c>
      <c r="F353" s="25" t="s">
        <v>36</v>
      </c>
      <c r="G353" s="29" t="s">
        <v>543</v>
      </c>
      <c r="H353" s="29" t="s">
        <v>5404</v>
      </c>
      <c r="I353" s="25" t="s">
        <v>5408</v>
      </c>
      <c r="J353" t="s">
        <v>5452</v>
      </c>
      <c r="K353">
        <v>8</v>
      </c>
      <c r="L353" s="25" t="s">
        <v>3084</v>
      </c>
    </row>
    <row r="354" spans="1:12" x14ac:dyDescent="0.35">
      <c r="A354" s="25" t="s">
        <v>5014</v>
      </c>
      <c r="B354" s="25" t="s">
        <v>5013</v>
      </c>
      <c r="C354" s="25" t="s">
        <v>3970</v>
      </c>
      <c r="D354" s="25">
        <v>0.75</v>
      </c>
      <c r="E354" s="25" t="s">
        <v>73</v>
      </c>
      <c r="F354" s="25" t="s">
        <v>36</v>
      </c>
      <c r="G354" s="29" t="s">
        <v>3359</v>
      </c>
      <c r="H354" s="29" t="s">
        <v>5404</v>
      </c>
      <c r="I354" s="25" t="s">
        <v>5408</v>
      </c>
      <c r="J354" t="s">
        <v>5475</v>
      </c>
      <c r="K354">
        <v>6</v>
      </c>
      <c r="L354" s="25" t="s">
        <v>3073</v>
      </c>
    </row>
    <row r="355" spans="1:12" x14ac:dyDescent="0.35">
      <c r="A355" s="25" t="s">
        <v>3729</v>
      </c>
      <c r="B355" s="25" t="s">
        <v>3728</v>
      </c>
      <c r="C355" s="25" t="s">
        <v>3969</v>
      </c>
      <c r="D355" s="25">
        <v>3.137</v>
      </c>
      <c r="E355" s="25" t="s">
        <v>36</v>
      </c>
      <c r="F355" s="25" t="s">
        <v>36</v>
      </c>
      <c r="G355" s="29" t="s">
        <v>3393</v>
      </c>
      <c r="H355" s="29" t="s">
        <v>5404</v>
      </c>
      <c r="I355" s="25" t="s">
        <v>5405</v>
      </c>
      <c r="J355" t="s">
        <v>5688</v>
      </c>
      <c r="K355">
        <v>3</v>
      </c>
      <c r="L355" s="25" t="s">
        <v>3066</v>
      </c>
    </row>
    <row r="356" spans="1:12" x14ac:dyDescent="0.35">
      <c r="A356" s="25" t="s">
        <v>3235</v>
      </c>
      <c r="B356" s="25" t="s">
        <v>3234</v>
      </c>
      <c r="C356" s="25" t="s">
        <v>3971</v>
      </c>
      <c r="D356" s="25">
        <v>6.5259999999999998</v>
      </c>
      <c r="E356" s="25" t="s">
        <v>87</v>
      </c>
      <c r="F356" s="25" t="s">
        <v>36</v>
      </c>
      <c r="G356" s="29" t="s">
        <v>1839</v>
      </c>
      <c r="H356" s="29" t="s">
        <v>5404</v>
      </c>
      <c r="I356" s="25" t="s">
        <v>5408</v>
      </c>
      <c r="J356" t="s">
        <v>5424</v>
      </c>
      <c r="K356">
        <v>7</v>
      </c>
      <c r="L356" s="25" t="s">
        <v>3064</v>
      </c>
    </row>
    <row r="357" spans="1:12" x14ac:dyDescent="0.35">
      <c r="A357" s="25" t="s">
        <v>3605</v>
      </c>
      <c r="B357" s="25" t="s">
        <v>3604</v>
      </c>
      <c r="C357" s="25" t="s">
        <v>3969</v>
      </c>
      <c r="D357" s="25">
        <v>2.4390000000000001</v>
      </c>
      <c r="E357" s="25" t="s">
        <v>36</v>
      </c>
      <c r="F357" s="25" t="s">
        <v>36</v>
      </c>
      <c r="G357" s="29" t="s">
        <v>3393</v>
      </c>
      <c r="H357" s="29" t="s">
        <v>5404</v>
      </c>
      <c r="I357" s="25" t="s">
        <v>5405</v>
      </c>
      <c r="J357" t="s">
        <v>5503</v>
      </c>
      <c r="K357">
        <v>2</v>
      </c>
      <c r="L357" s="25" t="s">
        <v>3066</v>
      </c>
    </row>
    <row r="358" spans="1:12" x14ac:dyDescent="0.35">
      <c r="A358" s="25" t="s">
        <v>4576</v>
      </c>
      <c r="B358" s="25" t="s">
        <v>4575</v>
      </c>
      <c r="C358" s="25" t="s">
        <v>3969</v>
      </c>
      <c r="D358" s="25">
        <v>3.1280000000000001</v>
      </c>
      <c r="E358" s="25" t="s">
        <v>68</v>
      </c>
      <c r="F358" s="25" t="s">
        <v>36</v>
      </c>
      <c r="G358" s="29" t="s">
        <v>3994</v>
      </c>
      <c r="H358" s="29" t="s">
        <v>5404</v>
      </c>
      <c r="I358" s="25" t="s">
        <v>5408</v>
      </c>
      <c r="J358" t="s">
        <v>5689</v>
      </c>
      <c r="K358">
        <v>5</v>
      </c>
      <c r="L358" s="25" t="s">
        <v>3066</v>
      </c>
    </row>
    <row r="359" spans="1:12" x14ac:dyDescent="0.35">
      <c r="A359" s="25" t="s">
        <v>4622</v>
      </c>
      <c r="B359" s="25" t="s">
        <v>4621</v>
      </c>
      <c r="C359" s="25" t="s">
        <v>3981</v>
      </c>
      <c r="D359" s="25">
        <v>3.851</v>
      </c>
      <c r="E359" s="25" t="s">
        <v>50</v>
      </c>
      <c r="F359" s="25" t="s">
        <v>36</v>
      </c>
      <c r="G359" s="29" t="s">
        <v>3994</v>
      </c>
      <c r="H359" s="29" t="s">
        <v>5404</v>
      </c>
      <c r="I359" s="25" t="s">
        <v>5405</v>
      </c>
      <c r="J359" t="s">
        <v>5468</v>
      </c>
      <c r="K359">
        <v>1</v>
      </c>
      <c r="L359" s="25" t="s">
        <v>3065</v>
      </c>
    </row>
    <row r="360" spans="1:12" x14ac:dyDescent="0.35">
      <c r="A360" s="25" t="s">
        <v>2834</v>
      </c>
      <c r="B360" s="25" t="s">
        <v>2833</v>
      </c>
      <c r="C360" s="25" t="s">
        <v>3969</v>
      </c>
      <c r="D360" s="25">
        <v>2.71</v>
      </c>
      <c r="E360" s="25" t="s">
        <v>47</v>
      </c>
      <c r="F360" s="25" t="s">
        <v>36</v>
      </c>
      <c r="G360" s="29" t="s">
        <v>2175</v>
      </c>
      <c r="H360" s="29" t="s">
        <v>5404</v>
      </c>
      <c r="I360" s="25" t="s">
        <v>5408</v>
      </c>
      <c r="J360" t="s">
        <v>5690</v>
      </c>
      <c r="K360">
        <v>6</v>
      </c>
      <c r="L360" s="25" t="s">
        <v>3066</v>
      </c>
    </row>
    <row r="361" spans="1:12" x14ac:dyDescent="0.35">
      <c r="A361" s="25" t="s">
        <v>218</v>
      </c>
      <c r="B361" s="25" t="s">
        <v>217</v>
      </c>
      <c r="C361" s="25" t="s">
        <v>3969</v>
      </c>
      <c r="D361" s="25">
        <v>2.8149999999999999</v>
      </c>
      <c r="E361" s="25" t="s">
        <v>100</v>
      </c>
      <c r="F361" s="25" t="s">
        <v>36</v>
      </c>
      <c r="G361" s="29" t="s">
        <v>27</v>
      </c>
      <c r="H361" s="29" t="s">
        <v>5404</v>
      </c>
      <c r="I361" s="25" t="s">
        <v>5405</v>
      </c>
      <c r="J361" t="s">
        <v>5691</v>
      </c>
      <c r="K361">
        <v>3</v>
      </c>
      <c r="L361" s="25" t="s">
        <v>3066</v>
      </c>
    </row>
    <row r="362" spans="1:12" x14ac:dyDescent="0.35">
      <c r="A362" s="25" t="s">
        <v>1896</v>
      </c>
      <c r="B362" s="25" t="s">
        <v>1895</v>
      </c>
      <c r="C362" s="25" t="s">
        <v>3981</v>
      </c>
      <c r="D362" s="25">
        <v>3.9590000000000001</v>
      </c>
      <c r="E362" s="25" t="s">
        <v>47</v>
      </c>
      <c r="F362" s="25" t="s">
        <v>36</v>
      </c>
      <c r="G362" s="29" t="s">
        <v>1839</v>
      </c>
      <c r="H362" s="29" t="s">
        <v>5404</v>
      </c>
      <c r="I362" s="25" t="s">
        <v>5408</v>
      </c>
      <c r="J362" t="s">
        <v>5692</v>
      </c>
      <c r="K362">
        <v>8</v>
      </c>
      <c r="L362" s="25" t="s">
        <v>3065</v>
      </c>
    </row>
    <row r="363" spans="1:12" x14ac:dyDescent="0.35">
      <c r="A363" s="25" t="s">
        <v>723</v>
      </c>
      <c r="B363" s="25" t="s">
        <v>722</v>
      </c>
      <c r="C363" s="25" t="s">
        <v>3969</v>
      </c>
      <c r="D363" s="25">
        <v>3.0289999999999999</v>
      </c>
      <c r="E363" s="25" t="s">
        <v>53</v>
      </c>
      <c r="F363" s="25" t="s">
        <v>36</v>
      </c>
      <c r="G363" s="29" t="s">
        <v>3359</v>
      </c>
      <c r="H363" s="29" t="s">
        <v>5404</v>
      </c>
      <c r="I363" s="25" t="s">
        <v>5405</v>
      </c>
      <c r="J363" t="s">
        <v>5574</v>
      </c>
      <c r="K363">
        <v>2</v>
      </c>
      <c r="L363" s="25" t="s">
        <v>3066</v>
      </c>
    </row>
    <row r="364" spans="1:12" x14ac:dyDescent="0.35">
      <c r="A364" s="25" t="s">
        <v>1654</v>
      </c>
      <c r="B364" s="25" t="s">
        <v>1653</v>
      </c>
      <c r="C364" s="25" t="s">
        <v>3969</v>
      </c>
      <c r="D364" s="25">
        <v>2.0409999999999999</v>
      </c>
      <c r="E364" s="25" t="s">
        <v>36</v>
      </c>
      <c r="F364" s="25" t="s">
        <v>36</v>
      </c>
      <c r="G364" s="29" t="s">
        <v>3359</v>
      </c>
      <c r="H364" s="29" t="s">
        <v>5404</v>
      </c>
      <c r="I364" s="25" t="s">
        <v>5405</v>
      </c>
      <c r="J364" t="s">
        <v>5429</v>
      </c>
      <c r="K364">
        <v>2</v>
      </c>
      <c r="L364" s="25" t="s">
        <v>3066</v>
      </c>
    </row>
    <row r="365" spans="1:12" x14ac:dyDescent="0.35">
      <c r="A365" s="25" t="s">
        <v>2814</v>
      </c>
      <c r="B365" s="25" t="s">
        <v>2813</v>
      </c>
      <c r="C365" s="25" t="s">
        <v>3981</v>
      </c>
      <c r="D365" s="25">
        <v>4.22</v>
      </c>
      <c r="E365" s="25" t="s">
        <v>36</v>
      </c>
      <c r="F365" s="25" t="s">
        <v>36</v>
      </c>
      <c r="G365" s="29" t="s">
        <v>2175</v>
      </c>
      <c r="H365" s="29" t="s">
        <v>5404</v>
      </c>
      <c r="I365" s="25" t="s">
        <v>5405</v>
      </c>
      <c r="J365" t="s">
        <v>5654</v>
      </c>
      <c r="K365">
        <v>2</v>
      </c>
      <c r="L365" s="25" t="s">
        <v>3065</v>
      </c>
    </row>
    <row r="366" spans="1:12" x14ac:dyDescent="0.35">
      <c r="A366" s="25" t="s">
        <v>5271</v>
      </c>
      <c r="B366" s="25" t="s">
        <v>5270</v>
      </c>
      <c r="C366" s="25" t="s">
        <v>3969</v>
      </c>
      <c r="D366" s="25">
        <v>2.5089999999999999</v>
      </c>
      <c r="E366" s="25" t="s">
        <v>87</v>
      </c>
      <c r="F366" s="25" t="s">
        <v>36</v>
      </c>
      <c r="G366" s="29" t="s">
        <v>29</v>
      </c>
      <c r="H366" s="29" t="s">
        <v>5404</v>
      </c>
      <c r="I366" s="25" t="s">
        <v>5405</v>
      </c>
      <c r="J366" t="s">
        <v>5567</v>
      </c>
      <c r="K366">
        <v>3</v>
      </c>
      <c r="L366" s="25" t="s">
        <v>3066</v>
      </c>
    </row>
    <row r="367" spans="1:12" x14ac:dyDescent="0.35">
      <c r="A367" s="25" t="s">
        <v>4967</v>
      </c>
      <c r="B367" s="25" t="s">
        <v>4966</v>
      </c>
      <c r="C367" s="25" t="s">
        <v>3968</v>
      </c>
      <c r="D367" s="25">
        <v>1.6910000000000001</v>
      </c>
      <c r="E367" s="25" t="s">
        <v>50</v>
      </c>
      <c r="F367" s="25" t="s">
        <v>36</v>
      </c>
      <c r="G367" s="29" t="s">
        <v>1839</v>
      </c>
      <c r="H367" s="29" t="s">
        <v>5404</v>
      </c>
      <c r="I367" s="25" t="s">
        <v>5405</v>
      </c>
      <c r="J367" t="s">
        <v>5422</v>
      </c>
      <c r="K367">
        <v>2</v>
      </c>
      <c r="L367" s="25" t="s">
        <v>3070</v>
      </c>
    </row>
    <row r="368" spans="1:12" x14ac:dyDescent="0.35">
      <c r="A368" s="25" t="s">
        <v>3083</v>
      </c>
      <c r="B368" s="25" t="s">
        <v>3082</v>
      </c>
      <c r="C368" s="25" t="s">
        <v>3968</v>
      </c>
      <c r="D368" s="25">
        <v>1.137</v>
      </c>
      <c r="E368" s="25" t="s">
        <v>47</v>
      </c>
      <c r="F368" s="25" t="s">
        <v>36</v>
      </c>
      <c r="G368" s="29" t="s">
        <v>25</v>
      </c>
      <c r="H368" s="29" t="s">
        <v>5404</v>
      </c>
      <c r="I368" s="25" t="s">
        <v>5405</v>
      </c>
      <c r="J368" t="s">
        <v>5425</v>
      </c>
      <c r="K368">
        <v>1</v>
      </c>
      <c r="L368" s="25" t="s">
        <v>3070</v>
      </c>
    </row>
    <row r="369" spans="1:12" x14ac:dyDescent="0.35">
      <c r="A369" s="25" t="s">
        <v>2388</v>
      </c>
      <c r="B369" s="25" t="s">
        <v>2387</v>
      </c>
      <c r="C369" s="25" t="s">
        <v>3969</v>
      </c>
      <c r="D369" s="25">
        <v>2.4209999999999998</v>
      </c>
      <c r="E369" s="25" t="s">
        <v>50</v>
      </c>
      <c r="F369" s="25" t="s">
        <v>36</v>
      </c>
      <c r="G369" s="29" t="s">
        <v>543</v>
      </c>
      <c r="H369" s="29" t="s">
        <v>5404</v>
      </c>
      <c r="I369" s="25" t="s">
        <v>5405</v>
      </c>
      <c r="J369" t="s">
        <v>5693</v>
      </c>
      <c r="K369">
        <v>1</v>
      </c>
      <c r="L369" s="25" t="s">
        <v>3066</v>
      </c>
    </row>
    <row r="370" spans="1:12" x14ac:dyDescent="0.35">
      <c r="A370" s="25" t="s">
        <v>4668</v>
      </c>
      <c r="B370" s="25" t="s">
        <v>4667</v>
      </c>
      <c r="C370" s="25" t="s">
        <v>3968</v>
      </c>
      <c r="D370" s="25">
        <v>1.4550000000000001</v>
      </c>
      <c r="E370" s="25" t="s">
        <v>159</v>
      </c>
      <c r="F370" s="25" t="s">
        <v>36</v>
      </c>
      <c r="G370" s="29" t="s">
        <v>3994</v>
      </c>
      <c r="H370" s="29" t="s">
        <v>5404</v>
      </c>
      <c r="I370" s="25" t="s">
        <v>5405</v>
      </c>
      <c r="J370" t="s">
        <v>5694</v>
      </c>
      <c r="K370">
        <v>1</v>
      </c>
      <c r="L370" s="25" t="s">
        <v>3070</v>
      </c>
    </row>
    <row r="371" spans="1:12" x14ac:dyDescent="0.35">
      <c r="A371" s="25" t="s">
        <v>232</v>
      </c>
      <c r="B371" s="25" t="s">
        <v>231</v>
      </c>
      <c r="C371" s="25" t="s">
        <v>3970</v>
      </c>
      <c r="D371" s="25">
        <v>0.75</v>
      </c>
      <c r="E371" s="25" t="s">
        <v>42</v>
      </c>
      <c r="F371" s="25" t="s">
        <v>36</v>
      </c>
      <c r="G371" s="29" t="s">
        <v>27</v>
      </c>
      <c r="H371" s="29" t="s">
        <v>5404</v>
      </c>
      <c r="I371" s="25" t="s">
        <v>5405</v>
      </c>
      <c r="J371" t="s">
        <v>5645</v>
      </c>
      <c r="K371">
        <v>4</v>
      </c>
      <c r="L371" s="25" t="s">
        <v>3073</v>
      </c>
    </row>
    <row r="372" spans="1:12" x14ac:dyDescent="0.35">
      <c r="A372" s="25" t="s">
        <v>3308</v>
      </c>
      <c r="B372" s="25" t="s">
        <v>3860</v>
      </c>
      <c r="C372" s="25" t="s">
        <v>3981</v>
      </c>
      <c r="D372" s="25">
        <v>3.7370000000000001</v>
      </c>
      <c r="E372" s="25" t="s">
        <v>36</v>
      </c>
      <c r="F372" s="25" t="s">
        <v>36</v>
      </c>
      <c r="G372" s="29" t="s">
        <v>3994</v>
      </c>
      <c r="H372" s="29" t="s">
        <v>5404</v>
      </c>
      <c r="I372" s="25" t="s">
        <v>5405</v>
      </c>
      <c r="J372" t="s">
        <v>5672</v>
      </c>
      <c r="K372">
        <v>4</v>
      </c>
      <c r="L372" s="25" t="s">
        <v>3065</v>
      </c>
    </row>
    <row r="373" spans="1:12" x14ac:dyDescent="0.35">
      <c r="A373" s="25" t="s">
        <v>3228</v>
      </c>
      <c r="B373" s="25" t="s">
        <v>3227</v>
      </c>
      <c r="C373" s="25" t="s">
        <v>3970</v>
      </c>
      <c r="D373" s="25">
        <v>0.81100000000000005</v>
      </c>
      <c r="E373" s="25" t="s">
        <v>68</v>
      </c>
      <c r="F373" s="25" t="s">
        <v>36</v>
      </c>
      <c r="G373" s="29" t="s">
        <v>28</v>
      </c>
      <c r="H373" s="29" t="s">
        <v>5404</v>
      </c>
      <c r="I373" s="25" t="s">
        <v>5405</v>
      </c>
      <c r="J373" t="s">
        <v>5430</v>
      </c>
      <c r="K373">
        <v>3</v>
      </c>
      <c r="L373" s="25" t="s">
        <v>3073</v>
      </c>
    </row>
    <row r="374" spans="1:12" x14ac:dyDescent="0.35">
      <c r="A374" s="25" t="s">
        <v>4728</v>
      </c>
      <c r="B374" s="25" t="s">
        <v>4727</v>
      </c>
      <c r="C374" s="25" t="s">
        <v>3980</v>
      </c>
      <c r="D374" s="25">
        <v>4.9749999999999996</v>
      </c>
      <c r="E374" s="25" t="s">
        <v>87</v>
      </c>
      <c r="F374" s="25" t="s">
        <v>36</v>
      </c>
      <c r="G374" s="29" t="s">
        <v>3393</v>
      </c>
      <c r="H374" s="29" t="s">
        <v>5404</v>
      </c>
      <c r="I374" s="25" t="s">
        <v>5408</v>
      </c>
      <c r="J374" t="s">
        <v>5695</v>
      </c>
      <c r="K374">
        <v>7</v>
      </c>
      <c r="L374" s="25" t="s">
        <v>3084</v>
      </c>
    </row>
    <row r="375" spans="1:12" x14ac:dyDescent="0.35">
      <c r="A375" s="25" t="s">
        <v>4564</v>
      </c>
      <c r="B375" s="25" t="s">
        <v>4563</v>
      </c>
      <c r="C375" s="25" t="s">
        <v>3970</v>
      </c>
      <c r="D375" s="25">
        <v>0.50600000000000001</v>
      </c>
      <c r="E375" s="25" t="s">
        <v>53</v>
      </c>
      <c r="F375" s="25" t="s">
        <v>36</v>
      </c>
      <c r="G375" s="29" t="s">
        <v>3996</v>
      </c>
      <c r="H375" s="29" t="s">
        <v>5404</v>
      </c>
      <c r="I375" s="25" t="s">
        <v>5405</v>
      </c>
      <c r="J375" t="s">
        <v>5696</v>
      </c>
      <c r="K375">
        <v>3</v>
      </c>
      <c r="L375" s="25" t="s">
        <v>3073</v>
      </c>
    </row>
    <row r="376" spans="1:12" x14ac:dyDescent="0.35">
      <c r="A376" s="25" t="s">
        <v>4237</v>
      </c>
      <c r="B376" s="25" t="s">
        <v>4236</v>
      </c>
      <c r="C376" s="25" t="s">
        <v>3968</v>
      </c>
      <c r="D376" s="25">
        <v>0.93100000000000005</v>
      </c>
      <c r="E376" s="25" t="s">
        <v>42</v>
      </c>
      <c r="F376" s="25" t="s">
        <v>36</v>
      </c>
      <c r="G376" s="29" t="s">
        <v>3995</v>
      </c>
      <c r="H376" s="29" t="s">
        <v>5404</v>
      </c>
      <c r="I376" s="25" t="s">
        <v>5405</v>
      </c>
      <c r="J376" t="s">
        <v>5510</v>
      </c>
      <c r="K376">
        <v>1</v>
      </c>
      <c r="L376" s="25" t="s">
        <v>3070</v>
      </c>
    </row>
    <row r="377" spans="1:12" x14ac:dyDescent="0.35">
      <c r="A377" s="25" t="s">
        <v>2513</v>
      </c>
      <c r="B377" s="25" t="s">
        <v>1899</v>
      </c>
      <c r="C377" s="25" t="s">
        <v>3969</v>
      </c>
      <c r="D377" s="25">
        <v>3.194</v>
      </c>
      <c r="E377" s="25" t="s">
        <v>53</v>
      </c>
      <c r="F377" s="25" t="s">
        <v>36</v>
      </c>
      <c r="G377" s="29" t="s">
        <v>1839</v>
      </c>
      <c r="H377" s="29" t="s">
        <v>5404</v>
      </c>
      <c r="I377" s="25" t="s">
        <v>5405</v>
      </c>
      <c r="J377" t="s">
        <v>5601</v>
      </c>
      <c r="K377">
        <v>3</v>
      </c>
      <c r="L377" s="25" t="s">
        <v>3066</v>
      </c>
    </row>
    <row r="378" spans="1:12" x14ac:dyDescent="0.35">
      <c r="A378" s="25" t="s">
        <v>158</v>
      </c>
      <c r="B378" s="25" t="s">
        <v>157</v>
      </c>
      <c r="C378" s="25" t="s">
        <v>3968</v>
      </c>
      <c r="D378" s="25">
        <v>1.2250000000000001</v>
      </c>
      <c r="E378" s="25" t="s">
        <v>39</v>
      </c>
      <c r="F378" s="25" t="s">
        <v>36</v>
      </c>
      <c r="G378" s="29" t="s">
        <v>25</v>
      </c>
      <c r="H378" s="29" t="s">
        <v>5404</v>
      </c>
      <c r="I378" s="25" t="s">
        <v>5405</v>
      </c>
      <c r="J378" t="s">
        <v>5697</v>
      </c>
      <c r="K378">
        <v>4</v>
      </c>
      <c r="L378" s="25" t="s">
        <v>3070</v>
      </c>
    </row>
    <row r="379" spans="1:12" x14ac:dyDescent="0.35">
      <c r="A379" s="25" t="s">
        <v>5149</v>
      </c>
      <c r="B379" s="25" t="s">
        <v>5148</v>
      </c>
      <c r="C379" s="25" t="s">
        <v>3970</v>
      </c>
      <c r="D379" s="25">
        <v>0.75</v>
      </c>
      <c r="E379" s="25" t="s">
        <v>83</v>
      </c>
      <c r="F379" s="25" t="s">
        <v>36</v>
      </c>
      <c r="G379" s="29" t="s">
        <v>2175</v>
      </c>
      <c r="H379" s="29" t="s">
        <v>5404</v>
      </c>
      <c r="I379" s="25" t="s">
        <v>5405</v>
      </c>
      <c r="J379" t="s">
        <v>5426</v>
      </c>
      <c r="K379">
        <v>4</v>
      </c>
      <c r="L379" s="25" t="s">
        <v>3073</v>
      </c>
    </row>
    <row r="380" spans="1:12" x14ac:dyDescent="0.35">
      <c r="A380" s="25" t="s">
        <v>3619</v>
      </c>
      <c r="B380" s="25" t="s">
        <v>3618</v>
      </c>
      <c r="C380" s="25" t="s">
        <v>3980</v>
      </c>
      <c r="D380" s="25">
        <v>5.3620000000000001</v>
      </c>
      <c r="E380" s="25" t="s">
        <v>83</v>
      </c>
      <c r="F380" s="25" t="s">
        <v>36</v>
      </c>
      <c r="G380" s="29" t="s">
        <v>3393</v>
      </c>
      <c r="H380" s="29" t="s">
        <v>5404</v>
      </c>
      <c r="I380" s="25" t="s">
        <v>5405</v>
      </c>
      <c r="J380" t="s">
        <v>5698</v>
      </c>
      <c r="K380">
        <v>4</v>
      </c>
      <c r="L380" s="25" t="s">
        <v>3084</v>
      </c>
    </row>
    <row r="381" spans="1:12" x14ac:dyDescent="0.35">
      <c r="A381" s="25" t="s">
        <v>3673</v>
      </c>
      <c r="B381" s="25" t="s">
        <v>3672</v>
      </c>
      <c r="C381" s="25" t="s">
        <v>3969</v>
      </c>
      <c r="D381" s="25">
        <v>2.6789999999999998</v>
      </c>
      <c r="E381" s="25" t="s">
        <v>50</v>
      </c>
      <c r="F381" s="25" t="s">
        <v>36</v>
      </c>
      <c r="G381" s="29" t="s">
        <v>3393</v>
      </c>
      <c r="H381" s="29" t="s">
        <v>5404</v>
      </c>
      <c r="I381" s="25" t="s">
        <v>5405</v>
      </c>
      <c r="J381" t="s">
        <v>5605</v>
      </c>
      <c r="K381">
        <v>3</v>
      </c>
      <c r="L381" s="25" t="s">
        <v>3066</v>
      </c>
    </row>
    <row r="382" spans="1:12" x14ac:dyDescent="0.35">
      <c r="A382" s="25" t="s">
        <v>5353</v>
      </c>
      <c r="B382" s="25" t="s">
        <v>5352</v>
      </c>
      <c r="C382" s="25" t="s">
        <v>3970</v>
      </c>
      <c r="D382" s="25">
        <v>0.75</v>
      </c>
      <c r="E382" s="25" t="s">
        <v>83</v>
      </c>
      <c r="F382" s="25" t="s">
        <v>36</v>
      </c>
      <c r="G382" s="29" t="s">
        <v>29</v>
      </c>
      <c r="H382" s="29" t="s">
        <v>5404</v>
      </c>
      <c r="I382" s="25" t="s">
        <v>5405</v>
      </c>
      <c r="J382" t="s">
        <v>5699</v>
      </c>
      <c r="K382">
        <v>3</v>
      </c>
      <c r="L382" s="25" t="s">
        <v>3073</v>
      </c>
    </row>
    <row r="383" spans="1:12" x14ac:dyDescent="0.35">
      <c r="A383" s="25" t="s">
        <v>5016</v>
      </c>
      <c r="B383" s="25" t="s">
        <v>5015</v>
      </c>
      <c r="C383" s="25" t="s">
        <v>3970</v>
      </c>
      <c r="D383" s="25">
        <v>0.75</v>
      </c>
      <c r="E383" s="25" t="s">
        <v>50</v>
      </c>
      <c r="F383" s="25" t="s">
        <v>36</v>
      </c>
      <c r="G383" s="29" t="s">
        <v>3359</v>
      </c>
      <c r="H383" s="29" t="s">
        <v>5404</v>
      </c>
      <c r="I383" s="25" t="s">
        <v>5408</v>
      </c>
      <c r="J383" t="s">
        <v>5413</v>
      </c>
      <c r="K383">
        <v>5</v>
      </c>
      <c r="L383" s="25" t="s">
        <v>3073</v>
      </c>
    </row>
    <row r="384" spans="1:12" x14ac:dyDescent="0.35">
      <c r="A384" s="25" t="s">
        <v>4718</v>
      </c>
      <c r="B384" s="25" t="s">
        <v>4717</v>
      </c>
      <c r="C384" s="25" t="s">
        <v>3970</v>
      </c>
      <c r="D384" s="25">
        <v>0.745</v>
      </c>
      <c r="E384" s="25" t="s">
        <v>50</v>
      </c>
      <c r="F384" s="25" t="s">
        <v>36</v>
      </c>
      <c r="G384" s="29" t="s">
        <v>3994</v>
      </c>
      <c r="H384" s="29" t="s">
        <v>5404</v>
      </c>
      <c r="I384" s="25" t="s">
        <v>5405</v>
      </c>
      <c r="J384" t="s">
        <v>5700</v>
      </c>
      <c r="K384">
        <v>4</v>
      </c>
      <c r="L384" s="25" t="s">
        <v>3073</v>
      </c>
    </row>
    <row r="385" spans="1:12" x14ac:dyDescent="0.35">
      <c r="A385" s="25" t="s">
        <v>532</v>
      </c>
      <c r="B385" s="25" t="s">
        <v>531</v>
      </c>
      <c r="C385" s="25" t="s">
        <v>3969</v>
      </c>
      <c r="D385" s="25">
        <v>1.8660000000000001</v>
      </c>
      <c r="E385" s="25" t="s">
        <v>53</v>
      </c>
      <c r="F385" s="25" t="s">
        <v>36</v>
      </c>
      <c r="G385" s="29" t="s">
        <v>539</v>
      </c>
      <c r="H385" s="29" t="s">
        <v>5404</v>
      </c>
      <c r="I385" s="25" t="s">
        <v>5405</v>
      </c>
      <c r="J385" t="s">
        <v>5523</v>
      </c>
      <c r="K385">
        <v>1</v>
      </c>
      <c r="L385" s="25" t="s">
        <v>3066</v>
      </c>
    </row>
    <row r="386" spans="1:12" x14ac:dyDescent="0.35">
      <c r="A386" s="25" t="s">
        <v>2172</v>
      </c>
      <c r="B386" s="25" t="s">
        <v>2171</v>
      </c>
      <c r="C386" s="25" t="s">
        <v>3970</v>
      </c>
      <c r="D386" s="25">
        <v>0.75</v>
      </c>
      <c r="E386" s="25" t="s">
        <v>73</v>
      </c>
      <c r="F386" s="25" t="s">
        <v>36</v>
      </c>
      <c r="G386" s="29" t="s">
        <v>543</v>
      </c>
      <c r="H386" s="29" t="s">
        <v>5404</v>
      </c>
      <c r="I386" s="25" t="s">
        <v>5405</v>
      </c>
      <c r="J386" t="s">
        <v>5576</v>
      </c>
      <c r="K386">
        <v>4</v>
      </c>
      <c r="L386" s="25" t="s">
        <v>3073</v>
      </c>
    </row>
    <row r="387" spans="1:12" x14ac:dyDescent="0.35">
      <c r="A387" s="25" t="s">
        <v>2159</v>
      </c>
      <c r="B387" s="25" t="s">
        <v>2158</v>
      </c>
      <c r="C387" s="25" t="s">
        <v>3968</v>
      </c>
      <c r="D387" s="25">
        <v>1.2669999999999999</v>
      </c>
      <c r="E387" s="25" t="s">
        <v>87</v>
      </c>
      <c r="F387" s="25" t="s">
        <v>36</v>
      </c>
      <c r="G387" s="29" t="s">
        <v>1839</v>
      </c>
      <c r="H387" s="29" t="s">
        <v>5404</v>
      </c>
      <c r="I387" s="25" t="s">
        <v>5405</v>
      </c>
      <c r="J387" t="s">
        <v>5658</v>
      </c>
      <c r="K387">
        <v>1</v>
      </c>
      <c r="L387" s="25" t="s">
        <v>3070</v>
      </c>
    </row>
    <row r="388" spans="1:12" x14ac:dyDescent="0.35">
      <c r="A388" s="25" t="s">
        <v>3739</v>
      </c>
      <c r="B388" s="25" t="s">
        <v>3738</v>
      </c>
      <c r="C388" s="25" t="s">
        <v>3968</v>
      </c>
      <c r="D388" s="25">
        <v>1.0069999999999999</v>
      </c>
      <c r="E388" s="25" t="s">
        <v>83</v>
      </c>
      <c r="F388" s="25" t="s">
        <v>36</v>
      </c>
      <c r="G388" s="29" t="s">
        <v>3393</v>
      </c>
      <c r="H388" s="29" t="s">
        <v>5404</v>
      </c>
      <c r="I388" s="25" t="s">
        <v>5405</v>
      </c>
      <c r="J388" t="s">
        <v>5672</v>
      </c>
      <c r="K388">
        <v>4</v>
      </c>
      <c r="L388" s="25" t="s">
        <v>3070</v>
      </c>
    </row>
    <row r="389" spans="1:12" x14ac:dyDescent="0.35">
      <c r="A389" s="25" t="s">
        <v>4750</v>
      </c>
      <c r="B389" s="25" t="s">
        <v>4749</v>
      </c>
      <c r="C389" s="25" t="s">
        <v>3980</v>
      </c>
      <c r="D389" s="25">
        <v>5.8410000000000002</v>
      </c>
      <c r="E389" s="25" t="s">
        <v>36</v>
      </c>
      <c r="F389" s="25" t="s">
        <v>36</v>
      </c>
      <c r="G389" s="29" t="s">
        <v>3393</v>
      </c>
      <c r="H389" s="29" t="s">
        <v>5404</v>
      </c>
      <c r="I389" s="25" t="s">
        <v>5405</v>
      </c>
      <c r="J389" t="s">
        <v>5701</v>
      </c>
      <c r="K389">
        <v>4</v>
      </c>
      <c r="L389" s="25" t="s">
        <v>3084</v>
      </c>
    </row>
    <row r="390" spans="1:12" x14ac:dyDescent="0.35">
      <c r="A390" s="25" t="s">
        <v>4420</v>
      </c>
      <c r="B390" s="25" t="s">
        <v>4419</v>
      </c>
      <c r="C390" s="25" t="s">
        <v>3969</v>
      </c>
      <c r="D390" s="25">
        <v>2.456</v>
      </c>
      <c r="E390" s="25" t="s">
        <v>39</v>
      </c>
      <c r="F390" s="25" t="s">
        <v>36</v>
      </c>
      <c r="G390" s="29" t="s">
        <v>3996</v>
      </c>
      <c r="H390" s="29" t="s">
        <v>5404</v>
      </c>
      <c r="I390" s="25" t="s">
        <v>5408</v>
      </c>
      <c r="J390" t="s">
        <v>5702</v>
      </c>
      <c r="K390">
        <v>6</v>
      </c>
      <c r="L390" s="25" t="s">
        <v>3066</v>
      </c>
    </row>
    <row r="391" spans="1:12" x14ac:dyDescent="0.35">
      <c r="A391" s="25" t="s">
        <v>3180</v>
      </c>
      <c r="B391" s="25" t="s">
        <v>3179</v>
      </c>
      <c r="C391" s="25" t="s">
        <v>3969</v>
      </c>
      <c r="D391" s="25">
        <v>2.3660000000000001</v>
      </c>
      <c r="E391" s="25" t="s">
        <v>83</v>
      </c>
      <c r="F391" s="25" t="s">
        <v>36</v>
      </c>
      <c r="G391" s="29" t="s">
        <v>27</v>
      </c>
      <c r="H391" s="29" t="s">
        <v>5404</v>
      </c>
      <c r="I391" s="25" t="s">
        <v>5405</v>
      </c>
      <c r="J391" t="s">
        <v>5559</v>
      </c>
      <c r="K391">
        <v>2</v>
      </c>
      <c r="L391" s="25" t="s">
        <v>3066</v>
      </c>
    </row>
    <row r="392" spans="1:12" x14ac:dyDescent="0.35">
      <c r="A392" s="25" t="s">
        <v>3814</v>
      </c>
      <c r="B392" s="25" t="s">
        <v>3813</v>
      </c>
      <c r="C392" s="25" t="s">
        <v>3968</v>
      </c>
      <c r="D392" s="25">
        <v>0.90100000000000002</v>
      </c>
      <c r="E392" s="25" t="s">
        <v>73</v>
      </c>
      <c r="F392" s="25" t="s">
        <v>36</v>
      </c>
      <c r="G392" s="29" t="s">
        <v>28</v>
      </c>
      <c r="H392" s="29" t="s">
        <v>5404</v>
      </c>
      <c r="I392" s="25" t="s">
        <v>5405</v>
      </c>
      <c r="J392" t="s">
        <v>5665</v>
      </c>
      <c r="K392">
        <v>4</v>
      </c>
      <c r="L392" s="25" t="s">
        <v>3070</v>
      </c>
    </row>
    <row r="393" spans="1:12" x14ac:dyDescent="0.35">
      <c r="A393" s="25" t="s">
        <v>3793</v>
      </c>
      <c r="B393" s="25" t="s">
        <v>3792</v>
      </c>
      <c r="C393" s="25" t="s">
        <v>3969</v>
      </c>
      <c r="D393" s="25">
        <v>2.7349999999999999</v>
      </c>
      <c r="E393" s="25" t="s">
        <v>42</v>
      </c>
      <c r="F393" s="25" t="s">
        <v>36</v>
      </c>
      <c r="G393" s="29" t="s">
        <v>28</v>
      </c>
      <c r="H393" s="29" t="s">
        <v>5404</v>
      </c>
      <c r="I393" s="25" t="s">
        <v>5408</v>
      </c>
      <c r="J393" t="s">
        <v>5703</v>
      </c>
      <c r="K393">
        <v>8</v>
      </c>
      <c r="L393" s="25" t="s">
        <v>3066</v>
      </c>
    </row>
    <row r="394" spans="1:12" x14ac:dyDescent="0.35">
      <c r="A394" s="25" t="s">
        <v>851</v>
      </c>
      <c r="B394" s="25" t="s">
        <v>850</v>
      </c>
      <c r="C394" s="25" t="s">
        <v>3970</v>
      </c>
      <c r="D394" s="25">
        <v>0.75</v>
      </c>
      <c r="E394" s="25" t="s">
        <v>36</v>
      </c>
      <c r="F394" s="25" t="s">
        <v>36</v>
      </c>
      <c r="G394" s="29" t="s">
        <v>3359</v>
      </c>
      <c r="H394" s="29" t="s">
        <v>5404</v>
      </c>
      <c r="I394" s="25" t="s">
        <v>5408</v>
      </c>
      <c r="J394" t="s">
        <v>5704</v>
      </c>
      <c r="K394">
        <v>8</v>
      </c>
      <c r="L394" s="25" t="s">
        <v>3073</v>
      </c>
    </row>
    <row r="395" spans="1:12" x14ac:dyDescent="0.35">
      <c r="A395" s="25" t="s">
        <v>408</v>
      </c>
      <c r="B395" s="25" t="s">
        <v>407</v>
      </c>
      <c r="C395" s="25" t="s">
        <v>3968</v>
      </c>
      <c r="D395" s="25">
        <v>1.8180000000000001</v>
      </c>
      <c r="E395" s="25" t="s">
        <v>36</v>
      </c>
      <c r="F395" s="25" t="s">
        <v>36</v>
      </c>
      <c r="G395" s="29" t="s">
        <v>28</v>
      </c>
      <c r="H395" s="29" t="s">
        <v>5404</v>
      </c>
      <c r="I395" s="25" t="s">
        <v>5405</v>
      </c>
      <c r="J395" t="s">
        <v>5560</v>
      </c>
      <c r="K395">
        <v>1</v>
      </c>
      <c r="L395" s="25" t="s">
        <v>3070</v>
      </c>
    </row>
    <row r="396" spans="1:12" x14ac:dyDescent="0.35">
      <c r="A396" s="25" t="s">
        <v>669</v>
      </c>
      <c r="B396" s="25" t="s">
        <v>668</v>
      </c>
      <c r="C396" s="25" t="s">
        <v>3970</v>
      </c>
      <c r="D396" s="25">
        <v>0.75</v>
      </c>
      <c r="E396" s="25" t="s">
        <v>36</v>
      </c>
      <c r="F396" s="25" t="s">
        <v>36</v>
      </c>
      <c r="G396" s="29" t="s">
        <v>543</v>
      </c>
      <c r="H396" s="29" t="s">
        <v>5404</v>
      </c>
      <c r="I396" s="25" t="s">
        <v>5405</v>
      </c>
      <c r="J396" t="s">
        <v>5705</v>
      </c>
      <c r="K396">
        <v>4</v>
      </c>
      <c r="L396" s="25" t="s">
        <v>3073</v>
      </c>
    </row>
    <row r="397" spans="1:12" x14ac:dyDescent="0.35">
      <c r="A397" s="25" t="s">
        <v>663</v>
      </c>
      <c r="B397" s="25" t="s">
        <v>662</v>
      </c>
      <c r="C397" s="25" t="s">
        <v>3969</v>
      </c>
      <c r="D397" s="25">
        <v>3.4020000000000001</v>
      </c>
      <c r="E397" s="25" t="s">
        <v>78</v>
      </c>
      <c r="F397" s="25" t="s">
        <v>36</v>
      </c>
      <c r="G397" s="29" t="s">
        <v>543</v>
      </c>
      <c r="H397" s="29" t="s">
        <v>5404</v>
      </c>
      <c r="I397" s="25" t="s">
        <v>5405</v>
      </c>
      <c r="J397" t="s">
        <v>5478</v>
      </c>
      <c r="K397">
        <v>3</v>
      </c>
      <c r="L397" s="25" t="s">
        <v>3066</v>
      </c>
    </row>
    <row r="398" spans="1:12" x14ac:dyDescent="0.35">
      <c r="A398" s="25" t="s">
        <v>4788</v>
      </c>
      <c r="B398" s="25" t="s">
        <v>4787</v>
      </c>
      <c r="C398" s="25" t="s">
        <v>3969</v>
      </c>
      <c r="D398" s="25">
        <v>2.3969999999999998</v>
      </c>
      <c r="E398" s="25" t="s">
        <v>35</v>
      </c>
      <c r="F398" s="25" t="s">
        <v>36</v>
      </c>
      <c r="G398" s="29" t="s">
        <v>27</v>
      </c>
      <c r="H398" s="29" t="s">
        <v>5404</v>
      </c>
      <c r="I398" s="25" t="s">
        <v>5408</v>
      </c>
      <c r="J398" t="s">
        <v>5706</v>
      </c>
      <c r="K398">
        <v>7</v>
      </c>
      <c r="L398" s="25" t="s">
        <v>3066</v>
      </c>
    </row>
    <row r="399" spans="1:12" x14ac:dyDescent="0.35">
      <c r="A399" s="25" t="s">
        <v>460</v>
      </c>
      <c r="B399" s="25" t="s">
        <v>459</v>
      </c>
      <c r="C399" s="25" t="s">
        <v>3970</v>
      </c>
      <c r="D399" s="25">
        <v>0.84499999999999997</v>
      </c>
      <c r="E399" s="25" t="s">
        <v>47</v>
      </c>
      <c r="F399" s="25" t="s">
        <v>36</v>
      </c>
      <c r="G399" s="29" t="s">
        <v>539</v>
      </c>
      <c r="H399" s="29" t="s">
        <v>5404</v>
      </c>
      <c r="I399" s="25" t="s">
        <v>5405</v>
      </c>
      <c r="J399" t="s">
        <v>5707</v>
      </c>
      <c r="K399">
        <v>4</v>
      </c>
      <c r="L399" s="25" t="s">
        <v>3073</v>
      </c>
    </row>
    <row r="400" spans="1:12" x14ac:dyDescent="0.35">
      <c r="A400" s="25" t="s">
        <v>1051</v>
      </c>
      <c r="B400" s="25" t="s">
        <v>1050</v>
      </c>
      <c r="C400" s="25" t="s">
        <v>3970</v>
      </c>
      <c r="D400" s="25">
        <v>0.68300000000000005</v>
      </c>
      <c r="E400" s="25" t="s">
        <v>47</v>
      </c>
      <c r="F400" s="25" t="s">
        <v>36</v>
      </c>
      <c r="G400" s="29" t="s">
        <v>539</v>
      </c>
      <c r="H400" s="29" t="s">
        <v>5404</v>
      </c>
      <c r="I400" s="25" t="s">
        <v>5408</v>
      </c>
      <c r="J400" t="s">
        <v>5708</v>
      </c>
      <c r="K400">
        <v>5</v>
      </c>
      <c r="L400" s="25" t="s">
        <v>3073</v>
      </c>
    </row>
    <row r="401" spans="1:12" x14ac:dyDescent="0.35">
      <c r="A401" s="25" t="s">
        <v>106</v>
      </c>
      <c r="B401" s="25" t="s">
        <v>105</v>
      </c>
      <c r="C401" s="25" t="s">
        <v>3968</v>
      </c>
      <c r="D401" s="25">
        <v>1.681</v>
      </c>
      <c r="E401" s="25" t="s">
        <v>47</v>
      </c>
      <c r="F401" s="25" t="s">
        <v>36</v>
      </c>
      <c r="G401" s="29" t="s">
        <v>25</v>
      </c>
      <c r="H401" s="29" t="s">
        <v>5404</v>
      </c>
      <c r="I401" s="25" t="s">
        <v>5405</v>
      </c>
      <c r="J401" t="s">
        <v>5553</v>
      </c>
      <c r="K401">
        <v>2</v>
      </c>
      <c r="L401" s="25" t="s">
        <v>3070</v>
      </c>
    </row>
    <row r="402" spans="1:12" x14ac:dyDescent="0.35">
      <c r="A402" s="25" t="s">
        <v>2744</v>
      </c>
      <c r="B402" s="25" t="s">
        <v>2743</v>
      </c>
      <c r="C402" s="25" t="s">
        <v>3968</v>
      </c>
      <c r="D402" s="25">
        <v>1.458</v>
      </c>
      <c r="E402" s="25" t="s">
        <v>39</v>
      </c>
      <c r="F402" s="25" t="s">
        <v>36</v>
      </c>
      <c r="G402" s="29" t="s">
        <v>2175</v>
      </c>
      <c r="H402" s="29" t="s">
        <v>5404</v>
      </c>
      <c r="I402" s="25" t="s">
        <v>5405</v>
      </c>
      <c r="J402" t="s">
        <v>5643</v>
      </c>
      <c r="K402">
        <v>1</v>
      </c>
      <c r="L402" s="25" t="s">
        <v>3070</v>
      </c>
    </row>
    <row r="403" spans="1:12" x14ac:dyDescent="0.35">
      <c r="A403" s="25" t="s">
        <v>679</v>
      </c>
      <c r="B403" s="25" t="s">
        <v>678</v>
      </c>
      <c r="C403" s="25" t="s">
        <v>3968</v>
      </c>
      <c r="D403" s="25">
        <v>1.6950000000000001</v>
      </c>
      <c r="E403" s="25" t="s">
        <v>78</v>
      </c>
      <c r="F403" s="25" t="s">
        <v>36</v>
      </c>
      <c r="G403" s="29" t="s">
        <v>543</v>
      </c>
      <c r="H403" s="29" t="s">
        <v>5404</v>
      </c>
      <c r="I403" s="25" t="s">
        <v>5405</v>
      </c>
      <c r="J403" t="s">
        <v>5418</v>
      </c>
      <c r="K403">
        <v>2</v>
      </c>
      <c r="L403" s="25" t="s">
        <v>3070</v>
      </c>
    </row>
    <row r="404" spans="1:12" x14ac:dyDescent="0.35">
      <c r="A404" s="25" t="s">
        <v>5317</v>
      </c>
      <c r="B404" s="25" t="s">
        <v>5316</v>
      </c>
      <c r="C404" s="25" t="s">
        <v>3968</v>
      </c>
      <c r="D404" s="25">
        <v>1.2030000000000001</v>
      </c>
      <c r="E404" s="25" t="s">
        <v>42</v>
      </c>
      <c r="F404" s="25" t="s">
        <v>36</v>
      </c>
      <c r="G404" s="29" t="s">
        <v>29</v>
      </c>
      <c r="H404" s="29" t="s">
        <v>5404</v>
      </c>
      <c r="I404" s="25" t="s">
        <v>5405</v>
      </c>
      <c r="J404" t="s">
        <v>5435</v>
      </c>
      <c r="K404">
        <v>4</v>
      </c>
      <c r="L404" s="25" t="s">
        <v>3070</v>
      </c>
    </row>
    <row r="405" spans="1:12" x14ac:dyDescent="0.35">
      <c r="A405" s="25" t="s">
        <v>5257</v>
      </c>
      <c r="B405" s="25" t="s">
        <v>5256</v>
      </c>
      <c r="C405" s="25" t="s">
        <v>3969</v>
      </c>
      <c r="D405" s="25">
        <v>3.0059999999999998</v>
      </c>
      <c r="E405" s="25" t="s">
        <v>36</v>
      </c>
      <c r="F405" s="25" t="s">
        <v>36</v>
      </c>
      <c r="G405" s="29" t="s">
        <v>29</v>
      </c>
      <c r="H405" s="29" t="s">
        <v>5404</v>
      </c>
      <c r="I405" s="25" t="s">
        <v>5405</v>
      </c>
      <c r="J405" t="s">
        <v>5709</v>
      </c>
      <c r="K405">
        <v>3</v>
      </c>
      <c r="L405" s="25" t="s">
        <v>3066</v>
      </c>
    </row>
    <row r="406" spans="1:12" x14ac:dyDescent="0.35">
      <c r="A406" s="25" t="s">
        <v>3779</v>
      </c>
      <c r="B406" s="25" t="s">
        <v>3778</v>
      </c>
      <c r="C406" s="25" t="s">
        <v>3970</v>
      </c>
      <c r="D406" s="25">
        <v>0.56299999999999994</v>
      </c>
      <c r="E406" s="25" t="s">
        <v>50</v>
      </c>
      <c r="F406" s="25" t="s">
        <v>36</v>
      </c>
      <c r="G406" s="29" t="s">
        <v>27</v>
      </c>
      <c r="H406" s="29" t="s">
        <v>5404</v>
      </c>
      <c r="I406" s="25" t="s">
        <v>5405</v>
      </c>
      <c r="J406" t="s">
        <v>5710</v>
      </c>
      <c r="K406">
        <v>1</v>
      </c>
      <c r="L406" s="25" t="s">
        <v>3073</v>
      </c>
    </row>
    <row r="407" spans="1:12" x14ac:dyDescent="0.35">
      <c r="A407" s="25" t="s">
        <v>2001</v>
      </c>
      <c r="B407" s="25" t="s">
        <v>2000</v>
      </c>
      <c r="C407" s="25" t="s">
        <v>3969</v>
      </c>
      <c r="D407" s="25">
        <v>2.6110000000000002</v>
      </c>
      <c r="E407" s="25" t="s">
        <v>100</v>
      </c>
      <c r="F407" s="25" t="s">
        <v>36</v>
      </c>
      <c r="G407" s="29" t="s">
        <v>1839</v>
      </c>
      <c r="H407" s="29" t="s">
        <v>5404</v>
      </c>
      <c r="I407" s="25" t="s">
        <v>5405</v>
      </c>
      <c r="J407" t="s">
        <v>5711</v>
      </c>
      <c r="K407">
        <v>2</v>
      </c>
      <c r="L407" s="25" t="s">
        <v>3066</v>
      </c>
    </row>
    <row r="408" spans="1:12" x14ac:dyDescent="0.35">
      <c r="A408" s="25" t="s">
        <v>3257</v>
      </c>
      <c r="B408" s="25" t="s">
        <v>3256</v>
      </c>
      <c r="C408" s="25" t="s">
        <v>3969</v>
      </c>
      <c r="D408" s="25">
        <v>2.8719999999999999</v>
      </c>
      <c r="E408" s="25" t="s">
        <v>39</v>
      </c>
      <c r="F408" s="25" t="s">
        <v>36</v>
      </c>
      <c r="G408" s="29" t="s">
        <v>1839</v>
      </c>
      <c r="H408" s="29" t="s">
        <v>5404</v>
      </c>
      <c r="I408" s="25" t="s">
        <v>5408</v>
      </c>
      <c r="J408" t="s">
        <v>5712</v>
      </c>
      <c r="K408">
        <v>6</v>
      </c>
      <c r="L408" s="25" t="s">
        <v>3066</v>
      </c>
    </row>
    <row r="409" spans="1:12" x14ac:dyDescent="0.35">
      <c r="A409" s="25" t="s">
        <v>4955</v>
      </c>
      <c r="B409" s="25" t="s">
        <v>4954</v>
      </c>
      <c r="C409" s="25" t="s">
        <v>3981</v>
      </c>
      <c r="D409" s="25">
        <v>3.45</v>
      </c>
      <c r="E409" s="25" t="s">
        <v>87</v>
      </c>
      <c r="F409" s="25" t="s">
        <v>36</v>
      </c>
      <c r="G409" s="29" t="s">
        <v>1839</v>
      </c>
      <c r="H409" s="29" t="s">
        <v>5404</v>
      </c>
      <c r="I409" s="25" t="s">
        <v>5405</v>
      </c>
      <c r="J409" t="s">
        <v>5545</v>
      </c>
      <c r="K409">
        <v>4</v>
      </c>
      <c r="L409" s="25" t="s">
        <v>3065</v>
      </c>
    </row>
    <row r="410" spans="1:12" x14ac:dyDescent="0.35">
      <c r="A410" s="25" t="s">
        <v>4852</v>
      </c>
      <c r="B410" s="25" t="s">
        <v>4851</v>
      </c>
      <c r="C410" s="25" t="s">
        <v>3969</v>
      </c>
      <c r="D410" s="25">
        <v>3.1659999999999999</v>
      </c>
      <c r="E410" s="25" t="s">
        <v>42</v>
      </c>
      <c r="F410" s="25" t="s">
        <v>36</v>
      </c>
      <c r="G410" s="29" t="s">
        <v>28</v>
      </c>
      <c r="H410" s="29" t="s">
        <v>5404</v>
      </c>
      <c r="I410" s="25" t="s">
        <v>5405</v>
      </c>
      <c r="J410" t="s">
        <v>5713</v>
      </c>
      <c r="K410">
        <v>2</v>
      </c>
      <c r="L410" s="25" t="s">
        <v>3066</v>
      </c>
    </row>
    <row r="411" spans="1:12" x14ac:dyDescent="0.35">
      <c r="A411" s="25" t="s">
        <v>206</v>
      </c>
      <c r="B411" s="25" t="s">
        <v>205</v>
      </c>
      <c r="C411" s="25" t="s">
        <v>3981</v>
      </c>
      <c r="D411" s="25">
        <v>3.6640000000000001</v>
      </c>
      <c r="E411" s="25" t="s">
        <v>159</v>
      </c>
      <c r="F411" s="25" t="s">
        <v>36</v>
      </c>
      <c r="G411" s="29" t="s">
        <v>27</v>
      </c>
      <c r="H411" s="29" t="s">
        <v>5404</v>
      </c>
      <c r="I411" s="25" t="s">
        <v>5408</v>
      </c>
      <c r="J411" t="s">
        <v>5714</v>
      </c>
      <c r="K411">
        <v>8</v>
      </c>
      <c r="L411" s="25" t="s">
        <v>3065</v>
      </c>
    </row>
    <row r="412" spans="1:12" x14ac:dyDescent="0.35">
      <c r="A412" s="25" t="s">
        <v>3918</v>
      </c>
      <c r="B412" s="25" t="s">
        <v>818</v>
      </c>
      <c r="C412" s="25" t="s">
        <v>3970</v>
      </c>
      <c r="D412" s="25">
        <v>0.75</v>
      </c>
      <c r="E412" s="25" t="s">
        <v>148</v>
      </c>
      <c r="F412" s="25" t="s">
        <v>36</v>
      </c>
      <c r="G412" s="29" t="s">
        <v>3359</v>
      </c>
      <c r="H412" s="29" t="s">
        <v>5404</v>
      </c>
      <c r="I412" s="25" t="s">
        <v>5405</v>
      </c>
      <c r="J412" t="s">
        <v>5502</v>
      </c>
      <c r="K412">
        <v>2</v>
      </c>
      <c r="L412" s="25" t="s">
        <v>3073</v>
      </c>
    </row>
    <row r="413" spans="1:12" x14ac:dyDescent="0.35">
      <c r="A413" s="25" t="s">
        <v>198</v>
      </c>
      <c r="B413" s="25" t="s">
        <v>197</v>
      </c>
      <c r="C413" s="25" t="s">
        <v>3980</v>
      </c>
      <c r="D413" s="25">
        <v>5.2869999999999999</v>
      </c>
      <c r="E413" s="25" t="s">
        <v>68</v>
      </c>
      <c r="F413" s="25" t="s">
        <v>36</v>
      </c>
      <c r="G413" s="29" t="s">
        <v>27</v>
      </c>
      <c r="H413" s="29" t="s">
        <v>5404</v>
      </c>
      <c r="I413" s="25" t="s">
        <v>5408</v>
      </c>
      <c r="J413" t="s">
        <v>5452</v>
      </c>
      <c r="K413">
        <v>8</v>
      </c>
      <c r="L413" s="25" t="s">
        <v>3084</v>
      </c>
    </row>
    <row r="414" spans="1:12" x14ac:dyDescent="0.35">
      <c r="A414" s="25" t="s">
        <v>2754</v>
      </c>
      <c r="B414" s="25" t="s">
        <v>2753</v>
      </c>
      <c r="C414" s="25" t="s">
        <v>3969</v>
      </c>
      <c r="D414" s="25">
        <v>2.0310000000000001</v>
      </c>
      <c r="E414" s="25" t="s">
        <v>78</v>
      </c>
      <c r="F414" s="25" t="s">
        <v>36</v>
      </c>
      <c r="G414" s="29" t="s">
        <v>2175</v>
      </c>
      <c r="H414" s="29" t="s">
        <v>5404</v>
      </c>
      <c r="I414" s="25" t="s">
        <v>5408</v>
      </c>
      <c r="J414" t="s">
        <v>5428</v>
      </c>
      <c r="K414">
        <v>7</v>
      </c>
      <c r="L414" s="25" t="s">
        <v>3066</v>
      </c>
    </row>
    <row r="415" spans="1:12" x14ac:dyDescent="0.35">
      <c r="A415" s="25" t="s">
        <v>3808</v>
      </c>
      <c r="B415" s="25" t="s">
        <v>3807</v>
      </c>
      <c r="C415" s="25" t="s">
        <v>3968</v>
      </c>
      <c r="D415" s="25">
        <v>1.2969999999999999</v>
      </c>
      <c r="E415" s="25" t="s">
        <v>36</v>
      </c>
      <c r="F415" s="25" t="s">
        <v>36</v>
      </c>
      <c r="G415" s="29" t="s">
        <v>28</v>
      </c>
      <c r="H415" s="29" t="s">
        <v>5404</v>
      </c>
      <c r="I415" s="25" t="s">
        <v>5405</v>
      </c>
      <c r="J415" t="s">
        <v>5709</v>
      </c>
      <c r="K415">
        <v>3</v>
      </c>
      <c r="L415" s="25" t="s">
        <v>3070</v>
      </c>
    </row>
    <row r="416" spans="1:12" x14ac:dyDescent="0.35">
      <c r="A416" s="25" t="s">
        <v>5082</v>
      </c>
      <c r="B416" s="25" t="s">
        <v>5081</v>
      </c>
      <c r="C416" s="25" t="s">
        <v>3970</v>
      </c>
      <c r="D416" s="25">
        <v>0.745</v>
      </c>
      <c r="E416" s="25" t="s">
        <v>110</v>
      </c>
      <c r="F416" s="25" t="s">
        <v>36</v>
      </c>
      <c r="G416" s="29" t="s">
        <v>3359</v>
      </c>
      <c r="H416" s="29" t="s">
        <v>5404</v>
      </c>
      <c r="I416" s="25" t="s">
        <v>5405</v>
      </c>
      <c r="J416" t="s">
        <v>5715</v>
      </c>
      <c r="K416">
        <v>4</v>
      </c>
      <c r="L416" s="25" t="s">
        <v>3073</v>
      </c>
    </row>
    <row r="417" spans="1:12" x14ac:dyDescent="0.35">
      <c r="A417" s="25" t="s">
        <v>5002</v>
      </c>
      <c r="B417" s="25" t="s">
        <v>5001</v>
      </c>
      <c r="C417" s="25" t="s">
        <v>3970</v>
      </c>
      <c r="D417" s="25">
        <v>0.745</v>
      </c>
      <c r="E417" s="25" t="s">
        <v>87</v>
      </c>
      <c r="F417" s="25" t="s">
        <v>36</v>
      </c>
      <c r="G417" s="29" t="s">
        <v>1839</v>
      </c>
      <c r="H417" s="29" t="s">
        <v>5404</v>
      </c>
      <c r="I417" s="25" t="s">
        <v>5405</v>
      </c>
      <c r="J417" t="s">
        <v>5716</v>
      </c>
      <c r="K417">
        <v>4</v>
      </c>
      <c r="L417" s="25" t="s">
        <v>3073</v>
      </c>
    </row>
    <row r="418" spans="1:12" x14ac:dyDescent="0.35">
      <c r="A418" s="25" t="s">
        <v>2249</v>
      </c>
      <c r="B418" s="25" t="s">
        <v>2248</v>
      </c>
      <c r="C418" s="25" t="s">
        <v>3981</v>
      </c>
      <c r="D418" s="25">
        <v>3.399</v>
      </c>
      <c r="E418" s="25" t="s">
        <v>78</v>
      </c>
      <c r="F418" s="25" t="s">
        <v>36</v>
      </c>
      <c r="G418" s="29" t="s">
        <v>2175</v>
      </c>
      <c r="H418" s="29" t="s">
        <v>5404</v>
      </c>
      <c r="I418" s="25" t="s">
        <v>5408</v>
      </c>
      <c r="J418" t="s">
        <v>5717</v>
      </c>
      <c r="K418">
        <v>5</v>
      </c>
      <c r="L418" s="25" t="s">
        <v>3065</v>
      </c>
    </row>
    <row r="419" spans="1:12" x14ac:dyDescent="0.35">
      <c r="A419" s="25" t="s">
        <v>5074</v>
      </c>
      <c r="B419" s="25" t="s">
        <v>5073</v>
      </c>
      <c r="C419" s="25" t="s">
        <v>3970</v>
      </c>
      <c r="D419" s="25">
        <v>0.745</v>
      </c>
      <c r="E419" s="25" t="s">
        <v>110</v>
      </c>
      <c r="F419" s="25" t="s">
        <v>36</v>
      </c>
      <c r="G419" s="29" t="s">
        <v>3359</v>
      </c>
      <c r="H419" s="29" t="s">
        <v>5404</v>
      </c>
      <c r="I419" s="25" t="s">
        <v>5405</v>
      </c>
      <c r="J419" t="s">
        <v>5718</v>
      </c>
      <c r="K419">
        <v>3</v>
      </c>
      <c r="L419" s="25" t="s">
        <v>3073</v>
      </c>
    </row>
    <row r="420" spans="1:12" x14ac:dyDescent="0.35">
      <c r="A420" s="25" t="s">
        <v>2247</v>
      </c>
      <c r="B420" s="25" t="s">
        <v>2246</v>
      </c>
      <c r="C420" s="25" t="s">
        <v>3981</v>
      </c>
      <c r="D420" s="25">
        <v>3.847</v>
      </c>
      <c r="E420" s="25" t="s">
        <v>100</v>
      </c>
      <c r="F420" s="25" t="s">
        <v>36</v>
      </c>
      <c r="G420" s="29" t="s">
        <v>2175</v>
      </c>
      <c r="H420" s="29" t="s">
        <v>5404</v>
      </c>
      <c r="I420" s="25" t="s">
        <v>5405</v>
      </c>
      <c r="J420" t="s">
        <v>5719</v>
      </c>
      <c r="K420">
        <v>2</v>
      </c>
      <c r="L420" s="25" t="s">
        <v>3065</v>
      </c>
    </row>
    <row r="421" spans="1:12" x14ac:dyDescent="0.35">
      <c r="A421" s="25" t="s">
        <v>5040</v>
      </c>
      <c r="B421" s="25" t="s">
        <v>5039</v>
      </c>
      <c r="C421" s="25" t="s">
        <v>3969</v>
      </c>
      <c r="D421" s="25">
        <v>2.2989999999999999</v>
      </c>
      <c r="E421" s="25" t="s">
        <v>50</v>
      </c>
      <c r="F421" s="25" t="s">
        <v>36</v>
      </c>
      <c r="G421" s="29" t="s">
        <v>3359</v>
      </c>
      <c r="H421" s="29" t="s">
        <v>5404</v>
      </c>
      <c r="I421" s="25" t="s">
        <v>5405</v>
      </c>
      <c r="J421" t="s">
        <v>5481</v>
      </c>
      <c r="K421">
        <v>1</v>
      </c>
      <c r="L421" s="25" t="s">
        <v>3066</v>
      </c>
    </row>
    <row r="422" spans="1:12" x14ac:dyDescent="0.35">
      <c r="A422" s="25" t="s">
        <v>4085</v>
      </c>
      <c r="B422" s="25" t="s">
        <v>4084</v>
      </c>
      <c r="C422" s="25" t="s">
        <v>3969</v>
      </c>
      <c r="D422" s="25">
        <v>1.8839999999999999</v>
      </c>
      <c r="E422" s="25" t="s">
        <v>100</v>
      </c>
      <c r="F422" s="25" t="s">
        <v>36</v>
      </c>
      <c r="G422" s="29" t="s">
        <v>3995</v>
      </c>
      <c r="H422" s="29" t="s">
        <v>5404</v>
      </c>
      <c r="I422" s="25" t="s">
        <v>5408</v>
      </c>
      <c r="J422" t="s">
        <v>5720</v>
      </c>
      <c r="K422">
        <v>6</v>
      </c>
      <c r="L422" s="25" t="s">
        <v>3066</v>
      </c>
    </row>
    <row r="423" spans="1:12" x14ac:dyDescent="0.35">
      <c r="A423" s="25" t="s">
        <v>5046</v>
      </c>
      <c r="B423" s="25" t="s">
        <v>5045</v>
      </c>
      <c r="C423" s="25" t="s">
        <v>3970</v>
      </c>
      <c r="D423" s="25">
        <v>0.75</v>
      </c>
      <c r="E423" s="25" t="s">
        <v>87</v>
      </c>
      <c r="F423" s="25" t="s">
        <v>36</v>
      </c>
      <c r="G423" s="29" t="s">
        <v>3359</v>
      </c>
      <c r="H423" s="29" t="s">
        <v>5404</v>
      </c>
      <c r="I423" s="25" t="s">
        <v>5405</v>
      </c>
      <c r="J423" t="s">
        <v>5721</v>
      </c>
      <c r="K423">
        <v>4</v>
      </c>
      <c r="L423" s="25" t="s">
        <v>3073</v>
      </c>
    </row>
    <row r="424" spans="1:12" x14ac:dyDescent="0.35">
      <c r="A424" s="25" t="s">
        <v>5335</v>
      </c>
      <c r="B424" s="25" t="s">
        <v>5334</v>
      </c>
      <c r="C424" s="25" t="s">
        <v>3968</v>
      </c>
      <c r="D424" s="25">
        <v>0.97299999999999998</v>
      </c>
      <c r="E424" s="25" t="s">
        <v>68</v>
      </c>
      <c r="F424" s="25" t="s">
        <v>36</v>
      </c>
      <c r="G424" s="29" t="s">
        <v>29</v>
      </c>
      <c r="H424" s="29" t="s">
        <v>5404</v>
      </c>
      <c r="I424" s="25" t="s">
        <v>5405</v>
      </c>
      <c r="J424" t="s">
        <v>5722</v>
      </c>
      <c r="K424">
        <v>4</v>
      </c>
      <c r="L424" s="25" t="s">
        <v>3070</v>
      </c>
    </row>
    <row r="425" spans="1:12" x14ac:dyDescent="0.35">
      <c r="A425" s="25" t="s">
        <v>5072</v>
      </c>
      <c r="B425" s="25" t="s">
        <v>5071</v>
      </c>
      <c r="C425" s="25" t="s">
        <v>3970</v>
      </c>
      <c r="D425" s="25">
        <v>0.745</v>
      </c>
      <c r="E425" s="25" t="s">
        <v>50</v>
      </c>
      <c r="F425" s="25" t="s">
        <v>36</v>
      </c>
      <c r="G425" s="29" t="s">
        <v>3359</v>
      </c>
      <c r="H425" s="29" t="s">
        <v>5404</v>
      </c>
      <c r="I425" s="25" t="s">
        <v>5405</v>
      </c>
      <c r="J425" t="s">
        <v>5419</v>
      </c>
      <c r="K425">
        <v>4</v>
      </c>
      <c r="L425" s="25" t="s">
        <v>3073</v>
      </c>
    </row>
    <row r="426" spans="1:12" x14ac:dyDescent="0.35">
      <c r="A426" s="25" t="s">
        <v>5036</v>
      </c>
      <c r="B426" s="25" t="s">
        <v>5035</v>
      </c>
      <c r="C426" s="25" t="s">
        <v>3981</v>
      </c>
      <c r="D426" s="25">
        <v>3.54</v>
      </c>
      <c r="E426" s="25" t="s">
        <v>110</v>
      </c>
      <c r="F426" s="25" t="s">
        <v>36</v>
      </c>
      <c r="G426" s="29" t="s">
        <v>3359</v>
      </c>
      <c r="H426" s="29" t="s">
        <v>5404</v>
      </c>
      <c r="I426" s="25" t="s">
        <v>5405</v>
      </c>
      <c r="J426" t="s">
        <v>5514</v>
      </c>
      <c r="K426">
        <v>4</v>
      </c>
      <c r="L426" s="25" t="s">
        <v>3065</v>
      </c>
    </row>
    <row r="427" spans="1:12" x14ac:dyDescent="0.35">
      <c r="A427" s="25" t="s">
        <v>4508</v>
      </c>
      <c r="B427" s="25" t="s">
        <v>4507</v>
      </c>
      <c r="C427" s="25" t="s">
        <v>3968</v>
      </c>
      <c r="D427" s="25">
        <v>1.673</v>
      </c>
      <c r="E427" s="25" t="s">
        <v>159</v>
      </c>
      <c r="F427" s="25" t="s">
        <v>36</v>
      </c>
      <c r="G427" s="29" t="s">
        <v>3996</v>
      </c>
      <c r="H427" s="29" t="s">
        <v>5404</v>
      </c>
      <c r="I427" s="25" t="s">
        <v>5405</v>
      </c>
      <c r="J427" t="s">
        <v>5566</v>
      </c>
      <c r="K427">
        <v>2</v>
      </c>
      <c r="L427" s="25" t="s">
        <v>3070</v>
      </c>
    </row>
    <row r="428" spans="1:12" x14ac:dyDescent="0.35">
      <c r="A428" s="25" t="s">
        <v>4821</v>
      </c>
      <c r="B428" s="25" t="s">
        <v>4820</v>
      </c>
      <c r="C428" s="25" t="s">
        <v>3968</v>
      </c>
      <c r="D428" s="25">
        <v>1.321</v>
      </c>
      <c r="E428" s="25" t="s">
        <v>83</v>
      </c>
      <c r="F428" s="25" t="s">
        <v>36</v>
      </c>
      <c r="G428" s="29" t="s">
        <v>28</v>
      </c>
      <c r="H428" s="29" t="s">
        <v>5404</v>
      </c>
      <c r="I428" s="25" t="s">
        <v>5408</v>
      </c>
      <c r="J428" t="s">
        <v>5723</v>
      </c>
      <c r="K428">
        <v>5</v>
      </c>
      <c r="L428" s="25" t="s">
        <v>3070</v>
      </c>
    </row>
    <row r="429" spans="1:12" x14ac:dyDescent="0.35">
      <c r="A429" s="25" t="s">
        <v>3823</v>
      </c>
      <c r="B429" s="25" t="s">
        <v>3822</v>
      </c>
      <c r="C429" s="25" t="s">
        <v>3968</v>
      </c>
      <c r="D429" s="25">
        <v>1.425</v>
      </c>
      <c r="E429" s="25" t="s">
        <v>83</v>
      </c>
      <c r="F429" s="25" t="s">
        <v>36</v>
      </c>
      <c r="G429" s="29" t="s">
        <v>28</v>
      </c>
      <c r="H429" s="29" t="s">
        <v>5404</v>
      </c>
      <c r="I429" s="25" t="s">
        <v>5405</v>
      </c>
      <c r="J429" t="s">
        <v>5724</v>
      </c>
      <c r="K429">
        <v>4</v>
      </c>
      <c r="L429" s="25" t="s">
        <v>3070</v>
      </c>
    </row>
    <row r="430" spans="1:12" x14ac:dyDescent="0.35">
      <c r="A430" s="25" t="s">
        <v>4986</v>
      </c>
      <c r="B430" s="25" t="s">
        <v>4985</v>
      </c>
      <c r="C430" s="25" t="s">
        <v>3970</v>
      </c>
      <c r="D430" s="25">
        <v>0.75</v>
      </c>
      <c r="E430" s="25" t="s">
        <v>110</v>
      </c>
      <c r="F430" s="25" t="s">
        <v>36</v>
      </c>
      <c r="G430" s="29" t="s">
        <v>1839</v>
      </c>
      <c r="H430" s="29" t="s">
        <v>5404</v>
      </c>
      <c r="I430" s="25" t="s">
        <v>5405</v>
      </c>
      <c r="J430" t="s">
        <v>5725</v>
      </c>
      <c r="K430">
        <v>2</v>
      </c>
      <c r="L430" s="25" t="s">
        <v>3073</v>
      </c>
    </row>
    <row r="431" spans="1:12" x14ac:dyDescent="0.35">
      <c r="A431" s="25" t="s">
        <v>4978</v>
      </c>
      <c r="B431" s="25" t="s">
        <v>4977</v>
      </c>
      <c r="C431" s="25" t="s">
        <v>3970</v>
      </c>
      <c r="D431" s="25">
        <v>0.75</v>
      </c>
      <c r="E431" s="25" t="s">
        <v>39</v>
      </c>
      <c r="F431" s="25" t="s">
        <v>36</v>
      </c>
      <c r="G431" s="29" t="s">
        <v>1839</v>
      </c>
      <c r="H431" s="29" t="s">
        <v>5404</v>
      </c>
      <c r="I431" s="25" t="s">
        <v>5405</v>
      </c>
      <c r="J431" t="s">
        <v>5515</v>
      </c>
      <c r="K431">
        <v>4</v>
      </c>
      <c r="L431" s="25" t="s">
        <v>3073</v>
      </c>
    </row>
    <row r="432" spans="1:12" x14ac:dyDescent="0.35">
      <c r="A432" s="25" t="s">
        <v>3392</v>
      </c>
      <c r="B432" s="25" t="s">
        <v>3391</v>
      </c>
      <c r="C432" s="25" t="s">
        <v>3968</v>
      </c>
      <c r="D432" s="25">
        <v>1.8109999999999999</v>
      </c>
      <c r="E432" s="25" t="s">
        <v>83</v>
      </c>
      <c r="F432" s="25" t="s">
        <v>36</v>
      </c>
      <c r="G432" s="29" t="s">
        <v>2175</v>
      </c>
      <c r="H432" s="29" t="s">
        <v>5404</v>
      </c>
      <c r="I432" s="25" t="s">
        <v>5405</v>
      </c>
      <c r="J432" t="s">
        <v>5726</v>
      </c>
      <c r="K432">
        <v>4</v>
      </c>
      <c r="L432" s="25" t="s">
        <v>3070</v>
      </c>
    </row>
    <row r="433" spans="1:12" x14ac:dyDescent="0.35">
      <c r="A433" s="25" t="s">
        <v>5113</v>
      </c>
      <c r="B433" s="25" t="s">
        <v>5112</v>
      </c>
      <c r="C433" s="25" t="s">
        <v>3970</v>
      </c>
      <c r="D433" s="25">
        <v>0.74299999999999999</v>
      </c>
      <c r="E433" s="25" t="s">
        <v>50</v>
      </c>
      <c r="F433" s="25" t="s">
        <v>36</v>
      </c>
      <c r="G433" s="29" t="s">
        <v>2175</v>
      </c>
      <c r="H433" s="29" t="s">
        <v>5404</v>
      </c>
      <c r="I433" s="25" t="s">
        <v>5408</v>
      </c>
      <c r="J433" t="s">
        <v>5727</v>
      </c>
      <c r="K433">
        <v>8</v>
      </c>
      <c r="L433" s="25" t="s">
        <v>3073</v>
      </c>
    </row>
    <row r="434" spans="1:12" x14ac:dyDescent="0.35">
      <c r="A434" s="25" t="s">
        <v>4540</v>
      </c>
      <c r="B434" s="25" t="s">
        <v>4539</v>
      </c>
      <c r="C434" s="25" t="s">
        <v>3970</v>
      </c>
      <c r="D434" s="25">
        <v>0.75</v>
      </c>
      <c r="E434" s="25" t="s">
        <v>148</v>
      </c>
      <c r="F434" s="25" t="s">
        <v>36</v>
      </c>
      <c r="G434" s="29" t="s">
        <v>3996</v>
      </c>
      <c r="H434" s="29" t="s">
        <v>5404</v>
      </c>
      <c r="I434" s="25" t="s">
        <v>5405</v>
      </c>
      <c r="J434" t="s">
        <v>5728</v>
      </c>
      <c r="K434">
        <v>1</v>
      </c>
      <c r="L434" s="25" t="s">
        <v>3073</v>
      </c>
    </row>
    <row r="435" spans="1:12" x14ac:dyDescent="0.35">
      <c r="A435" s="25" t="s">
        <v>5201</v>
      </c>
      <c r="B435" s="25" t="s">
        <v>5200</v>
      </c>
      <c r="C435" s="25" t="s">
        <v>3970</v>
      </c>
      <c r="D435" s="25">
        <v>0.75</v>
      </c>
      <c r="E435" s="25" t="s">
        <v>39</v>
      </c>
      <c r="F435" s="25" t="s">
        <v>36</v>
      </c>
      <c r="G435" s="29" t="s">
        <v>29</v>
      </c>
      <c r="H435" s="29" t="s">
        <v>5404</v>
      </c>
      <c r="I435" s="25" t="s">
        <v>5408</v>
      </c>
      <c r="J435" t="s">
        <v>5729</v>
      </c>
      <c r="K435">
        <v>6</v>
      </c>
      <c r="L435" s="25" t="s">
        <v>3073</v>
      </c>
    </row>
    <row r="436" spans="1:12" x14ac:dyDescent="0.35">
      <c r="A436" s="25" t="s">
        <v>4239</v>
      </c>
      <c r="B436" s="25" t="s">
        <v>4238</v>
      </c>
      <c r="C436" s="25" t="s">
        <v>3968</v>
      </c>
      <c r="D436" s="25">
        <v>0.91300000000000003</v>
      </c>
      <c r="E436" s="25" t="s">
        <v>42</v>
      </c>
      <c r="F436" s="25" t="s">
        <v>36</v>
      </c>
      <c r="G436" s="29" t="s">
        <v>3995</v>
      </c>
      <c r="H436" s="29" t="s">
        <v>5404</v>
      </c>
      <c r="I436" s="25" t="s">
        <v>5405</v>
      </c>
      <c r="J436" t="s">
        <v>5505</v>
      </c>
      <c r="K436">
        <v>2</v>
      </c>
      <c r="L436" s="25" t="s">
        <v>3070</v>
      </c>
    </row>
    <row r="437" spans="1:12" x14ac:dyDescent="0.35">
      <c r="A437" s="25" t="s">
        <v>3291</v>
      </c>
      <c r="B437" s="25" t="s">
        <v>3290</v>
      </c>
      <c r="C437" s="25" t="s">
        <v>3968</v>
      </c>
      <c r="D437" s="25">
        <v>1.095</v>
      </c>
      <c r="E437" s="25" t="s">
        <v>53</v>
      </c>
      <c r="F437" s="25" t="s">
        <v>36</v>
      </c>
      <c r="G437" s="29" t="s">
        <v>1839</v>
      </c>
      <c r="H437" s="29" t="s">
        <v>5404</v>
      </c>
      <c r="I437" s="25" t="s">
        <v>5405</v>
      </c>
      <c r="J437" t="s">
        <v>5667</v>
      </c>
      <c r="K437">
        <v>2</v>
      </c>
      <c r="L437" s="25" t="s">
        <v>3070</v>
      </c>
    </row>
    <row r="438" spans="1:12" x14ac:dyDescent="0.35">
      <c r="A438" s="25" t="s">
        <v>3212</v>
      </c>
      <c r="B438" s="25" t="s">
        <v>3211</v>
      </c>
      <c r="C438" s="25" t="s">
        <v>3981</v>
      </c>
      <c r="D438" s="25">
        <v>3.7770000000000001</v>
      </c>
      <c r="E438" s="25" t="s">
        <v>50</v>
      </c>
      <c r="F438" s="25" t="s">
        <v>36</v>
      </c>
      <c r="G438" s="29" t="s">
        <v>28</v>
      </c>
      <c r="H438" s="29" t="s">
        <v>5404</v>
      </c>
      <c r="I438" s="25" t="s">
        <v>5405</v>
      </c>
      <c r="J438" t="s">
        <v>5730</v>
      </c>
      <c r="K438">
        <v>2</v>
      </c>
      <c r="L438" s="25" t="s">
        <v>3065</v>
      </c>
    </row>
    <row r="439" spans="1:12" x14ac:dyDescent="0.35">
      <c r="A439" s="25" t="s">
        <v>503</v>
      </c>
      <c r="B439" s="25" t="s">
        <v>502</v>
      </c>
      <c r="C439" s="25" t="s">
        <v>3970</v>
      </c>
      <c r="D439" s="25">
        <v>0.75</v>
      </c>
      <c r="E439" s="25" t="s">
        <v>53</v>
      </c>
      <c r="F439" s="25" t="s">
        <v>36</v>
      </c>
      <c r="G439" s="29" t="s">
        <v>27</v>
      </c>
      <c r="H439" s="29" t="s">
        <v>5404</v>
      </c>
      <c r="I439" s="25" t="s">
        <v>5405</v>
      </c>
      <c r="J439" t="s">
        <v>5436</v>
      </c>
      <c r="K439">
        <v>4</v>
      </c>
      <c r="L439" s="25" t="s">
        <v>3073</v>
      </c>
    </row>
    <row r="440" spans="1:12" x14ac:dyDescent="0.35">
      <c r="A440" s="25" t="s">
        <v>3226</v>
      </c>
      <c r="B440" s="25" t="s">
        <v>3225</v>
      </c>
      <c r="C440" s="25" t="s">
        <v>3970</v>
      </c>
      <c r="D440" s="25">
        <v>0.75</v>
      </c>
      <c r="E440" s="25" t="s">
        <v>78</v>
      </c>
      <c r="F440" s="25" t="s">
        <v>36</v>
      </c>
      <c r="G440" s="29" t="s">
        <v>28</v>
      </c>
      <c r="H440" s="29" t="s">
        <v>5404</v>
      </c>
      <c r="I440" s="25" t="s">
        <v>5405</v>
      </c>
      <c r="J440" t="s">
        <v>5731</v>
      </c>
      <c r="K440">
        <v>3</v>
      </c>
      <c r="L440" s="25" t="s">
        <v>3073</v>
      </c>
    </row>
    <row r="441" spans="1:12" x14ac:dyDescent="0.35">
      <c r="A441" s="25" t="s">
        <v>5211</v>
      </c>
      <c r="B441" s="25" t="s">
        <v>5210</v>
      </c>
      <c r="C441" s="25" t="s">
        <v>3980</v>
      </c>
      <c r="D441" s="25">
        <v>5.2549999999999999</v>
      </c>
      <c r="E441" s="25" t="s">
        <v>87</v>
      </c>
      <c r="F441" s="25" t="s">
        <v>36</v>
      </c>
      <c r="G441" s="29" t="s">
        <v>29</v>
      </c>
      <c r="H441" s="29" t="s">
        <v>5404</v>
      </c>
      <c r="I441" s="25" t="s">
        <v>5405</v>
      </c>
      <c r="J441" t="s">
        <v>5732</v>
      </c>
      <c r="K441">
        <v>2</v>
      </c>
      <c r="L441" s="25" t="s">
        <v>3084</v>
      </c>
    </row>
    <row r="442" spans="1:12" x14ac:dyDescent="0.35">
      <c r="A442" s="25" t="s">
        <v>5153</v>
      </c>
      <c r="B442" s="25" t="s">
        <v>5152</v>
      </c>
      <c r="C442" s="25" t="s">
        <v>3970</v>
      </c>
      <c r="D442" s="25">
        <v>0.67800000000000005</v>
      </c>
      <c r="E442" s="25" t="s">
        <v>110</v>
      </c>
      <c r="F442" s="25" t="s">
        <v>36</v>
      </c>
      <c r="G442" s="29" t="s">
        <v>2175</v>
      </c>
      <c r="H442" s="29" t="s">
        <v>5404</v>
      </c>
      <c r="I442" s="25" t="s">
        <v>5405</v>
      </c>
      <c r="J442" t="s">
        <v>5454</v>
      </c>
      <c r="K442">
        <v>2</v>
      </c>
      <c r="L442" s="25" t="s">
        <v>3073</v>
      </c>
    </row>
    <row r="443" spans="1:12" x14ac:dyDescent="0.35">
      <c r="A443" s="25" t="s">
        <v>1492</v>
      </c>
      <c r="B443" s="25" t="s">
        <v>1491</v>
      </c>
      <c r="C443" s="25" t="s">
        <v>3981</v>
      </c>
      <c r="D443" s="25">
        <v>4.2839999999999998</v>
      </c>
      <c r="E443" s="25" t="s">
        <v>36</v>
      </c>
      <c r="F443" s="25" t="s">
        <v>36</v>
      </c>
      <c r="G443" s="29" t="s">
        <v>28</v>
      </c>
      <c r="H443" s="29" t="s">
        <v>5404</v>
      </c>
      <c r="I443" s="25" t="s">
        <v>5405</v>
      </c>
      <c r="J443" t="s">
        <v>5733</v>
      </c>
      <c r="K443">
        <v>2</v>
      </c>
      <c r="L443" s="25" t="s">
        <v>3065</v>
      </c>
    </row>
    <row r="444" spans="1:12" x14ac:dyDescent="0.35">
      <c r="A444" s="25" t="s">
        <v>4357</v>
      </c>
      <c r="B444" s="25" t="s">
        <v>4356</v>
      </c>
      <c r="C444" s="25" t="s">
        <v>3970</v>
      </c>
      <c r="D444" s="25">
        <v>0.67100000000000004</v>
      </c>
      <c r="E444" s="25" t="s">
        <v>78</v>
      </c>
      <c r="F444" s="25" t="s">
        <v>36</v>
      </c>
      <c r="G444" s="29" t="s">
        <v>3995</v>
      </c>
      <c r="H444" s="29" t="s">
        <v>5404</v>
      </c>
      <c r="I444" s="25" t="s">
        <v>5405</v>
      </c>
      <c r="J444" t="s">
        <v>5734</v>
      </c>
      <c r="K444">
        <v>4</v>
      </c>
      <c r="L444" s="25" t="s">
        <v>3073</v>
      </c>
    </row>
    <row r="445" spans="1:12" x14ac:dyDescent="0.35">
      <c r="A445" s="25" t="s">
        <v>4359</v>
      </c>
      <c r="B445" s="25" t="s">
        <v>4358</v>
      </c>
      <c r="C445" s="25" t="s">
        <v>3970</v>
      </c>
      <c r="D445" s="25">
        <v>0.63500000000000001</v>
      </c>
      <c r="E445" s="25" t="s">
        <v>78</v>
      </c>
      <c r="F445" s="25" t="s">
        <v>36</v>
      </c>
      <c r="G445" s="29" t="s">
        <v>3995</v>
      </c>
      <c r="H445" s="29" t="s">
        <v>5404</v>
      </c>
      <c r="I445" s="25" t="s">
        <v>5405</v>
      </c>
      <c r="J445" t="s">
        <v>5735</v>
      </c>
      <c r="K445">
        <v>4</v>
      </c>
      <c r="L445" s="25" t="s">
        <v>3073</v>
      </c>
    </row>
    <row r="446" spans="1:12" x14ac:dyDescent="0.35">
      <c r="A446" s="25" t="s">
        <v>3765</v>
      </c>
      <c r="B446" s="25" t="s">
        <v>3764</v>
      </c>
      <c r="C446" s="25" t="s">
        <v>3970</v>
      </c>
      <c r="D446" s="25">
        <v>0.76800000000000002</v>
      </c>
      <c r="E446" s="25" t="s">
        <v>87</v>
      </c>
      <c r="F446" s="25" t="s">
        <v>36</v>
      </c>
      <c r="G446" s="29" t="s">
        <v>27</v>
      </c>
      <c r="H446" s="29" t="s">
        <v>5404</v>
      </c>
      <c r="I446" s="25" t="s">
        <v>5405</v>
      </c>
      <c r="J446" t="s">
        <v>5487</v>
      </c>
      <c r="K446">
        <v>2</v>
      </c>
      <c r="L446" s="25" t="s">
        <v>3073</v>
      </c>
    </row>
    <row r="447" spans="1:12" x14ac:dyDescent="0.35">
      <c r="A447" s="25" t="s">
        <v>2418</v>
      </c>
      <c r="B447" s="25" t="s">
        <v>2417</v>
      </c>
      <c r="C447" s="25" t="s">
        <v>3981</v>
      </c>
      <c r="D447" s="25">
        <v>4.2939999999999996</v>
      </c>
      <c r="E447" s="25" t="s">
        <v>39</v>
      </c>
      <c r="F447" s="25" t="s">
        <v>36</v>
      </c>
      <c r="G447" s="29" t="s">
        <v>27</v>
      </c>
      <c r="H447" s="29" t="s">
        <v>5404</v>
      </c>
      <c r="I447" s="25" t="s">
        <v>5405</v>
      </c>
      <c r="J447" t="s">
        <v>5736</v>
      </c>
      <c r="K447">
        <v>2</v>
      </c>
      <c r="L447" s="25" t="s">
        <v>3065</v>
      </c>
    </row>
    <row r="448" spans="1:12" x14ac:dyDescent="0.35">
      <c r="A448" s="25" t="s">
        <v>1434</v>
      </c>
      <c r="B448" s="25" t="s">
        <v>1433</v>
      </c>
      <c r="C448" s="25" t="s">
        <v>3969</v>
      </c>
      <c r="D448" s="25">
        <v>3.117</v>
      </c>
      <c r="E448" s="25" t="s">
        <v>68</v>
      </c>
      <c r="F448" s="25" t="s">
        <v>36</v>
      </c>
      <c r="G448" s="29" t="s">
        <v>27</v>
      </c>
      <c r="H448" s="29" t="s">
        <v>5404</v>
      </c>
      <c r="I448" s="25" t="s">
        <v>5405</v>
      </c>
      <c r="J448" t="s">
        <v>5453</v>
      </c>
      <c r="K448">
        <v>4</v>
      </c>
      <c r="L448" s="25" t="s">
        <v>3066</v>
      </c>
    </row>
    <row r="449" spans="1:12" x14ac:dyDescent="0.35">
      <c r="A449" s="25" t="s">
        <v>1858</v>
      </c>
      <c r="B449" s="25" t="s">
        <v>1857</v>
      </c>
      <c r="C449" s="25" t="s">
        <v>3980</v>
      </c>
      <c r="D449" s="25">
        <v>4.5190000000000001</v>
      </c>
      <c r="E449" s="25" t="s">
        <v>53</v>
      </c>
      <c r="F449" s="25" t="s">
        <v>36</v>
      </c>
      <c r="G449" s="29" t="s">
        <v>1839</v>
      </c>
      <c r="H449" s="29" t="s">
        <v>5404</v>
      </c>
      <c r="I449" s="25" t="s">
        <v>5408</v>
      </c>
      <c r="J449" t="s">
        <v>5737</v>
      </c>
      <c r="K449">
        <v>5</v>
      </c>
      <c r="L449" s="25" t="s">
        <v>3084</v>
      </c>
    </row>
    <row r="450" spans="1:12" x14ac:dyDescent="0.35">
      <c r="A450" s="25" t="s">
        <v>4520</v>
      </c>
      <c r="B450" s="25" t="s">
        <v>4519</v>
      </c>
      <c r="C450" s="25" t="s">
        <v>3968</v>
      </c>
      <c r="D450" s="25">
        <v>1.1879999999999999</v>
      </c>
      <c r="E450" s="25" t="s">
        <v>87</v>
      </c>
      <c r="F450" s="25" t="s">
        <v>36</v>
      </c>
      <c r="G450" s="29" t="s">
        <v>3996</v>
      </c>
      <c r="H450" s="29" t="s">
        <v>5404</v>
      </c>
      <c r="I450" s="25" t="s">
        <v>5405</v>
      </c>
      <c r="J450" t="s">
        <v>5738</v>
      </c>
      <c r="K450">
        <v>1</v>
      </c>
      <c r="L450" s="25" t="s">
        <v>3070</v>
      </c>
    </row>
    <row r="451" spans="1:12" x14ac:dyDescent="0.35">
      <c r="A451" s="25" t="s">
        <v>4542</v>
      </c>
      <c r="B451" s="25" t="s">
        <v>4541</v>
      </c>
      <c r="C451" s="25" t="s">
        <v>3970</v>
      </c>
      <c r="D451" s="25">
        <v>0.75</v>
      </c>
      <c r="E451" s="25" t="s">
        <v>78</v>
      </c>
      <c r="F451" s="25" t="s">
        <v>36</v>
      </c>
      <c r="G451" s="29" t="s">
        <v>3996</v>
      </c>
      <c r="H451" s="29" t="s">
        <v>5404</v>
      </c>
      <c r="I451" s="25" t="s">
        <v>5405</v>
      </c>
      <c r="J451" t="s">
        <v>5478</v>
      </c>
      <c r="K451">
        <v>3</v>
      </c>
      <c r="L451" s="25" t="s">
        <v>3073</v>
      </c>
    </row>
    <row r="452" spans="1:12" x14ac:dyDescent="0.35">
      <c r="A452" s="25" t="s">
        <v>4039</v>
      </c>
      <c r="B452" s="25" t="s">
        <v>4038</v>
      </c>
      <c r="C452" s="25" t="s">
        <v>3970</v>
      </c>
      <c r="D452" s="25">
        <v>0.75</v>
      </c>
      <c r="E452" s="25" t="s">
        <v>78</v>
      </c>
      <c r="F452" s="25" t="s">
        <v>36</v>
      </c>
      <c r="G452" s="29" t="s">
        <v>543</v>
      </c>
      <c r="H452" s="29" t="s">
        <v>5404</v>
      </c>
      <c r="I452" s="25" t="s">
        <v>5405</v>
      </c>
      <c r="J452" t="s">
        <v>5679</v>
      </c>
      <c r="K452">
        <v>3</v>
      </c>
      <c r="L452" s="25" t="s">
        <v>3073</v>
      </c>
    </row>
    <row r="453" spans="1:12" x14ac:dyDescent="0.35">
      <c r="A453" s="25" t="s">
        <v>2868</v>
      </c>
      <c r="B453" s="25" t="s">
        <v>2867</v>
      </c>
      <c r="C453" s="25" t="s">
        <v>3968</v>
      </c>
      <c r="D453" s="25">
        <v>1.256</v>
      </c>
      <c r="E453" s="25" t="s">
        <v>73</v>
      </c>
      <c r="F453" s="25" t="s">
        <v>36</v>
      </c>
      <c r="G453" s="29" t="s">
        <v>2175</v>
      </c>
      <c r="H453" s="29" t="s">
        <v>5404</v>
      </c>
      <c r="I453" s="25" t="s">
        <v>5405</v>
      </c>
      <c r="J453" t="s">
        <v>5739</v>
      </c>
      <c r="K453">
        <v>4</v>
      </c>
      <c r="L453" s="25" t="s">
        <v>3070</v>
      </c>
    </row>
    <row r="454" spans="1:12" x14ac:dyDescent="0.35">
      <c r="A454" s="25" t="s">
        <v>176</v>
      </c>
      <c r="B454" s="25" t="s">
        <v>175</v>
      </c>
      <c r="C454" s="25" t="s">
        <v>3970</v>
      </c>
      <c r="D454" s="25">
        <v>0.69299999999999995</v>
      </c>
      <c r="E454" s="25" t="s">
        <v>47</v>
      </c>
      <c r="F454" s="25" t="s">
        <v>36</v>
      </c>
      <c r="G454" s="29" t="s">
        <v>26</v>
      </c>
      <c r="H454" s="29" t="s">
        <v>5404</v>
      </c>
      <c r="I454" s="25" t="s">
        <v>5408</v>
      </c>
      <c r="J454" t="s">
        <v>5492</v>
      </c>
      <c r="K454">
        <v>7</v>
      </c>
      <c r="L454" s="25" t="s">
        <v>3073</v>
      </c>
    </row>
    <row r="455" spans="1:12" x14ac:dyDescent="0.35">
      <c r="A455" s="25" t="s">
        <v>4171</v>
      </c>
      <c r="B455" s="25" t="s">
        <v>4170</v>
      </c>
      <c r="C455" s="25" t="s">
        <v>3969</v>
      </c>
      <c r="D455" s="25">
        <v>2.76</v>
      </c>
      <c r="E455" s="25" t="s">
        <v>36</v>
      </c>
      <c r="F455" s="25" t="s">
        <v>36</v>
      </c>
      <c r="G455" s="29" t="s">
        <v>3995</v>
      </c>
      <c r="H455" s="29" t="s">
        <v>5404</v>
      </c>
      <c r="I455" s="25" t="s">
        <v>5405</v>
      </c>
      <c r="J455" t="s">
        <v>5547</v>
      </c>
      <c r="K455">
        <v>3</v>
      </c>
      <c r="L455" s="25" t="s">
        <v>3066</v>
      </c>
    </row>
    <row r="456" spans="1:12" x14ac:dyDescent="0.35">
      <c r="A456" s="25" t="s">
        <v>4961</v>
      </c>
      <c r="B456" s="25" t="s">
        <v>4960</v>
      </c>
      <c r="C456" s="25" t="s">
        <v>3969</v>
      </c>
      <c r="D456" s="25">
        <v>2.1160000000000001</v>
      </c>
      <c r="E456" s="25" t="s">
        <v>87</v>
      </c>
      <c r="F456" s="25" t="s">
        <v>36</v>
      </c>
      <c r="G456" s="29" t="s">
        <v>1839</v>
      </c>
      <c r="H456" s="29" t="s">
        <v>5404</v>
      </c>
      <c r="I456" s="25" t="s">
        <v>5405</v>
      </c>
      <c r="J456" t="s">
        <v>5740</v>
      </c>
      <c r="K456">
        <v>1</v>
      </c>
      <c r="L456" s="25" t="s">
        <v>3066</v>
      </c>
    </row>
    <row r="457" spans="1:12" x14ac:dyDescent="0.35">
      <c r="A457" s="25" t="s">
        <v>4370</v>
      </c>
      <c r="B457" s="25" t="s">
        <v>4369</v>
      </c>
      <c r="C457" s="25" t="s">
        <v>3970</v>
      </c>
      <c r="D457" s="25">
        <v>0.74299999999999999</v>
      </c>
      <c r="E457" s="25" t="s">
        <v>83</v>
      </c>
      <c r="F457" s="25" t="s">
        <v>36</v>
      </c>
      <c r="G457" s="29" t="s">
        <v>539</v>
      </c>
      <c r="H457" s="29" t="s">
        <v>5404</v>
      </c>
      <c r="I457" s="25" t="s">
        <v>5408</v>
      </c>
      <c r="J457" t="s">
        <v>5741</v>
      </c>
      <c r="K457">
        <v>5</v>
      </c>
      <c r="L457" s="25" t="s">
        <v>3073</v>
      </c>
    </row>
    <row r="458" spans="1:12" x14ac:dyDescent="0.35">
      <c r="A458" s="25" t="s">
        <v>2645</v>
      </c>
      <c r="B458" s="25" t="s">
        <v>2644</v>
      </c>
      <c r="C458" s="25" t="s">
        <v>3981</v>
      </c>
      <c r="D458" s="25">
        <v>4.3719999999999999</v>
      </c>
      <c r="E458" s="25" t="s">
        <v>39</v>
      </c>
      <c r="F458" s="25" t="s">
        <v>36</v>
      </c>
      <c r="G458" s="29" t="s">
        <v>3359</v>
      </c>
      <c r="H458" s="29" t="s">
        <v>5404</v>
      </c>
      <c r="I458" s="25" t="s">
        <v>5405</v>
      </c>
      <c r="J458" t="s">
        <v>5481</v>
      </c>
      <c r="K458">
        <v>1</v>
      </c>
      <c r="L458" s="25" t="s">
        <v>3065</v>
      </c>
    </row>
    <row r="459" spans="1:12" x14ac:dyDescent="0.35">
      <c r="A459" s="25" t="s">
        <v>4003</v>
      </c>
      <c r="B459" s="25" t="s">
        <v>4002</v>
      </c>
      <c r="C459" s="25" t="s">
        <v>3971</v>
      </c>
      <c r="D459" s="25">
        <v>6.6020000000000003</v>
      </c>
      <c r="E459" s="25" t="s">
        <v>36</v>
      </c>
      <c r="F459" s="25" t="s">
        <v>36</v>
      </c>
      <c r="G459" s="29" t="s">
        <v>5398</v>
      </c>
      <c r="H459" s="29" t="s">
        <v>5404</v>
      </c>
      <c r="I459" s="25" t="s">
        <v>5408</v>
      </c>
      <c r="J459" t="s">
        <v>5742</v>
      </c>
      <c r="K459">
        <v>6</v>
      </c>
      <c r="L459" s="25" t="s">
        <v>3064</v>
      </c>
    </row>
    <row r="460" spans="1:12" x14ac:dyDescent="0.35">
      <c r="A460" s="25" t="s">
        <v>5129</v>
      </c>
      <c r="B460" s="25" t="s">
        <v>5128</v>
      </c>
      <c r="C460" s="25" t="s">
        <v>3980</v>
      </c>
      <c r="D460" s="25">
        <v>4.734</v>
      </c>
      <c r="E460" s="25" t="s">
        <v>78</v>
      </c>
      <c r="F460" s="25" t="s">
        <v>36</v>
      </c>
      <c r="G460" s="29" t="s">
        <v>2175</v>
      </c>
      <c r="H460" s="29" t="s">
        <v>5404</v>
      </c>
      <c r="I460" s="25" t="s">
        <v>5405</v>
      </c>
      <c r="J460" t="s">
        <v>5612</v>
      </c>
      <c r="K460">
        <v>3</v>
      </c>
      <c r="L460" s="25" t="s">
        <v>3084</v>
      </c>
    </row>
    <row r="461" spans="1:12" x14ac:dyDescent="0.35">
      <c r="A461" s="25" t="s">
        <v>357</v>
      </c>
      <c r="B461" s="25" t="s">
        <v>356</v>
      </c>
      <c r="C461" s="25" t="s">
        <v>3970</v>
      </c>
      <c r="D461" s="25">
        <v>0.75</v>
      </c>
      <c r="E461" s="25" t="s">
        <v>53</v>
      </c>
      <c r="F461" s="25" t="s">
        <v>36</v>
      </c>
      <c r="G461" s="29" t="s">
        <v>28</v>
      </c>
      <c r="H461" s="29" t="s">
        <v>5404</v>
      </c>
      <c r="I461" s="25" t="s">
        <v>5405</v>
      </c>
      <c r="J461" t="s">
        <v>5743</v>
      </c>
      <c r="K461">
        <v>2</v>
      </c>
      <c r="L461" s="25" t="s">
        <v>3073</v>
      </c>
    </row>
    <row r="462" spans="1:12" x14ac:dyDescent="0.35">
      <c r="A462" s="25" t="s">
        <v>2674</v>
      </c>
      <c r="B462" s="25" t="s">
        <v>2673</v>
      </c>
      <c r="C462" s="25" t="s">
        <v>3968</v>
      </c>
      <c r="D462" s="25">
        <v>1.4550000000000001</v>
      </c>
      <c r="E462" s="25" t="s">
        <v>47</v>
      </c>
      <c r="F462" s="25" t="s">
        <v>36</v>
      </c>
      <c r="G462" s="29" t="s">
        <v>3359</v>
      </c>
      <c r="H462" s="29" t="s">
        <v>5404</v>
      </c>
      <c r="I462" s="25" t="s">
        <v>5405</v>
      </c>
      <c r="J462" t="s">
        <v>5744</v>
      </c>
      <c r="K462">
        <v>3</v>
      </c>
      <c r="L462" s="25" t="s">
        <v>3070</v>
      </c>
    </row>
    <row r="463" spans="1:12" x14ac:dyDescent="0.35">
      <c r="A463" s="25" t="s">
        <v>3156</v>
      </c>
      <c r="B463" s="25" t="s">
        <v>3155</v>
      </c>
      <c r="C463" s="25" t="s">
        <v>3970</v>
      </c>
      <c r="D463" s="25">
        <v>0.75</v>
      </c>
      <c r="E463" s="25" t="s">
        <v>35</v>
      </c>
      <c r="F463" s="25" t="s">
        <v>36</v>
      </c>
      <c r="G463" s="29" t="s">
        <v>27</v>
      </c>
      <c r="H463" s="29" t="s">
        <v>5404</v>
      </c>
      <c r="I463" s="25" t="s">
        <v>5408</v>
      </c>
      <c r="J463" t="s">
        <v>5745</v>
      </c>
      <c r="K463">
        <v>7</v>
      </c>
      <c r="L463" s="25" t="s">
        <v>3073</v>
      </c>
    </row>
    <row r="464" spans="1:12" x14ac:dyDescent="0.35">
      <c r="A464" s="25" t="s">
        <v>2203</v>
      </c>
      <c r="B464" s="25" t="s">
        <v>2202</v>
      </c>
      <c r="C464" s="25" t="s">
        <v>3968</v>
      </c>
      <c r="D464" s="25">
        <v>1.208</v>
      </c>
      <c r="E464" s="25" t="s">
        <v>100</v>
      </c>
      <c r="F464" s="25" t="s">
        <v>36</v>
      </c>
      <c r="G464" s="29" t="s">
        <v>26</v>
      </c>
      <c r="H464" s="29" t="s">
        <v>5404</v>
      </c>
      <c r="I464" s="25" t="s">
        <v>5408</v>
      </c>
      <c r="J464" t="s">
        <v>5746</v>
      </c>
      <c r="K464">
        <v>5</v>
      </c>
      <c r="L464" s="25" t="s">
        <v>3070</v>
      </c>
    </row>
    <row r="465" spans="1:12" x14ac:dyDescent="0.35">
      <c r="A465" s="25" t="s">
        <v>4580</v>
      </c>
      <c r="B465" s="25" t="s">
        <v>4579</v>
      </c>
      <c r="C465" s="25" t="s">
        <v>3969</v>
      </c>
      <c r="D465" s="25">
        <v>2.2400000000000002</v>
      </c>
      <c r="E465" s="25" t="s">
        <v>47</v>
      </c>
      <c r="F465" s="25" t="s">
        <v>36</v>
      </c>
      <c r="G465" s="29" t="s">
        <v>3994</v>
      </c>
      <c r="H465" s="29" t="s">
        <v>5404</v>
      </c>
      <c r="I465" s="25" t="s">
        <v>5408</v>
      </c>
      <c r="J465" t="s">
        <v>5747</v>
      </c>
      <c r="K465">
        <v>8</v>
      </c>
      <c r="L465" s="25" t="s">
        <v>3066</v>
      </c>
    </row>
    <row r="466" spans="1:12" x14ac:dyDescent="0.35">
      <c r="A466" s="25" t="s">
        <v>4374</v>
      </c>
      <c r="B466" s="25" t="s">
        <v>4373</v>
      </c>
      <c r="C466" s="25" t="s">
        <v>3970</v>
      </c>
      <c r="D466" s="25">
        <v>0.74299999999999999</v>
      </c>
      <c r="E466" s="25" t="s">
        <v>50</v>
      </c>
      <c r="F466" s="25" t="s">
        <v>36</v>
      </c>
      <c r="G466" s="29" t="s">
        <v>539</v>
      </c>
      <c r="H466" s="29" t="s">
        <v>5404</v>
      </c>
      <c r="I466" s="25" t="s">
        <v>5408</v>
      </c>
      <c r="J466" t="s">
        <v>5748</v>
      </c>
      <c r="K466">
        <v>6</v>
      </c>
      <c r="L466" s="25" t="s">
        <v>3073</v>
      </c>
    </row>
    <row r="467" spans="1:12" x14ac:dyDescent="0.35">
      <c r="A467" s="25" t="s">
        <v>2643</v>
      </c>
      <c r="B467" s="25" t="s">
        <v>2642</v>
      </c>
      <c r="C467" s="25" t="s">
        <v>3980</v>
      </c>
      <c r="D467" s="25">
        <v>5.7930000000000001</v>
      </c>
      <c r="E467" s="25" t="s">
        <v>53</v>
      </c>
      <c r="F467" s="25" t="s">
        <v>36</v>
      </c>
      <c r="G467" s="29" t="s">
        <v>3359</v>
      </c>
      <c r="H467" s="29" t="s">
        <v>5404</v>
      </c>
      <c r="I467" s="25" t="s">
        <v>5405</v>
      </c>
      <c r="J467" t="s">
        <v>5536</v>
      </c>
      <c r="K467">
        <v>1</v>
      </c>
      <c r="L467" s="25" t="s">
        <v>3084</v>
      </c>
    </row>
    <row r="468" spans="1:12" x14ac:dyDescent="0.35">
      <c r="A468" s="25" t="s">
        <v>820</v>
      </c>
      <c r="B468" s="25" t="s">
        <v>819</v>
      </c>
      <c r="C468" s="25" t="s">
        <v>3968</v>
      </c>
      <c r="D468" s="25">
        <v>1.0149999999999999</v>
      </c>
      <c r="E468" s="25" t="s">
        <v>159</v>
      </c>
      <c r="F468" s="25" t="s">
        <v>36</v>
      </c>
      <c r="G468" s="29" t="s">
        <v>3359</v>
      </c>
      <c r="H468" s="29" t="s">
        <v>5404</v>
      </c>
      <c r="I468" s="25" t="s">
        <v>5405</v>
      </c>
      <c r="J468" t="s">
        <v>5673</v>
      </c>
      <c r="K468">
        <v>1</v>
      </c>
      <c r="L468" s="25" t="s">
        <v>3070</v>
      </c>
    </row>
    <row r="469" spans="1:12" x14ac:dyDescent="0.35">
      <c r="A469" s="25" t="s">
        <v>5101</v>
      </c>
      <c r="B469" s="25" t="s">
        <v>5100</v>
      </c>
      <c r="C469" s="25" t="s">
        <v>3970</v>
      </c>
      <c r="D469" s="25">
        <v>0.745</v>
      </c>
      <c r="E469" s="25" t="s">
        <v>50</v>
      </c>
      <c r="F469" s="25" t="s">
        <v>36</v>
      </c>
      <c r="G469" s="29" t="s">
        <v>2175</v>
      </c>
      <c r="H469" s="29" t="s">
        <v>5404</v>
      </c>
      <c r="I469" s="25" t="s">
        <v>5408</v>
      </c>
      <c r="J469" t="s">
        <v>5749</v>
      </c>
      <c r="K469">
        <v>8</v>
      </c>
      <c r="L469" s="25" t="s">
        <v>3073</v>
      </c>
    </row>
    <row r="470" spans="1:12" x14ac:dyDescent="0.35">
      <c r="A470" s="25" t="s">
        <v>4410</v>
      </c>
      <c r="B470" s="25" t="s">
        <v>4409</v>
      </c>
      <c r="C470" s="25" t="s">
        <v>3981</v>
      </c>
      <c r="D470" s="25">
        <v>3.6259999999999999</v>
      </c>
      <c r="E470" s="25" t="s">
        <v>42</v>
      </c>
      <c r="F470" s="25" t="s">
        <v>36</v>
      </c>
      <c r="G470" s="29" t="s">
        <v>3996</v>
      </c>
      <c r="H470" s="29" t="s">
        <v>5404</v>
      </c>
      <c r="I470" s="25" t="s">
        <v>5408</v>
      </c>
      <c r="J470" t="s">
        <v>5750</v>
      </c>
      <c r="K470">
        <v>5</v>
      </c>
      <c r="L470" s="25" t="s">
        <v>3065</v>
      </c>
    </row>
    <row r="471" spans="1:12" x14ac:dyDescent="0.35">
      <c r="A471" s="25" t="s">
        <v>3367</v>
      </c>
      <c r="B471" s="25" t="s">
        <v>3366</v>
      </c>
      <c r="C471" s="25" t="s">
        <v>3981</v>
      </c>
      <c r="D471" s="25">
        <v>3.9060000000000001</v>
      </c>
      <c r="E471" s="25" t="s">
        <v>35</v>
      </c>
      <c r="F471" s="25" t="s">
        <v>36</v>
      </c>
      <c r="G471" s="29" t="s">
        <v>2175</v>
      </c>
      <c r="H471" s="29" t="s">
        <v>5404</v>
      </c>
      <c r="I471" s="25" t="s">
        <v>5408</v>
      </c>
      <c r="J471" t="s">
        <v>5751</v>
      </c>
      <c r="K471">
        <v>6</v>
      </c>
      <c r="L471" s="25" t="s">
        <v>3065</v>
      </c>
    </row>
    <row r="472" spans="1:12" x14ac:dyDescent="0.35">
      <c r="A472" s="25" t="s">
        <v>295</v>
      </c>
      <c r="B472" s="25" t="s">
        <v>294</v>
      </c>
      <c r="C472" s="25" t="s">
        <v>3981</v>
      </c>
      <c r="D472" s="25">
        <v>3.5670000000000002</v>
      </c>
      <c r="E472" s="25" t="s">
        <v>78</v>
      </c>
      <c r="F472" s="25" t="s">
        <v>36</v>
      </c>
      <c r="G472" s="29" t="s">
        <v>28</v>
      </c>
      <c r="H472" s="29" t="s">
        <v>5404</v>
      </c>
      <c r="I472" s="25" t="s">
        <v>5405</v>
      </c>
      <c r="J472" t="s">
        <v>5659</v>
      </c>
      <c r="K472">
        <v>4</v>
      </c>
      <c r="L472" s="25" t="s">
        <v>3065</v>
      </c>
    </row>
    <row r="473" spans="1:12" x14ac:dyDescent="0.35">
      <c r="A473" s="25" t="s">
        <v>761</v>
      </c>
      <c r="B473" s="25" t="s">
        <v>760</v>
      </c>
      <c r="C473" s="25" t="s">
        <v>3968</v>
      </c>
      <c r="D473" s="25">
        <v>1.504</v>
      </c>
      <c r="E473" s="25" t="s">
        <v>100</v>
      </c>
      <c r="F473" s="25" t="s">
        <v>36</v>
      </c>
      <c r="G473" s="29" t="s">
        <v>3359</v>
      </c>
      <c r="H473" s="29" t="s">
        <v>5404</v>
      </c>
      <c r="I473" s="25" t="s">
        <v>5405</v>
      </c>
      <c r="J473" t="s">
        <v>5584</v>
      </c>
      <c r="K473">
        <v>4</v>
      </c>
      <c r="L473" s="25" t="s">
        <v>3070</v>
      </c>
    </row>
    <row r="474" spans="1:12" x14ac:dyDescent="0.35">
      <c r="A474" s="25" t="s">
        <v>1207</v>
      </c>
      <c r="B474" s="25" t="s">
        <v>1206</v>
      </c>
      <c r="C474" s="25" t="s">
        <v>3969</v>
      </c>
      <c r="D474" s="25">
        <v>1.764</v>
      </c>
      <c r="E474" s="25" t="s">
        <v>35</v>
      </c>
      <c r="F474" s="25" t="s">
        <v>36</v>
      </c>
      <c r="G474" s="29" t="s">
        <v>28</v>
      </c>
      <c r="H474" s="29" t="s">
        <v>5404</v>
      </c>
      <c r="I474" s="25" t="s">
        <v>5408</v>
      </c>
      <c r="J474" t="s">
        <v>5752</v>
      </c>
      <c r="K474">
        <v>6</v>
      </c>
      <c r="L474" s="25" t="s">
        <v>3066</v>
      </c>
    </row>
    <row r="475" spans="1:12" x14ac:dyDescent="0.35">
      <c r="A475" s="25" t="s">
        <v>1823</v>
      </c>
      <c r="B475" s="25" t="s">
        <v>1822</v>
      </c>
      <c r="C475" s="25" t="s">
        <v>3970</v>
      </c>
      <c r="D475" s="25">
        <v>0.75</v>
      </c>
      <c r="E475" s="25" t="s">
        <v>47</v>
      </c>
      <c r="F475" s="25" t="s">
        <v>36</v>
      </c>
      <c r="G475" s="29" t="s">
        <v>28</v>
      </c>
      <c r="H475" s="29" t="s">
        <v>5404</v>
      </c>
      <c r="I475" s="25" t="s">
        <v>5405</v>
      </c>
      <c r="J475" t="s">
        <v>5753</v>
      </c>
      <c r="K475">
        <v>1</v>
      </c>
      <c r="L475" s="25" t="s">
        <v>3073</v>
      </c>
    </row>
    <row r="476" spans="1:12" x14ac:dyDescent="0.35">
      <c r="A476" s="25" t="s">
        <v>1905</v>
      </c>
      <c r="B476" s="25" t="s">
        <v>1904</v>
      </c>
      <c r="C476" s="25" t="s">
        <v>3981</v>
      </c>
      <c r="D476" s="25">
        <v>3.78</v>
      </c>
      <c r="E476" s="25" t="s">
        <v>47</v>
      </c>
      <c r="F476" s="25" t="s">
        <v>36</v>
      </c>
      <c r="G476" s="29" t="s">
        <v>1839</v>
      </c>
      <c r="H476" s="29" t="s">
        <v>5404</v>
      </c>
      <c r="I476" s="25" t="s">
        <v>5405</v>
      </c>
      <c r="J476" t="s">
        <v>5754</v>
      </c>
      <c r="K476">
        <v>1</v>
      </c>
      <c r="L476" s="25" t="s">
        <v>3065</v>
      </c>
    </row>
    <row r="477" spans="1:12" x14ac:dyDescent="0.35">
      <c r="A477" s="25" t="s">
        <v>3255</v>
      </c>
      <c r="B477" s="25" t="s">
        <v>3254</v>
      </c>
      <c r="C477" s="25" t="s">
        <v>3969</v>
      </c>
      <c r="D477" s="25">
        <v>1.7430000000000001</v>
      </c>
      <c r="E477" s="25" t="s">
        <v>42</v>
      </c>
      <c r="F477" s="25" t="s">
        <v>36</v>
      </c>
      <c r="G477" s="29" t="s">
        <v>1839</v>
      </c>
      <c r="H477" s="29" t="s">
        <v>5404</v>
      </c>
      <c r="I477" s="25" t="s">
        <v>5408</v>
      </c>
      <c r="J477" t="s">
        <v>5755</v>
      </c>
      <c r="K477">
        <v>6</v>
      </c>
      <c r="L477" s="25" t="s">
        <v>3066</v>
      </c>
    </row>
    <row r="478" spans="1:12" x14ac:dyDescent="0.35">
      <c r="A478" s="25" t="s">
        <v>4506</v>
      </c>
      <c r="B478" s="25" t="s">
        <v>4505</v>
      </c>
      <c r="C478" s="25" t="s">
        <v>3968</v>
      </c>
      <c r="D478" s="25">
        <v>1.73</v>
      </c>
      <c r="E478" s="25" t="s">
        <v>148</v>
      </c>
      <c r="F478" s="25" t="s">
        <v>36</v>
      </c>
      <c r="G478" s="29" t="s">
        <v>3996</v>
      </c>
      <c r="H478" s="29" t="s">
        <v>5404</v>
      </c>
      <c r="I478" s="25" t="s">
        <v>5405</v>
      </c>
      <c r="J478" t="s">
        <v>5634</v>
      </c>
      <c r="K478">
        <v>3</v>
      </c>
      <c r="L478" s="25" t="s">
        <v>3070</v>
      </c>
    </row>
    <row r="479" spans="1:12" x14ac:dyDescent="0.35">
      <c r="A479" s="25" t="s">
        <v>464</v>
      </c>
      <c r="B479" s="25" t="s">
        <v>463</v>
      </c>
      <c r="C479" s="25" t="s">
        <v>3968</v>
      </c>
      <c r="D479" s="25">
        <v>1.157</v>
      </c>
      <c r="E479" s="25" t="s">
        <v>42</v>
      </c>
      <c r="F479" s="25" t="s">
        <v>36</v>
      </c>
      <c r="G479" s="29" t="s">
        <v>539</v>
      </c>
      <c r="H479" s="29" t="s">
        <v>5404</v>
      </c>
      <c r="I479" s="25" t="s">
        <v>5405</v>
      </c>
      <c r="J479" t="s">
        <v>5638</v>
      </c>
      <c r="K479">
        <v>4</v>
      </c>
      <c r="L479" s="25" t="s">
        <v>3070</v>
      </c>
    </row>
    <row r="480" spans="1:12" x14ac:dyDescent="0.35">
      <c r="A480" s="25" t="s">
        <v>4690</v>
      </c>
      <c r="B480" s="25" t="s">
        <v>4689</v>
      </c>
      <c r="C480" s="25" t="s">
        <v>3968</v>
      </c>
      <c r="D480" s="25">
        <v>0.877</v>
      </c>
      <c r="E480" s="25" t="s">
        <v>148</v>
      </c>
      <c r="F480" s="25" t="s">
        <v>36</v>
      </c>
      <c r="G480" s="29" t="s">
        <v>3994</v>
      </c>
      <c r="H480" s="29" t="s">
        <v>5404</v>
      </c>
      <c r="I480" s="25" t="s">
        <v>5405</v>
      </c>
      <c r="J480" t="s">
        <v>5756</v>
      </c>
      <c r="K480">
        <v>3</v>
      </c>
      <c r="L480" s="25" t="s">
        <v>3070</v>
      </c>
    </row>
    <row r="481" spans="1:12" x14ac:dyDescent="0.35">
      <c r="A481" s="25" t="s">
        <v>2766</v>
      </c>
      <c r="B481" s="25" t="s">
        <v>2765</v>
      </c>
      <c r="C481" s="25" t="s">
        <v>3968</v>
      </c>
      <c r="D481" s="25">
        <v>1.1990000000000001</v>
      </c>
      <c r="E481" s="25" t="s">
        <v>78</v>
      </c>
      <c r="F481" s="25" t="s">
        <v>36</v>
      </c>
      <c r="G481" s="29" t="s">
        <v>2175</v>
      </c>
      <c r="H481" s="29" t="s">
        <v>5404</v>
      </c>
      <c r="I481" s="25" t="s">
        <v>5405</v>
      </c>
      <c r="J481" t="s">
        <v>5757</v>
      </c>
      <c r="K481">
        <v>2</v>
      </c>
      <c r="L481" s="25" t="s">
        <v>3070</v>
      </c>
    </row>
    <row r="482" spans="1:12" x14ac:dyDescent="0.35">
      <c r="A482" s="25" t="s">
        <v>1935</v>
      </c>
      <c r="B482" s="25" t="s">
        <v>1934</v>
      </c>
      <c r="C482" s="25" t="s">
        <v>3980</v>
      </c>
      <c r="D482" s="25">
        <v>5.4560000000000004</v>
      </c>
      <c r="E482" s="25" t="s">
        <v>159</v>
      </c>
      <c r="F482" s="25" t="s">
        <v>36</v>
      </c>
      <c r="G482" s="29" t="s">
        <v>1839</v>
      </c>
      <c r="H482" s="29" t="s">
        <v>5404</v>
      </c>
      <c r="I482" s="25" t="s">
        <v>5405</v>
      </c>
      <c r="J482" t="s">
        <v>5637</v>
      </c>
      <c r="K482">
        <v>4</v>
      </c>
      <c r="L482" s="25" t="s">
        <v>3084</v>
      </c>
    </row>
    <row r="483" spans="1:12" x14ac:dyDescent="0.35">
      <c r="A483" s="25" t="s">
        <v>767</v>
      </c>
      <c r="B483" s="25" t="s">
        <v>766</v>
      </c>
      <c r="C483" s="25" t="s">
        <v>3970</v>
      </c>
      <c r="D483" s="25">
        <v>0.75</v>
      </c>
      <c r="E483" s="25" t="s">
        <v>100</v>
      </c>
      <c r="F483" s="25" t="s">
        <v>36</v>
      </c>
      <c r="G483" s="29" t="s">
        <v>3359</v>
      </c>
      <c r="H483" s="29" t="s">
        <v>5404</v>
      </c>
      <c r="I483" s="25" t="s">
        <v>5405</v>
      </c>
      <c r="J483" t="s">
        <v>5585</v>
      </c>
      <c r="K483">
        <v>4</v>
      </c>
      <c r="L483" s="25" t="s">
        <v>3073</v>
      </c>
    </row>
    <row r="484" spans="1:12" x14ac:dyDescent="0.35">
      <c r="A484" s="25" t="s">
        <v>845</v>
      </c>
      <c r="B484" s="25" t="s">
        <v>844</v>
      </c>
      <c r="C484" s="25" t="s">
        <v>3969</v>
      </c>
      <c r="D484" s="25">
        <v>2.1230000000000002</v>
      </c>
      <c r="E484" s="25" t="s">
        <v>42</v>
      </c>
      <c r="F484" s="25" t="s">
        <v>36</v>
      </c>
      <c r="G484" s="29" t="s">
        <v>3359</v>
      </c>
      <c r="H484" s="29" t="s">
        <v>5404</v>
      </c>
      <c r="I484" s="25" t="s">
        <v>5408</v>
      </c>
      <c r="J484" t="s">
        <v>5758</v>
      </c>
      <c r="K484">
        <v>7</v>
      </c>
      <c r="L484" s="25" t="s">
        <v>3066</v>
      </c>
    </row>
    <row r="485" spans="1:12" x14ac:dyDescent="0.35">
      <c r="A485" s="25" t="s">
        <v>833</v>
      </c>
      <c r="B485" s="25" t="s">
        <v>832</v>
      </c>
      <c r="C485" s="25" t="s">
        <v>3968</v>
      </c>
      <c r="D485" s="25">
        <v>0.86699999999999999</v>
      </c>
      <c r="E485" s="25" t="s">
        <v>47</v>
      </c>
      <c r="F485" s="25" t="s">
        <v>36</v>
      </c>
      <c r="G485" s="29" t="s">
        <v>3359</v>
      </c>
      <c r="H485" s="29" t="s">
        <v>5404</v>
      </c>
      <c r="I485" s="25" t="s">
        <v>5408</v>
      </c>
      <c r="J485" t="s">
        <v>5759</v>
      </c>
      <c r="K485">
        <v>8</v>
      </c>
      <c r="L485" s="25" t="s">
        <v>3070</v>
      </c>
    </row>
    <row r="486" spans="1:12" x14ac:dyDescent="0.35">
      <c r="A486" s="25" t="s">
        <v>3164</v>
      </c>
      <c r="B486" s="25" t="s">
        <v>3163</v>
      </c>
      <c r="C486" s="25" t="s">
        <v>3980</v>
      </c>
      <c r="D486" s="25">
        <v>5.81</v>
      </c>
      <c r="E486" s="25" t="s">
        <v>36</v>
      </c>
      <c r="F486" s="25" t="s">
        <v>36</v>
      </c>
      <c r="G486" s="29" t="s">
        <v>27</v>
      </c>
      <c r="H486" s="29" t="s">
        <v>5404</v>
      </c>
      <c r="I486" s="25" t="s">
        <v>5405</v>
      </c>
      <c r="J486" t="s">
        <v>5760</v>
      </c>
      <c r="K486">
        <v>4</v>
      </c>
      <c r="L486" s="25" t="s">
        <v>3084</v>
      </c>
    </row>
    <row r="487" spans="1:12" x14ac:dyDescent="0.35">
      <c r="A487" s="25" t="s">
        <v>2746</v>
      </c>
      <c r="B487" s="25" t="s">
        <v>2745</v>
      </c>
      <c r="C487" s="25" t="s">
        <v>3980</v>
      </c>
      <c r="D487" s="25">
        <v>4.8959999999999999</v>
      </c>
      <c r="E487" s="25" t="s">
        <v>42</v>
      </c>
      <c r="F487" s="25" t="s">
        <v>36</v>
      </c>
      <c r="G487" s="29" t="s">
        <v>2175</v>
      </c>
      <c r="H487" s="29" t="s">
        <v>5404</v>
      </c>
      <c r="I487" s="25" t="s">
        <v>5408</v>
      </c>
      <c r="J487" t="s">
        <v>5761</v>
      </c>
      <c r="K487">
        <v>7</v>
      </c>
      <c r="L487" s="25" t="s">
        <v>3084</v>
      </c>
    </row>
    <row r="488" spans="1:12" x14ac:dyDescent="0.35">
      <c r="A488" s="25" t="s">
        <v>2730</v>
      </c>
      <c r="B488" s="25" t="s">
        <v>2729</v>
      </c>
      <c r="C488" s="25" t="s">
        <v>3981</v>
      </c>
      <c r="D488" s="25">
        <v>3.4340000000000002</v>
      </c>
      <c r="E488" s="25" t="s">
        <v>42</v>
      </c>
      <c r="F488" s="25" t="s">
        <v>36</v>
      </c>
      <c r="G488" s="29" t="s">
        <v>2175</v>
      </c>
      <c r="H488" s="29" t="s">
        <v>5404</v>
      </c>
      <c r="I488" s="25" t="s">
        <v>5408</v>
      </c>
      <c r="J488" t="s">
        <v>5633</v>
      </c>
      <c r="K488">
        <v>5</v>
      </c>
      <c r="L488" s="25" t="s">
        <v>3065</v>
      </c>
    </row>
    <row r="489" spans="1:12" x14ac:dyDescent="0.35">
      <c r="A489" s="25" t="s">
        <v>2768</v>
      </c>
      <c r="B489" s="25" t="s">
        <v>2767</v>
      </c>
      <c r="C489" s="25" t="s">
        <v>3981</v>
      </c>
      <c r="D489" s="25">
        <v>3.5129999999999999</v>
      </c>
      <c r="E489" s="25" t="s">
        <v>100</v>
      </c>
      <c r="F489" s="25" t="s">
        <v>36</v>
      </c>
      <c r="G489" s="29" t="s">
        <v>2175</v>
      </c>
      <c r="H489" s="29" t="s">
        <v>5404</v>
      </c>
      <c r="I489" s="25" t="s">
        <v>5408</v>
      </c>
      <c r="J489" t="s">
        <v>5762</v>
      </c>
      <c r="K489">
        <v>7</v>
      </c>
      <c r="L489" s="25" t="s">
        <v>3065</v>
      </c>
    </row>
    <row r="490" spans="1:12" x14ac:dyDescent="0.35">
      <c r="A490" s="25" t="s">
        <v>437</v>
      </c>
      <c r="B490" s="25" t="s">
        <v>436</v>
      </c>
      <c r="C490" s="25" t="s">
        <v>3970</v>
      </c>
      <c r="D490" s="25">
        <v>0.75</v>
      </c>
      <c r="E490" s="25" t="s">
        <v>53</v>
      </c>
      <c r="F490" s="25" t="s">
        <v>36</v>
      </c>
      <c r="G490" s="29" t="s">
        <v>25</v>
      </c>
      <c r="H490" s="29" t="s">
        <v>5404</v>
      </c>
      <c r="I490" s="25" t="s">
        <v>5405</v>
      </c>
      <c r="J490" t="s">
        <v>5763</v>
      </c>
      <c r="K490">
        <v>3</v>
      </c>
      <c r="L490" s="25" t="s">
        <v>3073</v>
      </c>
    </row>
    <row r="491" spans="1:12" x14ac:dyDescent="0.35">
      <c r="A491" s="25" t="s">
        <v>3042</v>
      </c>
      <c r="B491" s="25" t="s">
        <v>3041</v>
      </c>
      <c r="C491" s="25" t="s">
        <v>3968</v>
      </c>
      <c r="D491" s="25">
        <v>1.5249999999999999</v>
      </c>
      <c r="E491" s="25" t="s">
        <v>87</v>
      </c>
      <c r="F491" s="25" t="s">
        <v>36</v>
      </c>
      <c r="G491" s="29" t="s">
        <v>2175</v>
      </c>
      <c r="H491" s="29" t="s">
        <v>5404</v>
      </c>
      <c r="I491" s="25" t="s">
        <v>5405</v>
      </c>
      <c r="J491" t="s">
        <v>5448</v>
      </c>
      <c r="K491">
        <v>3</v>
      </c>
      <c r="L491" s="25" t="s">
        <v>3070</v>
      </c>
    </row>
    <row r="492" spans="1:12" x14ac:dyDescent="0.35">
      <c r="A492" s="25" t="s">
        <v>3821</v>
      </c>
      <c r="B492" s="25" t="s">
        <v>3820</v>
      </c>
      <c r="C492" s="25" t="s">
        <v>3968</v>
      </c>
      <c r="D492" s="25">
        <v>0.93300000000000005</v>
      </c>
      <c r="E492" s="25" t="s">
        <v>68</v>
      </c>
      <c r="F492" s="25" t="s">
        <v>36</v>
      </c>
      <c r="G492" s="29" t="s">
        <v>28</v>
      </c>
      <c r="H492" s="29" t="s">
        <v>5404</v>
      </c>
      <c r="I492" s="25" t="s">
        <v>5405</v>
      </c>
      <c r="J492" t="s">
        <v>5616</v>
      </c>
      <c r="K492">
        <v>1</v>
      </c>
      <c r="L492" s="25" t="s">
        <v>3070</v>
      </c>
    </row>
    <row r="493" spans="1:12" x14ac:dyDescent="0.35">
      <c r="A493" s="25" t="s">
        <v>3455</v>
      </c>
      <c r="B493" s="25" t="s">
        <v>3454</v>
      </c>
      <c r="C493" s="25" t="s">
        <v>3970</v>
      </c>
      <c r="D493" s="25">
        <v>0.75</v>
      </c>
      <c r="E493" s="25" t="s">
        <v>68</v>
      </c>
      <c r="F493" s="25" t="s">
        <v>36</v>
      </c>
      <c r="G493" s="29" t="s">
        <v>539</v>
      </c>
      <c r="H493" s="29" t="s">
        <v>5404</v>
      </c>
      <c r="I493" s="25" t="s">
        <v>5408</v>
      </c>
      <c r="J493" t="s">
        <v>5764</v>
      </c>
      <c r="K493">
        <v>6</v>
      </c>
      <c r="L493" s="25" t="s">
        <v>3073</v>
      </c>
    </row>
    <row r="494" spans="1:12" x14ac:dyDescent="0.35">
      <c r="A494" s="25" t="s">
        <v>3587</v>
      </c>
      <c r="B494" s="25" t="s">
        <v>3586</v>
      </c>
      <c r="C494" s="25" t="s">
        <v>3980</v>
      </c>
      <c r="D494" s="25">
        <v>4.9630000000000001</v>
      </c>
      <c r="E494" s="25" t="s">
        <v>87</v>
      </c>
      <c r="F494" s="25" t="s">
        <v>36</v>
      </c>
      <c r="G494" s="29" t="s">
        <v>3393</v>
      </c>
      <c r="H494" s="29" t="s">
        <v>5404</v>
      </c>
      <c r="I494" s="25" t="s">
        <v>5405</v>
      </c>
      <c r="J494" t="s">
        <v>5461</v>
      </c>
      <c r="K494">
        <v>2</v>
      </c>
      <c r="L494" s="25" t="s">
        <v>3084</v>
      </c>
    </row>
    <row r="495" spans="1:12" x14ac:dyDescent="0.35">
      <c r="A495" s="25" t="s">
        <v>2487</v>
      </c>
      <c r="B495" s="25" t="s">
        <v>2486</v>
      </c>
      <c r="C495" s="25" t="s">
        <v>3970</v>
      </c>
      <c r="D495" s="25">
        <v>0.75</v>
      </c>
      <c r="E495" s="25" t="s">
        <v>73</v>
      </c>
      <c r="F495" s="25" t="s">
        <v>36</v>
      </c>
      <c r="G495" s="29" t="s">
        <v>28</v>
      </c>
      <c r="H495" s="29" t="s">
        <v>5404</v>
      </c>
      <c r="I495" s="25" t="s">
        <v>5405</v>
      </c>
      <c r="J495" t="s">
        <v>5439</v>
      </c>
      <c r="K495">
        <v>1</v>
      </c>
      <c r="L495" s="25" t="s">
        <v>3073</v>
      </c>
    </row>
    <row r="496" spans="1:12" x14ac:dyDescent="0.35">
      <c r="A496" s="25" t="s">
        <v>4780</v>
      </c>
      <c r="B496" s="25" t="s">
        <v>4779</v>
      </c>
      <c r="C496" s="25" t="s">
        <v>3970</v>
      </c>
      <c r="D496" s="25">
        <v>0.745</v>
      </c>
      <c r="E496" s="25" t="s">
        <v>36</v>
      </c>
      <c r="F496" s="25" t="s">
        <v>36</v>
      </c>
      <c r="G496" s="29" t="s">
        <v>3393</v>
      </c>
      <c r="H496" s="29" t="s">
        <v>5404</v>
      </c>
      <c r="I496" s="25" t="s">
        <v>5405</v>
      </c>
      <c r="J496" t="s">
        <v>5765</v>
      </c>
      <c r="K496">
        <v>1</v>
      </c>
      <c r="L496" s="25" t="s">
        <v>3073</v>
      </c>
    </row>
    <row r="497" spans="1:12" x14ac:dyDescent="0.35">
      <c r="A497" s="25" t="s">
        <v>3057</v>
      </c>
      <c r="B497" s="25" t="s">
        <v>392</v>
      </c>
      <c r="C497" s="25" t="s">
        <v>3981</v>
      </c>
      <c r="D497" s="25">
        <v>3.681</v>
      </c>
      <c r="E497" s="25" t="s">
        <v>53</v>
      </c>
      <c r="F497" s="25" t="s">
        <v>36</v>
      </c>
      <c r="G497" s="29" t="s">
        <v>3977</v>
      </c>
      <c r="H497" s="29" t="s">
        <v>5404</v>
      </c>
      <c r="I497" s="25" t="s">
        <v>5408</v>
      </c>
      <c r="J497" t="s">
        <v>5632</v>
      </c>
      <c r="K497">
        <v>7</v>
      </c>
      <c r="L497" s="25" t="s">
        <v>3065</v>
      </c>
    </row>
    <row r="498" spans="1:12" x14ac:dyDescent="0.35">
      <c r="A498" s="25" t="s">
        <v>1925</v>
      </c>
      <c r="B498" s="25" t="s">
        <v>1924</v>
      </c>
      <c r="C498" s="25" t="s">
        <v>3969</v>
      </c>
      <c r="D498" s="25">
        <v>2.669</v>
      </c>
      <c r="E498" s="25" t="s">
        <v>159</v>
      </c>
      <c r="F498" s="25" t="s">
        <v>36</v>
      </c>
      <c r="G498" s="29" t="s">
        <v>1839</v>
      </c>
      <c r="H498" s="29" t="s">
        <v>5404</v>
      </c>
      <c r="I498" s="25" t="s">
        <v>5405</v>
      </c>
      <c r="J498" t="s">
        <v>5586</v>
      </c>
      <c r="K498">
        <v>3</v>
      </c>
      <c r="L498" s="25" t="s">
        <v>3066</v>
      </c>
    </row>
    <row r="499" spans="1:12" x14ac:dyDescent="0.35">
      <c r="A499" s="25" t="s">
        <v>5207</v>
      </c>
      <c r="B499" s="25" t="s">
        <v>5206</v>
      </c>
      <c r="C499" s="25" t="s">
        <v>3980</v>
      </c>
      <c r="D499" s="25">
        <v>5.5220000000000002</v>
      </c>
      <c r="E499" s="25" t="s">
        <v>83</v>
      </c>
      <c r="F499" s="25" t="s">
        <v>36</v>
      </c>
      <c r="G499" s="29" t="s">
        <v>29</v>
      </c>
      <c r="H499" s="29" t="s">
        <v>5404</v>
      </c>
      <c r="I499" s="25" t="s">
        <v>5405</v>
      </c>
      <c r="J499" t="s">
        <v>5766</v>
      </c>
      <c r="K499">
        <v>1</v>
      </c>
      <c r="L499" s="25" t="s">
        <v>3084</v>
      </c>
    </row>
    <row r="500" spans="1:12" x14ac:dyDescent="0.35">
      <c r="A500" s="25" t="s">
        <v>2806</v>
      </c>
      <c r="B500" s="25" t="s">
        <v>2805</v>
      </c>
      <c r="C500" s="25" t="s">
        <v>3971</v>
      </c>
      <c r="D500" s="25">
        <v>5.99</v>
      </c>
      <c r="E500" s="25" t="s">
        <v>87</v>
      </c>
      <c r="F500" s="25" t="s">
        <v>36</v>
      </c>
      <c r="G500" s="29" t="s">
        <v>2175</v>
      </c>
      <c r="H500" s="29" t="s">
        <v>5404</v>
      </c>
      <c r="I500" s="25" t="s">
        <v>5408</v>
      </c>
      <c r="J500" t="s">
        <v>5767</v>
      </c>
      <c r="K500">
        <v>7</v>
      </c>
      <c r="L500" s="25" t="s">
        <v>3064</v>
      </c>
    </row>
    <row r="501" spans="1:12" x14ac:dyDescent="0.35">
      <c r="A501" s="25" t="s">
        <v>4454</v>
      </c>
      <c r="B501" s="25" t="s">
        <v>4453</v>
      </c>
      <c r="C501" s="25" t="s">
        <v>3981</v>
      </c>
      <c r="D501" s="25">
        <v>3.7240000000000002</v>
      </c>
      <c r="E501" s="25" t="s">
        <v>83</v>
      </c>
      <c r="F501" s="25" t="s">
        <v>36</v>
      </c>
      <c r="G501" s="29" t="s">
        <v>3996</v>
      </c>
      <c r="H501" s="29" t="s">
        <v>5404</v>
      </c>
      <c r="I501" s="25" t="s">
        <v>5405</v>
      </c>
      <c r="J501" t="s">
        <v>5768</v>
      </c>
      <c r="K501">
        <v>4</v>
      </c>
      <c r="L501" s="25" t="s">
        <v>3065</v>
      </c>
    </row>
    <row r="502" spans="1:12" x14ac:dyDescent="0.35">
      <c r="A502" s="25" t="s">
        <v>4402</v>
      </c>
      <c r="B502" s="25" t="s">
        <v>4401</v>
      </c>
      <c r="C502" s="25" t="s">
        <v>3971</v>
      </c>
      <c r="D502" s="25">
        <v>6.4489999999999998</v>
      </c>
      <c r="E502" s="25" t="s">
        <v>36</v>
      </c>
      <c r="F502" s="25" t="s">
        <v>36</v>
      </c>
      <c r="G502" s="29" t="s">
        <v>3996</v>
      </c>
      <c r="H502" s="29" t="s">
        <v>5404</v>
      </c>
      <c r="I502" s="25" t="s">
        <v>5408</v>
      </c>
      <c r="J502" t="s">
        <v>5769</v>
      </c>
      <c r="K502">
        <v>8</v>
      </c>
      <c r="L502" s="25" t="s">
        <v>3064</v>
      </c>
    </row>
    <row r="503" spans="1:12" x14ac:dyDescent="0.35">
      <c r="A503" s="25" t="s">
        <v>4430</v>
      </c>
      <c r="B503" s="25" t="s">
        <v>4429</v>
      </c>
      <c r="C503" s="25" t="s">
        <v>3970</v>
      </c>
      <c r="D503" s="25">
        <v>0.74299999999999999</v>
      </c>
      <c r="E503" s="25" t="s">
        <v>87</v>
      </c>
      <c r="F503" s="25" t="s">
        <v>36</v>
      </c>
      <c r="G503" s="29" t="s">
        <v>3996</v>
      </c>
      <c r="H503" s="29" t="s">
        <v>5404</v>
      </c>
      <c r="I503" s="25" t="s">
        <v>5408</v>
      </c>
      <c r="J503" t="s">
        <v>5770</v>
      </c>
      <c r="K503">
        <v>8</v>
      </c>
      <c r="L503" s="25" t="s">
        <v>3073</v>
      </c>
    </row>
    <row r="504" spans="1:12" x14ac:dyDescent="0.35">
      <c r="A504" s="25" t="s">
        <v>4424</v>
      </c>
      <c r="B504" s="25" t="s">
        <v>4423</v>
      </c>
      <c r="C504" s="25" t="s">
        <v>3968</v>
      </c>
      <c r="D504" s="25">
        <v>1.274</v>
      </c>
      <c r="E504" s="25" t="s">
        <v>73</v>
      </c>
      <c r="F504" s="25" t="s">
        <v>36</v>
      </c>
      <c r="G504" s="29" t="s">
        <v>3996</v>
      </c>
      <c r="H504" s="29" t="s">
        <v>5404</v>
      </c>
      <c r="I504" s="25" t="s">
        <v>5408</v>
      </c>
      <c r="J504" t="s">
        <v>5771</v>
      </c>
      <c r="K504">
        <v>5</v>
      </c>
      <c r="L504" s="25" t="s">
        <v>3070</v>
      </c>
    </row>
    <row r="505" spans="1:12" x14ac:dyDescent="0.35">
      <c r="A505" s="25" t="s">
        <v>4570</v>
      </c>
      <c r="B505" s="25" t="s">
        <v>4569</v>
      </c>
      <c r="C505" s="25" t="s">
        <v>3981</v>
      </c>
      <c r="D505" s="25">
        <v>3.7730000000000001</v>
      </c>
      <c r="E505" s="25" t="s">
        <v>42</v>
      </c>
      <c r="F505" s="25" t="s">
        <v>36</v>
      </c>
      <c r="G505" s="29" t="s">
        <v>3994</v>
      </c>
      <c r="H505" s="29" t="s">
        <v>5404</v>
      </c>
      <c r="I505" s="25" t="s">
        <v>5408</v>
      </c>
      <c r="J505" t="s">
        <v>5772</v>
      </c>
      <c r="K505">
        <v>8</v>
      </c>
      <c r="L505" s="25" t="s">
        <v>3065</v>
      </c>
    </row>
    <row r="506" spans="1:12" x14ac:dyDescent="0.35">
      <c r="A506" s="25" t="s">
        <v>2619</v>
      </c>
      <c r="B506" s="25" t="s">
        <v>2618</v>
      </c>
      <c r="C506" s="25" t="s">
        <v>3968</v>
      </c>
      <c r="D506" s="25">
        <v>1.5269999999999999</v>
      </c>
      <c r="E506" s="25" t="s">
        <v>83</v>
      </c>
      <c r="F506" s="25" t="s">
        <v>36</v>
      </c>
      <c r="G506" s="29" t="s">
        <v>1839</v>
      </c>
      <c r="H506" s="29" t="s">
        <v>5404</v>
      </c>
      <c r="I506" s="25" t="s">
        <v>5405</v>
      </c>
      <c r="J506" t="s">
        <v>5456</v>
      </c>
      <c r="K506">
        <v>1</v>
      </c>
      <c r="L506" s="25" t="s">
        <v>3070</v>
      </c>
    </row>
    <row r="507" spans="1:12" x14ac:dyDescent="0.35">
      <c r="A507" s="25" t="s">
        <v>727</v>
      </c>
      <c r="B507" s="25" t="s">
        <v>726</v>
      </c>
      <c r="C507" s="25" t="s">
        <v>3969</v>
      </c>
      <c r="D507" s="25">
        <v>2.3439999999999999</v>
      </c>
      <c r="E507" s="25" t="s">
        <v>148</v>
      </c>
      <c r="F507" s="25" t="s">
        <v>36</v>
      </c>
      <c r="G507" s="29" t="s">
        <v>3359</v>
      </c>
      <c r="H507" s="29" t="s">
        <v>5404</v>
      </c>
      <c r="I507" s="25" t="s">
        <v>5405</v>
      </c>
      <c r="J507" t="s">
        <v>5773</v>
      </c>
      <c r="K507">
        <v>4</v>
      </c>
      <c r="L507" s="25" t="s">
        <v>3066</v>
      </c>
    </row>
    <row r="508" spans="1:12" x14ac:dyDescent="0.35">
      <c r="A508" s="25" t="s">
        <v>4514</v>
      </c>
      <c r="B508" s="25" t="s">
        <v>4513</v>
      </c>
      <c r="C508" s="25" t="s">
        <v>3968</v>
      </c>
      <c r="D508" s="25">
        <v>1.3540000000000001</v>
      </c>
      <c r="E508" s="25" t="s">
        <v>47</v>
      </c>
      <c r="F508" s="25" t="s">
        <v>36</v>
      </c>
      <c r="G508" s="29" t="s">
        <v>3996</v>
      </c>
      <c r="H508" s="29" t="s">
        <v>5404</v>
      </c>
      <c r="I508" s="25" t="s">
        <v>5405</v>
      </c>
      <c r="J508" t="s">
        <v>5567</v>
      </c>
      <c r="K508">
        <v>3</v>
      </c>
      <c r="L508" s="25" t="s">
        <v>3070</v>
      </c>
    </row>
    <row r="509" spans="1:12" x14ac:dyDescent="0.35">
      <c r="A509" s="25" t="s">
        <v>2782</v>
      </c>
      <c r="B509" s="25" t="s">
        <v>2781</v>
      </c>
      <c r="C509" s="25" t="s">
        <v>3980</v>
      </c>
      <c r="D509" s="25">
        <v>5.27</v>
      </c>
      <c r="E509" s="25" t="s">
        <v>78</v>
      </c>
      <c r="F509" s="25" t="s">
        <v>36</v>
      </c>
      <c r="G509" s="29" t="s">
        <v>2175</v>
      </c>
      <c r="H509" s="29" t="s">
        <v>5404</v>
      </c>
      <c r="I509" s="25" t="s">
        <v>5408</v>
      </c>
      <c r="J509" t="s">
        <v>5598</v>
      </c>
      <c r="K509">
        <v>6</v>
      </c>
      <c r="L509" s="25" t="s">
        <v>3084</v>
      </c>
    </row>
    <row r="510" spans="1:12" x14ac:dyDescent="0.35">
      <c r="A510" s="25" t="s">
        <v>4746</v>
      </c>
      <c r="B510" s="25" t="s">
        <v>4745</v>
      </c>
      <c r="C510" s="25" t="s">
        <v>3970</v>
      </c>
      <c r="D510" s="25">
        <v>0.74299999999999999</v>
      </c>
      <c r="E510" s="25" t="s">
        <v>36</v>
      </c>
      <c r="F510" s="25" t="s">
        <v>36</v>
      </c>
      <c r="G510" s="29" t="s">
        <v>3393</v>
      </c>
      <c r="H510" s="29" t="s">
        <v>5404</v>
      </c>
      <c r="I510" s="25" t="s">
        <v>5408</v>
      </c>
      <c r="J510" t="s">
        <v>5774</v>
      </c>
      <c r="K510">
        <v>8</v>
      </c>
      <c r="L510" s="25" t="s">
        <v>3073</v>
      </c>
    </row>
    <row r="511" spans="1:12" x14ac:dyDescent="0.35">
      <c r="A511" s="25" t="s">
        <v>2031</v>
      </c>
      <c r="B511" s="25" t="s">
        <v>2030</v>
      </c>
      <c r="C511" s="25" t="s">
        <v>3981</v>
      </c>
      <c r="D511" s="25">
        <v>4.4169999999999998</v>
      </c>
      <c r="E511" s="25" t="s">
        <v>47</v>
      </c>
      <c r="F511" s="25" t="s">
        <v>36</v>
      </c>
      <c r="G511" s="29" t="s">
        <v>1839</v>
      </c>
      <c r="H511" s="29" t="s">
        <v>5404</v>
      </c>
      <c r="I511" s="25" t="s">
        <v>5408</v>
      </c>
      <c r="J511" t="s">
        <v>5748</v>
      </c>
      <c r="K511">
        <v>6</v>
      </c>
      <c r="L511" s="25" t="s">
        <v>3065</v>
      </c>
    </row>
    <row r="512" spans="1:12" x14ac:dyDescent="0.35">
      <c r="A512" s="25" t="s">
        <v>49</v>
      </c>
      <c r="B512" s="25" t="s">
        <v>48</v>
      </c>
      <c r="C512" s="25" t="s">
        <v>3981</v>
      </c>
      <c r="D512" s="25">
        <v>4.4569999999999999</v>
      </c>
      <c r="E512" s="25" t="s">
        <v>36</v>
      </c>
      <c r="F512" s="25" t="s">
        <v>36</v>
      </c>
      <c r="G512" s="29" t="s">
        <v>25</v>
      </c>
      <c r="H512" s="29" t="s">
        <v>5404</v>
      </c>
      <c r="I512" s="25" t="s">
        <v>5408</v>
      </c>
      <c r="J512" t="s">
        <v>5775</v>
      </c>
      <c r="K512">
        <v>5</v>
      </c>
      <c r="L512" s="25" t="s">
        <v>3065</v>
      </c>
    </row>
    <row r="513" spans="1:12" x14ac:dyDescent="0.35">
      <c r="A513" s="25" t="s">
        <v>1953</v>
      </c>
      <c r="B513" s="25" t="s">
        <v>1952</v>
      </c>
      <c r="C513" s="25" t="s">
        <v>3969</v>
      </c>
      <c r="D513" s="25">
        <v>3.1680000000000001</v>
      </c>
      <c r="E513" s="25" t="s">
        <v>160</v>
      </c>
      <c r="F513" s="25" t="s">
        <v>36</v>
      </c>
      <c r="G513" s="29" t="s">
        <v>1839</v>
      </c>
      <c r="H513" s="29" t="s">
        <v>5404</v>
      </c>
      <c r="I513" s="25" t="s">
        <v>5405</v>
      </c>
      <c r="J513" t="s">
        <v>5636</v>
      </c>
      <c r="K513">
        <v>2</v>
      </c>
      <c r="L513" s="25" t="s">
        <v>3066</v>
      </c>
    </row>
    <row r="514" spans="1:12" x14ac:dyDescent="0.35">
      <c r="A514" s="25" t="s">
        <v>3711</v>
      </c>
      <c r="B514" s="25" t="s">
        <v>3710</v>
      </c>
      <c r="C514" s="25" t="s">
        <v>3969</v>
      </c>
      <c r="D514" s="25">
        <v>1.8420000000000001</v>
      </c>
      <c r="E514" s="25" t="s">
        <v>100</v>
      </c>
      <c r="F514" s="25" t="s">
        <v>36</v>
      </c>
      <c r="G514" s="29" t="s">
        <v>3393</v>
      </c>
      <c r="H514" s="29" t="s">
        <v>5404</v>
      </c>
      <c r="I514" s="25" t="s">
        <v>5405</v>
      </c>
      <c r="J514" t="s">
        <v>5518</v>
      </c>
      <c r="K514">
        <v>4</v>
      </c>
      <c r="L514" s="25" t="s">
        <v>3066</v>
      </c>
    </row>
    <row r="515" spans="1:12" x14ac:dyDescent="0.35">
      <c r="A515" s="25" t="s">
        <v>57</v>
      </c>
      <c r="B515" s="25" t="s">
        <v>56</v>
      </c>
      <c r="C515" s="25" t="s">
        <v>3969</v>
      </c>
      <c r="D515" s="25">
        <v>2.024</v>
      </c>
      <c r="E515" s="25" t="s">
        <v>78</v>
      </c>
      <c r="F515" s="25" t="s">
        <v>36</v>
      </c>
      <c r="G515" s="29" t="s">
        <v>25</v>
      </c>
      <c r="H515" s="29" t="s">
        <v>5404</v>
      </c>
      <c r="I515" s="25" t="s">
        <v>5408</v>
      </c>
      <c r="J515" t="s">
        <v>5776</v>
      </c>
      <c r="K515">
        <v>7</v>
      </c>
      <c r="L515" s="25" t="s">
        <v>3066</v>
      </c>
    </row>
    <row r="516" spans="1:12" x14ac:dyDescent="0.35">
      <c r="A516" s="25" t="s">
        <v>59</v>
      </c>
      <c r="B516" s="25" t="s">
        <v>58</v>
      </c>
      <c r="C516" s="25" t="s">
        <v>3969</v>
      </c>
      <c r="D516" s="25">
        <v>2.8439999999999999</v>
      </c>
      <c r="E516" s="25" t="s">
        <v>36</v>
      </c>
      <c r="F516" s="25" t="s">
        <v>36</v>
      </c>
      <c r="G516" s="29" t="s">
        <v>25</v>
      </c>
      <c r="H516" s="29" t="s">
        <v>5404</v>
      </c>
      <c r="I516" s="25" t="s">
        <v>5408</v>
      </c>
      <c r="J516" t="s">
        <v>5777</v>
      </c>
      <c r="K516">
        <v>7</v>
      </c>
      <c r="L516" s="25" t="s">
        <v>3066</v>
      </c>
    </row>
    <row r="517" spans="1:12" x14ac:dyDescent="0.35">
      <c r="A517" s="25" t="s">
        <v>121</v>
      </c>
      <c r="B517" s="25" t="s">
        <v>120</v>
      </c>
      <c r="C517" s="25" t="s">
        <v>3969</v>
      </c>
      <c r="D517" s="25">
        <v>2.339</v>
      </c>
      <c r="E517" s="25" t="s">
        <v>78</v>
      </c>
      <c r="F517" s="25" t="s">
        <v>36</v>
      </c>
      <c r="G517" s="29" t="s">
        <v>25</v>
      </c>
      <c r="H517" s="29" t="s">
        <v>5404</v>
      </c>
      <c r="I517" s="25" t="s">
        <v>5405</v>
      </c>
      <c r="J517" t="s">
        <v>5594</v>
      </c>
      <c r="K517">
        <v>3</v>
      </c>
      <c r="L517" s="25" t="s">
        <v>3066</v>
      </c>
    </row>
    <row r="518" spans="1:12" x14ac:dyDescent="0.35">
      <c r="A518" s="25" t="s">
        <v>114</v>
      </c>
      <c r="B518" s="25" t="s">
        <v>113</v>
      </c>
      <c r="C518" s="25" t="s">
        <v>3970</v>
      </c>
      <c r="D518" s="25">
        <v>0.753</v>
      </c>
      <c r="E518" s="25" t="s">
        <v>36</v>
      </c>
      <c r="F518" s="25" t="s">
        <v>36</v>
      </c>
      <c r="G518" s="29" t="s">
        <v>25</v>
      </c>
      <c r="H518" s="29" t="s">
        <v>5404</v>
      </c>
      <c r="I518" s="25" t="s">
        <v>5405</v>
      </c>
      <c r="J518" t="s">
        <v>5778</v>
      </c>
      <c r="K518">
        <v>1</v>
      </c>
      <c r="L518" s="25" t="s">
        <v>3073</v>
      </c>
    </row>
    <row r="519" spans="1:12" x14ac:dyDescent="0.35">
      <c r="A519" s="25" t="s">
        <v>4500</v>
      </c>
      <c r="B519" s="25" t="s">
        <v>4499</v>
      </c>
      <c r="C519" s="25" t="s">
        <v>3969</v>
      </c>
      <c r="D519" s="25">
        <v>1.883</v>
      </c>
      <c r="E519" s="25" t="s">
        <v>83</v>
      </c>
      <c r="F519" s="25" t="s">
        <v>36</v>
      </c>
      <c r="G519" s="29" t="s">
        <v>3996</v>
      </c>
      <c r="H519" s="29" t="s">
        <v>5404</v>
      </c>
      <c r="I519" s="25" t="s">
        <v>5405</v>
      </c>
      <c r="J519" t="s">
        <v>5571</v>
      </c>
      <c r="K519">
        <v>1</v>
      </c>
      <c r="L519" s="25" t="s">
        <v>3066</v>
      </c>
    </row>
    <row r="520" spans="1:12" x14ac:dyDescent="0.35">
      <c r="A520" s="25" t="s">
        <v>4572</v>
      </c>
      <c r="B520" s="25" t="s">
        <v>4571</v>
      </c>
      <c r="C520" s="25" t="s">
        <v>3981</v>
      </c>
      <c r="D520" s="25">
        <v>3.294</v>
      </c>
      <c r="E520" s="25" t="s">
        <v>47</v>
      </c>
      <c r="F520" s="25" t="s">
        <v>36</v>
      </c>
      <c r="G520" s="29" t="s">
        <v>3994</v>
      </c>
      <c r="H520" s="29" t="s">
        <v>5404</v>
      </c>
      <c r="I520" s="25" t="s">
        <v>5408</v>
      </c>
      <c r="J520" t="s">
        <v>5779</v>
      </c>
      <c r="K520">
        <v>5</v>
      </c>
      <c r="L520" s="25" t="s">
        <v>3065</v>
      </c>
    </row>
    <row r="521" spans="1:12" x14ac:dyDescent="0.35">
      <c r="A521" s="25" t="s">
        <v>4335</v>
      </c>
      <c r="B521" s="25" t="s">
        <v>4334</v>
      </c>
      <c r="C521" s="25" t="s">
        <v>3970</v>
      </c>
      <c r="D521" s="25">
        <v>0.75</v>
      </c>
      <c r="E521" s="25" t="s">
        <v>53</v>
      </c>
      <c r="F521" s="25" t="s">
        <v>36</v>
      </c>
      <c r="G521" s="29" t="s">
        <v>3995</v>
      </c>
      <c r="H521" s="29" t="s">
        <v>5404</v>
      </c>
      <c r="I521" s="25" t="s">
        <v>5405</v>
      </c>
      <c r="J521" t="s">
        <v>5525</v>
      </c>
      <c r="K521">
        <v>3</v>
      </c>
      <c r="L521" s="25" t="s">
        <v>3073</v>
      </c>
    </row>
    <row r="522" spans="1:12" x14ac:dyDescent="0.35">
      <c r="A522" s="25" t="s">
        <v>2258</v>
      </c>
      <c r="B522" s="25" t="s">
        <v>2257</v>
      </c>
      <c r="C522" s="25" t="s">
        <v>3969</v>
      </c>
      <c r="D522" s="25">
        <v>2.9289999999999998</v>
      </c>
      <c r="E522" s="25" t="s">
        <v>148</v>
      </c>
      <c r="F522" s="25" t="s">
        <v>36</v>
      </c>
      <c r="G522" s="29" t="s">
        <v>2175</v>
      </c>
      <c r="H522" s="29" t="s">
        <v>5404</v>
      </c>
      <c r="I522" s="25" t="s">
        <v>5405</v>
      </c>
      <c r="J522" t="s">
        <v>5700</v>
      </c>
      <c r="K522">
        <v>4</v>
      </c>
      <c r="L522" s="25" t="s">
        <v>3066</v>
      </c>
    </row>
    <row r="523" spans="1:12" x14ac:dyDescent="0.35">
      <c r="A523" s="25" t="s">
        <v>2424</v>
      </c>
      <c r="B523" s="25" t="s">
        <v>2423</v>
      </c>
      <c r="C523" s="25" t="s">
        <v>3969</v>
      </c>
      <c r="D523" s="25">
        <v>2.3879999999999999</v>
      </c>
      <c r="E523" s="25" t="s">
        <v>100</v>
      </c>
      <c r="F523" s="25" t="s">
        <v>36</v>
      </c>
      <c r="G523" s="29" t="s">
        <v>27</v>
      </c>
      <c r="H523" s="29" t="s">
        <v>5404</v>
      </c>
      <c r="I523" s="25" t="s">
        <v>5408</v>
      </c>
      <c r="J523" t="s">
        <v>5702</v>
      </c>
      <c r="K523">
        <v>6</v>
      </c>
      <c r="L523" s="25" t="s">
        <v>3066</v>
      </c>
    </row>
    <row r="524" spans="1:12" x14ac:dyDescent="0.35">
      <c r="A524" s="25" t="s">
        <v>4922</v>
      </c>
      <c r="B524" s="25" t="s">
        <v>4921</v>
      </c>
      <c r="C524" s="25" t="s">
        <v>3980</v>
      </c>
      <c r="D524" s="25">
        <v>5.5179999999999998</v>
      </c>
      <c r="E524" s="25" t="s">
        <v>100</v>
      </c>
      <c r="F524" s="25" t="s">
        <v>36</v>
      </c>
      <c r="G524" s="29" t="s">
        <v>1839</v>
      </c>
      <c r="H524" s="29" t="s">
        <v>5404</v>
      </c>
      <c r="I524" s="25" t="s">
        <v>5405</v>
      </c>
      <c r="J524" t="s">
        <v>5780</v>
      </c>
      <c r="K524">
        <v>4</v>
      </c>
      <c r="L524" s="25" t="s">
        <v>3084</v>
      </c>
    </row>
    <row r="525" spans="1:12" x14ac:dyDescent="0.35">
      <c r="A525" s="25" t="s">
        <v>3481</v>
      </c>
      <c r="B525" s="25" t="s">
        <v>3480</v>
      </c>
      <c r="C525" s="25" t="s">
        <v>3970</v>
      </c>
      <c r="D525" s="25">
        <v>0.75</v>
      </c>
      <c r="E525" s="25" t="s">
        <v>50</v>
      </c>
      <c r="F525" s="25" t="s">
        <v>36</v>
      </c>
      <c r="G525" s="29" t="s">
        <v>539</v>
      </c>
      <c r="H525" s="29" t="s">
        <v>5404</v>
      </c>
      <c r="I525" s="25" t="s">
        <v>5405</v>
      </c>
      <c r="J525" t="s">
        <v>5451</v>
      </c>
      <c r="K525">
        <v>1</v>
      </c>
      <c r="L525" s="25" t="s">
        <v>3073</v>
      </c>
    </row>
    <row r="526" spans="1:12" x14ac:dyDescent="0.35">
      <c r="A526" s="25" t="s">
        <v>3457</v>
      </c>
      <c r="B526" s="25" t="s">
        <v>3456</v>
      </c>
      <c r="C526" s="25" t="s">
        <v>3970</v>
      </c>
      <c r="D526" s="25">
        <v>0.746</v>
      </c>
      <c r="E526" s="25" t="s">
        <v>83</v>
      </c>
      <c r="F526" s="25" t="s">
        <v>36</v>
      </c>
      <c r="G526" s="29" t="s">
        <v>539</v>
      </c>
      <c r="H526" s="29" t="s">
        <v>5404</v>
      </c>
      <c r="I526" s="25" t="s">
        <v>5408</v>
      </c>
      <c r="J526" t="s">
        <v>5781</v>
      </c>
      <c r="K526">
        <v>7</v>
      </c>
      <c r="L526" s="25" t="s">
        <v>3073</v>
      </c>
    </row>
    <row r="527" spans="1:12" x14ac:dyDescent="0.35">
      <c r="A527" s="25" t="s">
        <v>4394</v>
      </c>
      <c r="B527" s="25" t="s">
        <v>4393</v>
      </c>
      <c r="C527" s="25" t="s">
        <v>3970</v>
      </c>
      <c r="D527" s="25">
        <v>0.745</v>
      </c>
      <c r="E527" s="25" t="s">
        <v>110</v>
      </c>
      <c r="F527" s="25" t="s">
        <v>36</v>
      </c>
      <c r="G527" s="29" t="s">
        <v>539</v>
      </c>
      <c r="H527" s="29" t="s">
        <v>5404</v>
      </c>
      <c r="I527" s="25" t="s">
        <v>5405</v>
      </c>
      <c r="J527" t="s">
        <v>5654</v>
      </c>
      <c r="K527">
        <v>2</v>
      </c>
      <c r="L527" s="25" t="s">
        <v>3073</v>
      </c>
    </row>
    <row r="528" spans="1:12" x14ac:dyDescent="0.35">
      <c r="A528" s="25" t="s">
        <v>4207</v>
      </c>
      <c r="B528" s="25" t="s">
        <v>4206</v>
      </c>
      <c r="C528" s="25" t="s">
        <v>3969</v>
      </c>
      <c r="D528" s="25">
        <v>1.909</v>
      </c>
      <c r="E528" s="25" t="s">
        <v>42</v>
      </c>
      <c r="F528" s="25" t="s">
        <v>36</v>
      </c>
      <c r="G528" s="29" t="s">
        <v>3995</v>
      </c>
      <c r="H528" s="29" t="s">
        <v>5404</v>
      </c>
      <c r="I528" s="25" t="s">
        <v>5405</v>
      </c>
      <c r="J528" t="s">
        <v>5534</v>
      </c>
      <c r="K528">
        <v>3</v>
      </c>
      <c r="L528" s="25" t="s">
        <v>3066</v>
      </c>
    </row>
    <row r="529" spans="1:12" x14ac:dyDescent="0.35">
      <c r="A529" s="25" t="s">
        <v>1666</v>
      </c>
      <c r="B529" s="25" t="s">
        <v>1665</v>
      </c>
      <c r="C529" s="25" t="s">
        <v>3969</v>
      </c>
      <c r="D529" s="25">
        <v>2.3490000000000002</v>
      </c>
      <c r="E529" s="25" t="s">
        <v>53</v>
      </c>
      <c r="F529" s="25" t="s">
        <v>36</v>
      </c>
      <c r="G529" s="29" t="s">
        <v>3359</v>
      </c>
      <c r="H529" s="29" t="s">
        <v>5404</v>
      </c>
      <c r="I529" s="25" t="s">
        <v>5405</v>
      </c>
      <c r="J529" t="s">
        <v>5429</v>
      </c>
      <c r="K529">
        <v>2</v>
      </c>
      <c r="L529" s="25" t="s">
        <v>3066</v>
      </c>
    </row>
    <row r="530" spans="1:12" x14ac:dyDescent="0.35">
      <c r="A530" s="25" t="s">
        <v>4556</v>
      </c>
      <c r="B530" s="25" t="s">
        <v>4555</v>
      </c>
      <c r="C530" s="25" t="s">
        <v>3970</v>
      </c>
      <c r="D530" s="25">
        <v>0.75</v>
      </c>
      <c r="E530" s="25" t="s">
        <v>39</v>
      </c>
      <c r="F530" s="25" t="s">
        <v>36</v>
      </c>
      <c r="G530" s="29" t="s">
        <v>3996</v>
      </c>
      <c r="H530" s="29" t="s">
        <v>5404</v>
      </c>
      <c r="I530" s="25" t="s">
        <v>5405</v>
      </c>
      <c r="J530" t="s">
        <v>5494</v>
      </c>
      <c r="K530">
        <v>3</v>
      </c>
      <c r="L530" s="25" t="s">
        <v>3073</v>
      </c>
    </row>
    <row r="531" spans="1:12" x14ac:dyDescent="0.35">
      <c r="A531" s="25" t="s">
        <v>1901</v>
      </c>
      <c r="B531" s="25" t="s">
        <v>1900</v>
      </c>
      <c r="C531" s="25" t="s">
        <v>3969</v>
      </c>
      <c r="D531" s="25">
        <v>3.032</v>
      </c>
      <c r="E531" s="25" t="s">
        <v>47</v>
      </c>
      <c r="F531" s="25" t="s">
        <v>36</v>
      </c>
      <c r="G531" s="29" t="s">
        <v>1839</v>
      </c>
      <c r="H531" s="29" t="s">
        <v>5404</v>
      </c>
      <c r="I531" s="25" t="s">
        <v>5408</v>
      </c>
      <c r="J531" t="s">
        <v>5782</v>
      </c>
      <c r="K531">
        <v>7</v>
      </c>
      <c r="L531" s="25" t="s">
        <v>3066</v>
      </c>
    </row>
    <row r="532" spans="1:12" x14ac:dyDescent="0.35">
      <c r="A532" s="25" t="s">
        <v>2465</v>
      </c>
      <c r="B532" s="25" t="s">
        <v>2464</v>
      </c>
      <c r="C532" s="25" t="s">
        <v>3968</v>
      </c>
      <c r="D532" s="25">
        <v>1.464</v>
      </c>
      <c r="E532" s="25" t="s">
        <v>36</v>
      </c>
      <c r="F532" s="25" t="s">
        <v>36</v>
      </c>
      <c r="G532" s="29" t="s">
        <v>28</v>
      </c>
      <c r="H532" s="29" t="s">
        <v>5404</v>
      </c>
      <c r="I532" s="25" t="s">
        <v>5405</v>
      </c>
      <c r="J532" t="s">
        <v>5783</v>
      </c>
      <c r="K532">
        <v>2</v>
      </c>
      <c r="L532" s="25" t="s">
        <v>3070</v>
      </c>
    </row>
    <row r="533" spans="1:12" x14ac:dyDescent="0.35">
      <c r="A533" s="25" t="s">
        <v>4259</v>
      </c>
      <c r="B533" s="25" t="s">
        <v>4258</v>
      </c>
      <c r="C533" s="25" t="s">
        <v>3970</v>
      </c>
      <c r="D533" s="25">
        <v>0.75</v>
      </c>
      <c r="E533" s="25" t="s">
        <v>53</v>
      </c>
      <c r="F533" s="25" t="s">
        <v>36</v>
      </c>
      <c r="G533" s="29" t="s">
        <v>3995</v>
      </c>
      <c r="H533" s="29" t="s">
        <v>5404</v>
      </c>
      <c r="I533" s="25" t="s">
        <v>5405</v>
      </c>
      <c r="J533" t="s">
        <v>5784</v>
      </c>
      <c r="K533">
        <v>1</v>
      </c>
      <c r="L533" s="25" t="s">
        <v>3073</v>
      </c>
    </row>
    <row r="534" spans="1:12" x14ac:dyDescent="0.35">
      <c r="A534" s="25" t="s">
        <v>1092</v>
      </c>
      <c r="B534" s="25" t="s">
        <v>1091</v>
      </c>
      <c r="C534" s="25" t="s">
        <v>3968</v>
      </c>
      <c r="D534" s="25">
        <v>1.262</v>
      </c>
      <c r="E534" s="25" t="s">
        <v>39</v>
      </c>
      <c r="F534" s="25" t="s">
        <v>36</v>
      </c>
      <c r="G534" s="29" t="s">
        <v>1839</v>
      </c>
      <c r="H534" s="29" t="s">
        <v>5404</v>
      </c>
      <c r="I534" s="25" t="s">
        <v>5408</v>
      </c>
      <c r="J534" t="s">
        <v>5785</v>
      </c>
      <c r="K534">
        <v>8</v>
      </c>
      <c r="L534" s="25" t="s">
        <v>3070</v>
      </c>
    </row>
    <row r="535" spans="1:12" x14ac:dyDescent="0.35">
      <c r="A535" s="25" t="s">
        <v>3077</v>
      </c>
      <c r="B535" s="25" t="s">
        <v>3076</v>
      </c>
      <c r="C535" s="25" t="s">
        <v>3968</v>
      </c>
      <c r="D535" s="25">
        <v>1.109</v>
      </c>
      <c r="E535" s="25" t="s">
        <v>87</v>
      </c>
      <c r="F535" s="25" t="s">
        <v>36</v>
      </c>
      <c r="G535" s="29" t="s">
        <v>25</v>
      </c>
      <c r="H535" s="29" t="s">
        <v>5404</v>
      </c>
      <c r="I535" s="25" t="s">
        <v>5408</v>
      </c>
      <c r="J535" t="s">
        <v>5457</v>
      </c>
      <c r="K535">
        <v>6</v>
      </c>
      <c r="L535" s="25" t="s">
        <v>3070</v>
      </c>
    </row>
    <row r="536" spans="1:12" x14ac:dyDescent="0.35">
      <c r="A536" s="25" t="s">
        <v>3945</v>
      </c>
      <c r="B536" s="25" t="s">
        <v>3944</v>
      </c>
      <c r="C536" s="25" t="s">
        <v>3980</v>
      </c>
      <c r="D536" s="25">
        <v>5.2110000000000003</v>
      </c>
      <c r="E536" s="25" t="s">
        <v>36</v>
      </c>
      <c r="F536" s="25" t="s">
        <v>36</v>
      </c>
      <c r="G536" s="29" t="s">
        <v>2175</v>
      </c>
      <c r="H536" s="29" t="s">
        <v>5404</v>
      </c>
      <c r="I536" s="25" t="s">
        <v>5405</v>
      </c>
      <c r="J536" t="s">
        <v>5688</v>
      </c>
      <c r="K536">
        <v>3</v>
      </c>
      <c r="L536" s="25" t="s">
        <v>3084</v>
      </c>
    </row>
    <row r="537" spans="1:12" x14ac:dyDescent="0.35">
      <c r="A537" s="25" t="s">
        <v>2498</v>
      </c>
      <c r="B537" s="25" t="s">
        <v>2497</v>
      </c>
      <c r="C537" s="25" t="s">
        <v>3971</v>
      </c>
      <c r="D537" s="25">
        <v>5.7140000000000004</v>
      </c>
      <c r="E537" s="25" t="s">
        <v>42</v>
      </c>
      <c r="F537" s="25" t="s">
        <v>36</v>
      </c>
      <c r="G537" s="29" t="s">
        <v>28</v>
      </c>
      <c r="H537" s="29" t="s">
        <v>5404</v>
      </c>
      <c r="I537" s="25" t="s">
        <v>5408</v>
      </c>
      <c r="J537" t="s">
        <v>5591</v>
      </c>
      <c r="K537">
        <v>8</v>
      </c>
      <c r="L537" s="25" t="s">
        <v>3064</v>
      </c>
    </row>
    <row r="538" spans="1:12" x14ac:dyDescent="0.35">
      <c r="A538" s="25" t="s">
        <v>2734</v>
      </c>
      <c r="B538" s="25" t="s">
        <v>2733</v>
      </c>
      <c r="C538" s="25" t="s">
        <v>3969</v>
      </c>
      <c r="D538" s="25">
        <v>3.0339999999999998</v>
      </c>
      <c r="E538" s="25" t="s">
        <v>78</v>
      </c>
      <c r="F538" s="25" t="s">
        <v>36</v>
      </c>
      <c r="G538" s="29" t="s">
        <v>2175</v>
      </c>
      <c r="H538" s="29" t="s">
        <v>5404</v>
      </c>
      <c r="I538" s="25" t="s">
        <v>5405</v>
      </c>
      <c r="J538" t="s">
        <v>5502</v>
      </c>
      <c r="K538">
        <v>2</v>
      </c>
      <c r="L538" s="25" t="s">
        <v>3066</v>
      </c>
    </row>
    <row r="539" spans="1:12" x14ac:dyDescent="0.35">
      <c r="A539" s="25" t="s">
        <v>1838</v>
      </c>
      <c r="B539" s="25" t="s">
        <v>1837</v>
      </c>
      <c r="C539" s="25" t="s">
        <v>3968</v>
      </c>
      <c r="D539" s="25">
        <v>1.1060000000000001</v>
      </c>
      <c r="E539" s="25" t="s">
        <v>39</v>
      </c>
      <c r="F539" s="25" t="s">
        <v>36</v>
      </c>
      <c r="G539" s="29" t="s">
        <v>28</v>
      </c>
      <c r="H539" s="29" t="s">
        <v>5404</v>
      </c>
      <c r="I539" s="25" t="s">
        <v>5405</v>
      </c>
      <c r="J539" t="s">
        <v>5786</v>
      </c>
      <c r="K539">
        <v>4</v>
      </c>
      <c r="L539" s="25" t="s">
        <v>3070</v>
      </c>
    </row>
    <row r="540" spans="1:12" x14ac:dyDescent="0.35">
      <c r="A540" s="25" t="s">
        <v>4253</v>
      </c>
      <c r="B540" s="25" t="s">
        <v>4252</v>
      </c>
      <c r="C540" s="25" t="s">
        <v>3970</v>
      </c>
      <c r="D540" s="25">
        <v>0.75</v>
      </c>
      <c r="E540" s="25" t="s">
        <v>159</v>
      </c>
      <c r="F540" s="25" t="s">
        <v>36</v>
      </c>
      <c r="G540" s="29" t="s">
        <v>3995</v>
      </c>
      <c r="H540" s="29" t="s">
        <v>5404</v>
      </c>
      <c r="I540" s="25" t="s">
        <v>5405</v>
      </c>
      <c r="J540" t="s">
        <v>5787</v>
      </c>
      <c r="K540">
        <v>2</v>
      </c>
      <c r="L540" s="25" t="s">
        <v>3073</v>
      </c>
    </row>
    <row r="541" spans="1:12" x14ac:dyDescent="0.35">
      <c r="A541" s="25" t="s">
        <v>2846</v>
      </c>
      <c r="B541" s="25" t="s">
        <v>2845</v>
      </c>
      <c r="C541" s="25" t="s">
        <v>3969</v>
      </c>
      <c r="D541" s="25">
        <v>2.4729999999999999</v>
      </c>
      <c r="E541" s="25" t="s">
        <v>53</v>
      </c>
      <c r="F541" s="25" t="s">
        <v>36</v>
      </c>
      <c r="G541" s="29" t="s">
        <v>2175</v>
      </c>
      <c r="H541" s="29" t="s">
        <v>5404</v>
      </c>
      <c r="I541" s="25" t="s">
        <v>5405</v>
      </c>
      <c r="J541" t="s">
        <v>5760</v>
      </c>
      <c r="K541">
        <v>4</v>
      </c>
      <c r="L541" s="25" t="s">
        <v>3066</v>
      </c>
    </row>
    <row r="542" spans="1:12" x14ac:dyDescent="0.35">
      <c r="A542" s="25" t="s">
        <v>3072</v>
      </c>
      <c r="B542" s="25" t="s">
        <v>3071</v>
      </c>
      <c r="C542" s="25" t="s">
        <v>3968</v>
      </c>
      <c r="D542" s="25">
        <v>0.93300000000000005</v>
      </c>
      <c r="E542" s="25" t="s">
        <v>47</v>
      </c>
      <c r="F542" s="25" t="s">
        <v>36</v>
      </c>
      <c r="G542" s="29" t="s">
        <v>25</v>
      </c>
      <c r="H542" s="29" t="s">
        <v>5404</v>
      </c>
      <c r="I542" s="25" t="s">
        <v>5408</v>
      </c>
      <c r="J542" t="s">
        <v>5550</v>
      </c>
      <c r="K542">
        <v>6</v>
      </c>
      <c r="L542" s="25" t="s">
        <v>3070</v>
      </c>
    </row>
    <row r="543" spans="1:12" x14ac:dyDescent="0.35">
      <c r="A543" s="25" t="s">
        <v>4652</v>
      </c>
      <c r="B543" s="25" t="s">
        <v>4651</v>
      </c>
      <c r="C543" s="25" t="s">
        <v>3969</v>
      </c>
      <c r="D543" s="25">
        <v>2.2170000000000001</v>
      </c>
      <c r="E543" s="25" t="s">
        <v>78</v>
      </c>
      <c r="F543" s="25" t="s">
        <v>36</v>
      </c>
      <c r="G543" s="29" t="s">
        <v>3994</v>
      </c>
      <c r="H543" s="29" t="s">
        <v>5404</v>
      </c>
      <c r="I543" s="25" t="s">
        <v>5405</v>
      </c>
      <c r="J543" t="s">
        <v>5672</v>
      </c>
      <c r="K543">
        <v>4</v>
      </c>
      <c r="L543" s="25" t="s">
        <v>3066</v>
      </c>
    </row>
    <row r="544" spans="1:12" x14ac:dyDescent="0.35">
      <c r="A544" s="25" t="s">
        <v>4147</v>
      </c>
      <c r="B544" s="25" t="s">
        <v>4146</v>
      </c>
      <c r="C544" s="25" t="s">
        <v>3981</v>
      </c>
      <c r="D544" s="25">
        <v>4.2789999999999999</v>
      </c>
      <c r="E544" s="25" t="s">
        <v>47</v>
      </c>
      <c r="F544" s="25" t="s">
        <v>36</v>
      </c>
      <c r="G544" s="29" t="s">
        <v>3995</v>
      </c>
      <c r="H544" s="29" t="s">
        <v>5404</v>
      </c>
      <c r="I544" s="25" t="s">
        <v>5405</v>
      </c>
      <c r="J544" t="s">
        <v>5435</v>
      </c>
      <c r="K544">
        <v>4</v>
      </c>
      <c r="L544" s="25" t="s">
        <v>3065</v>
      </c>
    </row>
    <row r="545" spans="1:12" x14ac:dyDescent="0.35">
      <c r="A545" s="25" t="s">
        <v>2312</v>
      </c>
      <c r="B545" s="25" t="s">
        <v>2311</v>
      </c>
      <c r="C545" s="25" t="s">
        <v>3968</v>
      </c>
      <c r="D545" s="25">
        <v>0.98299999999999998</v>
      </c>
      <c r="E545" s="25" t="s">
        <v>50</v>
      </c>
      <c r="F545" s="25" t="s">
        <v>36</v>
      </c>
      <c r="G545" s="29" t="s">
        <v>539</v>
      </c>
      <c r="H545" s="29" t="s">
        <v>5404</v>
      </c>
      <c r="I545" s="25" t="s">
        <v>5405</v>
      </c>
      <c r="J545" t="s">
        <v>5564</v>
      </c>
      <c r="K545">
        <v>2</v>
      </c>
      <c r="L545" s="25" t="s">
        <v>3070</v>
      </c>
    </row>
    <row r="546" spans="1:12" x14ac:dyDescent="0.35">
      <c r="A546" s="25" t="s">
        <v>3475</v>
      </c>
      <c r="B546" s="25" t="s">
        <v>3474</v>
      </c>
      <c r="C546" s="25" t="s">
        <v>3969</v>
      </c>
      <c r="D546" s="25">
        <v>3.1629999999999998</v>
      </c>
      <c r="E546" s="25" t="s">
        <v>68</v>
      </c>
      <c r="F546" s="25" t="s">
        <v>36</v>
      </c>
      <c r="G546" s="29" t="s">
        <v>539</v>
      </c>
      <c r="H546" s="29" t="s">
        <v>5404</v>
      </c>
      <c r="I546" s="25" t="s">
        <v>5405</v>
      </c>
      <c r="J546" t="s">
        <v>5711</v>
      </c>
      <c r="K546">
        <v>2</v>
      </c>
      <c r="L546" s="25" t="s">
        <v>3066</v>
      </c>
    </row>
    <row r="547" spans="1:12" x14ac:dyDescent="0.35">
      <c r="A547" s="25" t="s">
        <v>2300</v>
      </c>
      <c r="B547" s="25" t="s">
        <v>2299</v>
      </c>
      <c r="C547" s="25" t="s">
        <v>3970</v>
      </c>
      <c r="D547" s="25">
        <v>0.75</v>
      </c>
      <c r="E547" s="25" t="s">
        <v>87</v>
      </c>
      <c r="F547" s="25" t="s">
        <v>36</v>
      </c>
      <c r="G547" s="29" t="s">
        <v>539</v>
      </c>
      <c r="H547" s="29" t="s">
        <v>5404</v>
      </c>
      <c r="I547" s="25" t="s">
        <v>5405</v>
      </c>
      <c r="J547" t="s">
        <v>5562</v>
      </c>
      <c r="K547">
        <v>1</v>
      </c>
      <c r="L547" s="25" t="s">
        <v>3073</v>
      </c>
    </row>
    <row r="548" spans="1:12" x14ac:dyDescent="0.35">
      <c r="A548" s="25" t="s">
        <v>3461</v>
      </c>
      <c r="B548" s="25" t="s">
        <v>3460</v>
      </c>
      <c r="C548" s="25" t="s">
        <v>3970</v>
      </c>
      <c r="D548" s="25">
        <v>0.75</v>
      </c>
      <c r="E548" s="25" t="s">
        <v>50</v>
      </c>
      <c r="F548" s="25" t="s">
        <v>36</v>
      </c>
      <c r="G548" s="29" t="s">
        <v>539</v>
      </c>
      <c r="H548" s="29" t="s">
        <v>5404</v>
      </c>
      <c r="I548" s="25" t="s">
        <v>5408</v>
      </c>
      <c r="J548" t="s">
        <v>5475</v>
      </c>
      <c r="K548">
        <v>6</v>
      </c>
      <c r="L548" s="25" t="s">
        <v>3073</v>
      </c>
    </row>
    <row r="549" spans="1:12" x14ac:dyDescent="0.35">
      <c r="A549" s="25" t="s">
        <v>5183</v>
      </c>
      <c r="B549" s="25" t="s">
        <v>5182</v>
      </c>
      <c r="C549" s="25" t="s">
        <v>3969</v>
      </c>
      <c r="D549" s="25">
        <v>2.0019999999999998</v>
      </c>
      <c r="E549" s="25" t="s">
        <v>110</v>
      </c>
      <c r="F549" s="25" t="s">
        <v>36</v>
      </c>
      <c r="G549" s="29" t="s">
        <v>29</v>
      </c>
      <c r="H549" s="29" t="s">
        <v>5404</v>
      </c>
      <c r="I549" s="25" t="s">
        <v>5408</v>
      </c>
      <c r="J549" t="s">
        <v>5788</v>
      </c>
      <c r="K549">
        <v>6</v>
      </c>
      <c r="L549" s="25" t="s">
        <v>3066</v>
      </c>
    </row>
    <row r="550" spans="1:12" x14ac:dyDescent="0.35">
      <c r="A550" s="25" t="s">
        <v>438</v>
      </c>
      <c r="B550" s="25" t="s">
        <v>109</v>
      </c>
      <c r="C550" s="25" t="s">
        <v>3970</v>
      </c>
      <c r="D550" s="25">
        <v>0.75</v>
      </c>
      <c r="E550" s="25" t="s">
        <v>42</v>
      </c>
      <c r="F550" s="25" t="s">
        <v>36</v>
      </c>
      <c r="G550" s="29" t="s">
        <v>3972</v>
      </c>
      <c r="H550" s="29" t="s">
        <v>5404</v>
      </c>
      <c r="I550" s="25" t="s">
        <v>5405</v>
      </c>
      <c r="J550" t="s">
        <v>5789</v>
      </c>
      <c r="K550">
        <v>2</v>
      </c>
      <c r="L550" s="25" t="s">
        <v>3073</v>
      </c>
    </row>
    <row r="551" spans="1:12" x14ac:dyDescent="0.35">
      <c r="A551" s="25" t="s">
        <v>5121</v>
      </c>
      <c r="B551" s="25" t="s">
        <v>5120</v>
      </c>
      <c r="C551" s="25" t="s">
        <v>3980</v>
      </c>
      <c r="D551" s="25">
        <v>5.5179999999999998</v>
      </c>
      <c r="E551" s="25" t="s">
        <v>36</v>
      </c>
      <c r="F551" s="25" t="s">
        <v>36</v>
      </c>
      <c r="G551" s="29" t="s">
        <v>2175</v>
      </c>
      <c r="H551" s="29" t="s">
        <v>5404</v>
      </c>
      <c r="I551" s="25" t="s">
        <v>5405</v>
      </c>
      <c r="J551" t="s">
        <v>5790</v>
      </c>
      <c r="K551">
        <v>1</v>
      </c>
      <c r="L551" s="25" t="s">
        <v>3084</v>
      </c>
    </row>
    <row r="552" spans="1:12" x14ac:dyDescent="0.35">
      <c r="A552" s="25" t="s">
        <v>5095</v>
      </c>
      <c r="B552" s="25" t="s">
        <v>5094</v>
      </c>
      <c r="C552" s="25" t="s">
        <v>3968</v>
      </c>
      <c r="D552" s="25">
        <v>1.6719999999999999</v>
      </c>
      <c r="E552" s="25" t="s">
        <v>87</v>
      </c>
      <c r="F552" s="25" t="s">
        <v>36</v>
      </c>
      <c r="G552" s="29" t="s">
        <v>2175</v>
      </c>
      <c r="H552" s="29" t="s">
        <v>5404</v>
      </c>
      <c r="I552" s="25" t="s">
        <v>5408</v>
      </c>
      <c r="J552" t="s">
        <v>5791</v>
      </c>
      <c r="K552">
        <v>5</v>
      </c>
      <c r="L552" s="25" t="s">
        <v>3070</v>
      </c>
    </row>
    <row r="553" spans="1:12" x14ac:dyDescent="0.35">
      <c r="A553" s="25" t="s">
        <v>2475</v>
      </c>
      <c r="B553" s="25" t="s">
        <v>2474</v>
      </c>
      <c r="C553" s="25" t="s">
        <v>3968</v>
      </c>
      <c r="D553" s="25">
        <v>0.90600000000000003</v>
      </c>
      <c r="E553" s="25" t="s">
        <v>36</v>
      </c>
      <c r="F553" s="25" t="s">
        <v>36</v>
      </c>
      <c r="G553" s="29" t="s">
        <v>28</v>
      </c>
      <c r="H553" s="29" t="s">
        <v>5404</v>
      </c>
      <c r="I553" s="25" t="s">
        <v>5405</v>
      </c>
      <c r="J553" t="s">
        <v>5792</v>
      </c>
      <c r="K553">
        <v>2</v>
      </c>
      <c r="L553" s="25" t="s">
        <v>3070</v>
      </c>
    </row>
    <row r="554" spans="1:12" x14ac:dyDescent="0.35">
      <c r="A554" s="25" t="s">
        <v>3783</v>
      </c>
      <c r="B554" s="25" t="s">
        <v>3782</v>
      </c>
      <c r="C554" s="25" t="s">
        <v>3970</v>
      </c>
      <c r="D554" s="25">
        <v>0.75</v>
      </c>
      <c r="E554" s="25" t="s">
        <v>53</v>
      </c>
      <c r="F554" s="25" t="s">
        <v>36</v>
      </c>
      <c r="G554" s="29" t="s">
        <v>27</v>
      </c>
      <c r="H554" s="29" t="s">
        <v>5404</v>
      </c>
      <c r="I554" s="25" t="s">
        <v>5405</v>
      </c>
      <c r="J554" t="s">
        <v>5793</v>
      </c>
      <c r="K554">
        <v>3</v>
      </c>
      <c r="L554" s="25" t="s">
        <v>3073</v>
      </c>
    </row>
    <row r="555" spans="1:12" x14ac:dyDescent="0.35">
      <c r="A555" s="25" t="s">
        <v>3785</v>
      </c>
      <c r="B555" s="25" t="s">
        <v>3784</v>
      </c>
      <c r="C555" s="25" t="s">
        <v>3970</v>
      </c>
      <c r="D555" s="25">
        <v>0.75</v>
      </c>
      <c r="E555" s="25" t="s">
        <v>36</v>
      </c>
      <c r="F555" s="25" t="s">
        <v>36</v>
      </c>
      <c r="G555" s="29" t="s">
        <v>27</v>
      </c>
      <c r="H555" s="29" t="s">
        <v>5404</v>
      </c>
      <c r="I555" s="25" t="s">
        <v>5405</v>
      </c>
      <c r="J555" t="s">
        <v>5540</v>
      </c>
      <c r="K555">
        <v>4</v>
      </c>
      <c r="L555" s="25" t="s">
        <v>3073</v>
      </c>
    </row>
    <row r="556" spans="1:12" x14ac:dyDescent="0.35">
      <c r="A556" s="25" t="s">
        <v>5301</v>
      </c>
      <c r="B556" s="25" t="s">
        <v>5300</v>
      </c>
      <c r="C556" s="25" t="s">
        <v>3968</v>
      </c>
      <c r="D556" s="25">
        <v>1.538</v>
      </c>
      <c r="E556" s="25" t="s">
        <v>78</v>
      </c>
      <c r="F556" s="25" t="s">
        <v>36</v>
      </c>
      <c r="G556" s="29" t="s">
        <v>29</v>
      </c>
      <c r="H556" s="29" t="s">
        <v>5404</v>
      </c>
      <c r="I556" s="25" t="s">
        <v>5405</v>
      </c>
      <c r="J556" t="s">
        <v>5467</v>
      </c>
      <c r="K556">
        <v>1</v>
      </c>
      <c r="L556" s="25" t="s">
        <v>3070</v>
      </c>
    </row>
    <row r="557" spans="1:12" x14ac:dyDescent="0.35">
      <c r="A557" s="25" t="s">
        <v>2211</v>
      </c>
      <c r="B557" s="25" t="s">
        <v>2210</v>
      </c>
      <c r="C557" s="25" t="s">
        <v>3969</v>
      </c>
      <c r="D557" s="25">
        <v>2.2450000000000001</v>
      </c>
      <c r="E557" s="25" t="s">
        <v>87</v>
      </c>
      <c r="F557" s="25" t="s">
        <v>36</v>
      </c>
      <c r="G557" s="29" t="s">
        <v>26</v>
      </c>
      <c r="H557" s="29" t="s">
        <v>5404</v>
      </c>
      <c r="I557" s="25" t="s">
        <v>5408</v>
      </c>
      <c r="J557" t="s">
        <v>5794</v>
      </c>
      <c r="K557">
        <v>7</v>
      </c>
      <c r="L557" s="25" t="s">
        <v>3066</v>
      </c>
    </row>
    <row r="558" spans="1:12" x14ac:dyDescent="0.35">
      <c r="A558" s="25" t="s">
        <v>1028</v>
      </c>
      <c r="B558" s="25" t="s">
        <v>1027</v>
      </c>
      <c r="C558" s="25" t="s">
        <v>3969</v>
      </c>
      <c r="D558" s="25">
        <v>1.99</v>
      </c>
      <c r="E558" s="25" t="s">
        <v>39</v>
      </c>
      <c r="F558" s="25" t="s">
        <v>36</v>
      </c>
      <c r="G558" s="29" t="s">
        <v>26</v>
      </c>
      <c r="H558" s="29" t="s">
        <v>5404</v>
      </c>
      <c r="I558" s="25" t="s">
        <v>5408</v>
      </c>
      <c r="J558" t="s">
        <v>5795</v>
      </c>
      <c r="K558">
        <v>5</v>
      </c>
      <c r="L558" s="25" t="s">
        <v>3066</v>
      </c>
    </row>
    <row r="559" spans="1:12" x14ac:dyDescent="0.35">
      <c r="A559" s="25" t="s">
        <v>4432</v>
      </c>
      <c r="B559" s="25" t="s">
        <v>4431</v>
      </c>
      <c r="C559" s="25" t="s">
        <v>3970</v>
      </c>
      <c r="D559" s="25">
        <v>0.74</v>
      </c>
      <c r="E559" s="25" t="s">
        <v>42</v>
      </c>
      <c r="F559" s="25" t="s">
        <v>36</v>
      </c>
      <c r="G559" s="29" t="s">
        <v>3996</v>
      </c>
      <c r="H559" s="29" t="s">
        <v>5404</v>
      </c>
      <c r="I559" s="25" t="s">
        <v>5408</v>
      </c>
      <c r="J559" t="s">
        <v>5796</v>
      </c>
      <c r="K559">
        <v>8</v>
      </c>
      <c r="L559" s="25" t="s">
        <v>3073</v>
      </c>
    </row>
    <row r="560" spans="1:12" x14ac:dyDescent="0.35">
      <c r="A560" s="25" t="s">
        <v>4470</v>
      </c>
      <c r="B560" s="25" t="s">
        <v>4469</v>
      </c>
      <c r="C560" s="25" t="s">
        <v>3969</v>
      </c>
      <c r="D560" s="25">
        <v>2.8679999999999999</v>
      </c>
      <c r="E560" s="25" t="s">
        <v>53</v>
      </c>
      <c r="F560" s="25" t="s">
        <v>36</v>
      </c>
      <c r="G560" s="29" t="s">
        <v>3996</v>
      </c>
      <c r="H560" s="29" t="s">
        <v>5404</v>
      </c>
      <c r="I560" s="25" t="s">
        <v>5405</v>
      </c>
      <c r="J560" t="s">
        <v>5681</v>
      </c>
      <c r="K560">
        <v>2</v>
      </c>
      <c r="L560" s="25" t="s">
        <v>3066</v>
      </c>
    </row>
    <row r="561" spans="1:12" x14ac:dyDescent="0.35">
      <c r="A561" s="25" t="s">
        <v>41</v>
      </c>
      <c r="B561" s="25" t="s">
        <v>40</v>
      </c>
      <c r="C561" s="25" t="s">
        <v>3981</v>
      </c>
      <c r="D561" s="25">
        <v>3.9409999999999998</v>
      </c>
      <c r="E561" s="25" t="s">
        <v>47</v>
      </c>
      <c r="F561" s="25" t="s">
        <v>36</v>
      </c>
      <c r="G561" s="29" t="s">
        <v>25</v>
      </c>
      <c r="H561" s="29" t="s">
        <v>5404</v>
      </c>
      <c r="I561" s="25" t="s">
        <v>5408</v>
      </c>
      <c r="J561" t="s">
        <v>5797</v>
      </c>
      <c r="K561">
        <v>8</v>
      </c>
      <c r="L561" s="25" t="s">
        <v>3065</v>
      </c>
    </row>
    <row r="562" spans="1:12" x14ac:dyDescent="0.35">
      <c r="A562" s="25" t="s">
        <v>2720</v>
      </c>
      <c r="B562" s="25" t="s">
        <v>2719</v>
      </c>
      <c r="C562" s="25" t="s">
        <v>3969</v>
      </c>
      <c r="D562" s="25">
        <v>2.6920000000000002</v>
      </c>
      <c r="E562" s="25" t="s">
        <v>39</v>
      </c>
      <c r="F562" s="25" t="s">
        <v>36</v>
      </c>
      <c r="G562" s="29" t="s">
        <v>2175</v>
      </c>
      <c r="H562" s="29" t="s">
        <v>5404</v>
      </c>
      <c r="I562" s="25" t="s">
        <v>5405</v>
      </c>
      <c r="J562" t="s">
        <v>5456</v>
      </c>
      <c r="K562">
        <v>1</v>
      </c>
      <c r="L562" s="25" t="s">
        <v>3066</v>
      </c>
    </row>
    <row r="563" spans="1:12" x14ac:dyDescent="0.35">
      <c r="A563" s="25" t="s">
        <v>5291</v>
      </c>
      <c r="B563" s="25" t="s">
        <v>5290</v>
      </c>
      <c r="C563" s="25" t="s">
        <v>3969</v>
      </c>
      <c r="D563" s="25">
        <v>1.9179999999999999</v>
      </c>
      <c r="E563" s="25" t="s">
        <v>83</v>
      </c>
      <c r="F563" s="25" t="s">
        <v>36</v>
      </c>
      <c r="G563" s="29" t="s">
        <v>29</v>
      </c>
      <c r="H563" s="29" t="s">
        <v>5404</v>
      </c>
      <c r="I563" s="25" t="s">
        <v>5405</v>
      </c>
      <c r="J563" t="s">
        <v>5694</v>
      </c>
      <c r="K563">
        <v>1</v>
      </c>
      <c r="L563" s="25" t="s">
        <v>3066</v>
      </c>
    </row>
    <row r="564" spans="1:12" x14ac:dyDescent="0.35">
      <c r="A564" s="25" t="s">
        <v>5389</v>
      </c>
      <c r="B564" s="25" t="s">
        <v>5388</v>
      </c>
      <c r="C564" s="25" t="s">
        <v>3970</v>
      </c>
      <c r="D564" s="25">
        <v>0.64800000000000002</v>
      </c>
      <c r="E564" s="25" t="s">
        <v>39</v>
      </c>
      <c r="F564" s="25" t="s">
        <v>36</v>
      </c>
      <c r="G564" s="29" t="s">
        <v>29</v>
      </c>
      <c r="H564" s="29" t="s">
        <v>5404</v>
      </c>
      <c r="I564" s="25" t="s">
        <v>5405</v>
      </c>
      <c r="J564" t="s">
        <v>5635</v>
      </c>
      <c r="K564">
        <v>1</v>
      </c>
      <c r="L564" s="25" t="s">
        <v>3073</v>
      </c>
    </row>
    <row r="565" spans="1:12" x14ac:dyDescent="0.35">
      <c r="A565" s="25" t="s">
        <v>391</v>
      </c>
      <c r="B565" s="25" t="s">
        <v>390</v>
      </c>
      <c r="C565" s="25" t="s">
        <v>3970</v>
      </c>
      <c r="D565" s="25">
        <v>0.68</v>
      </c>
      <c r="E565" s="25" t="s">
        <v>47</v>
      </c>
      <c r="F565" s="25" t="s">
        <v>36</v>
      </c>
      <c r="G565" s="29" t="s">
        <v>28</v>
      </c>
      <c r="H565" s="29" t="s">
        <v>5404</v>
      </c>
      <c r="I565" s="25" t="s">
        <v>5405</v>
      </c>
      <c r="J565" t="s">
        <v>5603</v>
      </c>
      <c r="K565">
        <v>2</v>
      </c>
      <c r="L565" s="25" t="s">
        <v>3073</v>
      </c>
    </row>
    <row r="566" spans="1:12" x14ac:dyDescent="0.35">
      <c r="A566" s="25" t="s">
        <v>4578</v>
      </c>
      <c r="B566" s="25" t="s">
        <v>4577</v>
      </c>
      <c r="C566" s="25" t="s">
        <v>3969</v>
      </c>
      <c r="D566" s="25">
        <v>3.024</v>
      </c>
      <c r="E566" s="25" t="s">
        <v>42</v>
      </c>
      <c r="F566" s="25" t="s">
        <v>36</v>
      </c>
      <c r="G566" s="29" t="s">
        <v>3994</v>
      </c>
      <c r="H566" s="29" t="s">
        <v>5404</v>
      </c>
      <c r="I566" s="25" t="s">
        <v>5408</v>
      </c>
      <c r="J566" t="s">
        <v>5798</v>
      </c>
      <c r="K566">
        <v>7</v>
      </c>
      <c r="L566" s="25" t="s">
        <v>3066</v>
      </c>
    </row>
    <row r="567" spans="1:12" x14ac:dyDescent="0.35">
      <c r="A567" s="25" t="s">
        <v>2416</v>
      </c>
      <c r="B567" s="25" t="s">
        <v>2415</v>
      </c>
      <c r="C567" s="25" t="s">
        <v>3969</v>
      </c>
      <c r="D567" s="25">
        <v>2.9180000000000001</v>
      </c>
      <c r="E567" s="25" t="s">
        <v>36</v>
      </c>
      <c r="F567" s="25" t="s">
        <v>36</v>
      </c>
      <c r="G567" s="29" t="s">
        <v>27</v>
      </c>
      <c r="H567" s="29" t="s">
        <v>5404</v>
      </c>
      <c r="I567" s="25" t="s">
        <v>5405</v>
      </c>
      <c r="J567" t="s">
        <v>5439</v>
      </c>
      <c r="K567">
        <v>1</v>
      </c>
      <c r="L567" s="25" t="s">
        <v>3066</v>
      </c>
    </row>
    <row r="568" spans="1:12" x14ac:dyDescent="0.35">
      <c r="A568" s="25" t="s">
        <v>2467</v>
      </c>
      <c r="B568" s="25" t="s">
        <v>2466</v>
      </c>
      <c r="C568" s="25" t="s">
        <v>3981</v>
      </c>
      <c r="D568" s="25">
        <v>4.1440000000000001</v>
      </c>
      <c r="E568" s="25" t="s">
        <v>68</v>
      </c>
      <c r="F568" s="25" t="s">
        <v>36</v>
      </c>
      <c r="G568" s="29" t="s">
        <v>28</v>
      </c>
      <c r="H568" s="29" t="s">
        <v>5404</v>
      </c>
      <c r="I568" s="25" t="s">
        <v>5405</v>
      </c>
      <c r="J568" t="s">
        <v>5626</v>
      </c>
      <c r="K568">
        <v>3</v>
      </c>
      <c r="L568" s="25" t="s">
        <v>3065</v>
      </c>
    </row>
    <row r="569" spans="1:12" x14ac:dyDescent="0.35">
      <c r="A569" s="25" t="s">
        <v>250</v>
      </c>
      <c r="B569" s="25" t="s">
        <v>249</v>
      </c>
      <c r="C569" s="25" t="s">
        <v>3970</v>
      </c>
      <c r="D569" s="25">
        <v>0.71</v>
      </c>
      <c r="E569" s="25" t="s">
        <v>47</v>
      </c>
      <c r="F569" s="25" t="s">
        <v>36</v>
      </c>
      <c r="G569" s="29" t="s">
        <v>27</v>
      </c>
      <c r="H569" s="29" t="s">
        <v>5404</v>
      </c>
      <c r="I569" s="25" t="s">
        <v>5405</v>
      </c>
      <c r="J569" t="s">
        <v>5686</v>
      </c>
      <c r="K569">
        <v>3</v>
      </c>
      <c r="L569" s="25" t="s">
        <v>3073</v>
      </c>
    </row>
    <row r="570" spans="1:12" x14ac:dyDescent="0.35">
      <c r="A570" s="25" t="s">
        <v>2326</v>
      </c>
      <c r="B570" s="25" t="s">
        <v>2325</v>
      </c>
      <c r="C570" s="25" t="s">
        <v>3970</v>
      </c>
      <c r="D570" s="25">
        <v>0.75</v>
      </c>
      <c r="E570" s="25" t="s">
        <v>50</v>
      </c>
      <c r="F570" s="25" t="s">
        <v>36</v>
      </c>
      <c r="G570" s="29" t="s">
        <v>539</v>
      </c>
      <c r="H570" s="29" t="s">
        <v>5404</v>
      </c>
      <c r="I570" s="25" t="s">
        <v>5405</v>
      </c>
      <c r="J570" t="s">
        <v>5799</v>
      </c>
      <c r="K570">
        <v>4</v>
      </c>
      <c r="L570" s="25" t="s">
        <v>3073</v>
      </c>
    </row>
    <row r="571" spans="1:12" x14ac:dyDescent="0.35">
      <c r="A571" s="25" t="s">
        <v>3667</v>
      </c>
      <c r="B571" s="25" t="s">
        <v>3666</v>
      </c>
      <c r="C571" s="25" t="s">
        <v>3968</v>
      </c>
      <c r="D571" s="25">
        <v>1.7410000000000001</v>
      </c>
      <c r="E571" s="25" t="s">
        <v>36</v>
      </c>
      <c r="F571" s="25" t="s">
        <v>36</v>
      </c>
      <c r="G571" s="29" t="s">
        <v>3393</v>
      </c>
      <c r="H571" s="29" t="s">
        <v>5404</v>
      </c>
      <c r="I571" s="25" t="s">
        <v>5405</v>
      </c>
      <c r="J571" t="s">
        <v>5448</v>
      </c>
      <c r="K571">
        <v>3</v>
      </c>
      <c r="L571" s="25" t="s">
        <v>3070</v>
      </c>
    </row>
    <row r="572" spans="1:12" x14ac:dyDescent="0.35">
      <c r="A572" s="25" t="s">
        <v>4862</v>
      </c>
      <c r="B572" s="25" t="s">
        <v>4861</v>
      </c>
      <c r="C572" s="25" t="s">
        <v>3968</v>
      </c>
      <c r="D572" s="25">
        <v>0.91100000000000003</v>
      </c>
      <c r="E572" s="25" t="s">
        <v>87</v>
      </c>
      <c r="F572" s="25" t="s">
        <v>36</v>
      </c>
      <c r="G572" s="29" t="s">
        <v>28</v>
      </c>
      <c r="H572" s="29" t="s">
        <v>5404</v>
      </c>
      <c r="I572" s="25" t="s">
        <v>5405</v>
      </c>
      <c r="J572" t="s">
        <v>5446</v>
      </c>
      <c r="K572">
        <v>1</v>
      </c>
      <c r="L572" s="25" t="s">
        <v>3070</v>
      </c>
    </row>
    <row r="573" spans="1:12" x14ac:dyDescent="0.35">
      <c r="A573" s="25" t="s">
        <v>5367</v>
      </c>
      <c r="B573" s="25" t="s">
        <v>5366</v>
      </c>
      <c r="C573" s="25" t="s">
        <v>3970</v>
      </c>
      <c r="D573" s="25">
        <v>0.75</v>
      </c>
      <c r="E573" s="25" t="s">
        <v>83</v>
      </c>
      <c r="F573" s="25" t="s">
        <v>36</v>
      </c>
      <c r="G573" s="29" t="s">
        <v>29</v>
      </c>
      <c r="H573" s="29" t="s">
        <v>5404</v>
      </c>
      <c r="I573" s="25" t="s">
        <v>5405</v>
      </c>
      <c r="J573" t="s">
        <v>5599</v>
      </c>
      <c r="K573">
        <v>3</v>
      </c>
      <c r="L573" s="25" t="s">
        <v>3073</v>
      </c>
    </row>
    <row r="574" spans="1:12" x14ac:dyDescent="0.35">
      <c r="A574" s="25" t="s">
        <v>2481</v>
      </c>
      <c r="B574" s="25" t="s">
        <v>2480</v>
      </c>
      <c r="C574" s="25" t="s">
        <v>3981</v>
      </c>
      <c r="D574" s="25">
        <v>4.2489999999999997</v>
      </c>
      <c r="E574" s="25" t="s">
        <v>83</v>
      </c>
      <c r="F574" s="25" t="s">
        <v>36</v>
      </c>
      <c r="G574" s="29" t="s">
        <v>27</v>
      </c>
      <c r="H574" s="29" t="s">
        <v>5404</v>
      </c>
      <c r="I574" s="25" t="s">
        <v>5405</v>
      </c>
      <c r="J574" t="s">
        <v>5482</v>
      </c>
      <c r="K574">
        <v>4</v>
      </c>
      <c r="L574" s="25" t="s">
        <v>3065</v>
      </c>
    </row>
    <row r="575" spans="1:12" x14ac:dyDescent="0.35">
      <c r="A575" s="25" t="s">
        <v>2438</v>
      </c>
      <c r="B575" s="25" t="s">
        <v>2437</v>
      </c>
      <c r="C575" s="25" t="s">
        <v>3968</v>
      </c>
      <c r="D575" s="25">
        <v>1.827</v>
      </c>
      <c r="E575" s="25" t="s">
        <v>53</v>
      </c>
      <c r="F575" s="25" t="s">
        <v>36</v>
      </c>
      <c r="G575" s="29" t="s">
        <v>27</v>
      </c>
      <c r="H575" s="29" t="s">
        <v>5404</v>
      </c>
      <c r="I575" s="25" t="s">
        <v>5405</v>
      </c>
      <c r="J575" t="s">
        <v>5679</v>
      </c>
      <c r="K575">
        <v>3</v>
      </c>
      <c r="L575" s="25" t="s">
        <v>3070</v>
      </c>
    </row>
    <row r="576" spans="1:12" x14ac:dyDescent="0.35">
      <c r="A576" s="25" t="s">
        <v>3757</v>
      </c>
      <c r="B576" s="25" t="s">
        <v>3756</v>
      </c>
      <c r="C576" s="25" t="s">
        <v>3981</v>
      </c>
      <c r="D576" s="25">
        <v>3.4809999999999999</v>
      </c>
      <c r="E576" s="25" t="s">
        <v>73</v>
      </c>
      <c r="F576" s="25" t="s">
        <v>36</v>
      </c>
      <c r="G576" s="29" t="s">
        <v>27</v>
      </c>
      <c r="H576" s="29" t="s">
        <v>5404</v>
      </c>
      <c r="I576" s="25" t="s">
        <v>5405</v>
      </c>
      <c r="J576" t="s">
        <v>5800</v>
      </c>
      <c r="K576">
        <v>2</v>
      </c>
      <c r="L576" s="25" t="s">
        <v>3065</v>
      </c>
    </row>
    <row r="577" spans="1:12" x14ac:dyDescent="0.35">
      <c r="A577" s="25" t="s">
        <v>628</v>
      </c>
      <c r="B577" s="25" t="s">
        <v>627</v>
      </c>
      <c r="C577" s="25" t="s">
        <v>3968</v>
      </c>
      <c r="D577" s="25">
        <v>1.2709999999999999</v>
      </c>
      <c r="E577" s="25" t="s">
        <v>36</v>
      </c>
      <c r="F577" s="25" t="s">
        <v>36</v>
      </c>
      <c r="G577" s="29" t="s">
        <v>543</v>
      </c>
      <c r="H577" s="29" t="s">
        <v>5404</v>
      </c>
      <c r="I577" s="25" t="s">
        <v>5405</v>
      </c>
      <c r="J577" t="s">
        <v>5504</v>
      </c>
      <c r="K577">
        <v>3</v>
      </c>
      <c r="L577" s="25" t="s">
        <v>3070</v>
      </c>
    </row>
    <row r="578" spans="1:12" x14ac:dyDescent="0.35">
      <c r="A578" s="25" t="s">
        <v>745</v>
      </c>
      <c r="B578" s="25" t="s">
        <v>744</v>
      </c>
      <c r="C578" s="25" t="s">
        <v>3969</v>
      </c>
      <c r="D578" s="25">
        <v>3.0739999999999998</v>
      </c>
      <c r="E578" s="25" t="s">
        <v>78</v>
      </c>
      <c r="F578" s="25" t="s">
        <v>36</v>
      </c>
      <c r="G578" s="29" t="s">
        <v>3359</v>
      </c>
      <c r="H578" s="29" t="s">
        <v>5404</v>
      </c>
      <c r="I578" s="25" t="s">
        <v>5405</v>
      </c>
      <c r="J578" t="s">
        <v>5801</v>
      </c>
      <c r="K578">
        <v>4</v>
      </c>
      <c r="L578" s="25" t="s">
        <v>3066</v>
      </c>
    </row>
    <row r="579" spans="1:12" x14ac:dyDescent="0.35">
      <c r="A579" s="25" t="s">
        <v>2826</v>
      </c>
      <c r="B579" s="25" t="s">
        <v>2825</v>
      </c>
      <c r="C579" s="25" t="s">
        <v>3969</v>
      </c>
      <c r="D579" s="25">
        <v>2.9550000000000001</v>
      </c>
      <c r="E579" s="25" t="s">
        <v>100</v>
      </c>
      <c r="F579" s="25" t="s">
        <v>36</v>
      </c>
      <c r="G579" s="29" t="s">
        <v>2175</v>
      </c>
      <c r="H579" s="29" t="s">
        <v>5404</v>
      </c>
      <c r="I579" s="25" t="s">
        <v>5405</v>
      </c>
      <c r="J579" t="s">
        <v>5574</v>
      </c>
      <c r="K579">
        <v>2</v>
      </c>
      <c r="L579" s="25" t="s">
        <v>3066</v>
      </c>
    </row>
    <row r="580" spans="1:12" x14ac:dyDescent="0.35">
      <c r="A580" s="25" t="s">
        <v>4422</v>
      </c>
      <c r="B580" s="25" t="s">
        <v>4421</v>
      </c>
      <c r="C580" s="25" t="s">
        <v>3968</v>
      </c>
      <c r="D580" s="25">
        <v>1.4410000000000001</v>
      </c>
      <c r="E580" s="25" t="s">
        <v>68</v>
      </c>
      <c r="F580" s="25" t="s">
        <v>36</v>
      </c>
      <c r="G580" s="29" t="s">
        <v>3996</v>
      </c>
      <c r="H580" s="29" t="s">
        <v>5404</v>
      </c>
      <c r="I580" s="25" t="s">
        <v>5408</v>
      </c>
      <c r="J580" t="s">
        <v>5796</v>
      </c>
      <c r="K580">
        <v>8</v>
      </c>
      <c r="L580" s="25" t="s">
        <v>3070</v>
      </c>
    </row>
    <row r="581" spans="1:12" x14ac:dyDescent="0.35">
      <c r="A581" s="25" t="s">
        <v>2278</v>
      </c>
      <c r="B581" s="25" t="s">
        <v>2277</v>
      </c>
      <c r="C581" s="25" t="s">
        <v>3968</v>
      </c>
      <c r="D581" s="25">
        <v>1.1539999999999999</v>
      </c>
      <c r="E581" s="25" t="s">
        <v>68</v>
      </c>
      <c r="F581" s="25" t="s">
        <v>36</v>
      </c>
      <c r="G581" s="29" t="s">
        <v>3975</v>
      </c>
      <c r="H581" s="29" t="s">
        <v>5404</v>
      </c>
      <c r="I581" s="25" t="s">
        <v>5408</v>
      </c>
      <c r="J581" t="s">
        <v>5538</v>
      </c>
      <c r="K581">
        <v>5</v>
      </c>
      <c r="L581" s="25" t="s">
        <v>3070</v>
      </c>
    </row>
    <row r="582" spans="1:12" x14ac:dyDescent="0.35">
      <c r="A582" s="25" t="s">
        <v>2406</v>
      </c>
      <c r="B582" s="25" t="s">
        <v>2405</v>
      </c>
      <c r="C582" s="25" t="s">
        <v>3980</v>
      </c>
      <c r="D582" s="25">
        <v>5.3460000000000001</v>
      </c>
      <c r="E582" s="25" t="s">
        <v>53</v>
      </c>
      <c r="F582" s="25" t="s">
        <v>36</v>
      </c>
      <c r="G582" s="29" t="s">
        <v>27</v>
      </c>
      <c r="H582" s="29" t="s">
        <v>5404</v>
      </c>
      <c r="I582" s="25" t="s">
        <v>5405</v>
      </c>
      <c r="J582" t="s">
        <v>5802</v>
      </c>
      <c r="K582">
        <v>3</v>
      </c>
      <c r="L582" s="25" t="s">
        <v>3084</v>
      </c>
    </row>
    <row r="583" spans="1:12" x14ac:dyDescent="0.35">
      <c r="A583" s="25" t="s">
        <v>733</v>
      </c>
      <c r="B583" s="25" t="s">
        <v>732</v>
      </c>
      <c r="C583" s="25" t="s">
        <v>3968</v>
      </c>
      <c r="D583" s="25">
        <v>1.2030000000000001</v>
      </c>
      <c r="E583" s="25" t="s">
        <v>53</v>
      </c>
      <c r="F583" s="25" t="s">
        <v>36</v>
      </c>
      <c r="G583" s="29" t="s">
        <v>3359</v>
      </c>
      <c r="H583" s="29" t="s">
        <v>5404</v>
      </c>
      <c r="I583" s="25" t="s">
        <v>5405</v>
      </c>
      <c r="J583" t="s">
        <v>5650</v>
      </c>
      <c r="K583">
        <v>1</v>
      </c>
      <c r="L583" s="25" t="s">
        <v>3070</v>
      </c>
    </row>
    <row r="584" spans="1:12" x14ac:dyDescent="0.35">
      <c r="A584" s="25" t="s">
        <v>3953</v>
      </c>
      <c r="B584" s="25" t="s">
        <v>3952</v>
      </c>
      <c r="C584" s="25" t="s">
        <v>3969</v>
      </c>
      <c r="D584" s="25">
        <v>2.3119999999999998</v>
      </c>
      <c r="E584" s="25" t="s">
        <v>36</v>
      </c>
      <c r="F584" s="25" t="s">
        <v>36</v>
      </c>
      <c r="G584" s="29" t="s">
        <v>2175</v>
      </c>
      <c r="H584" s="29" t="s">
        <v>5404</v>
      </c>
      <c r="I584" s="25" t="s">
        <v>5405</v>
      </c>
      <c r="J584" t="s">
        <v>5768</v>
      </c>
      <c r="K584">
        <v>4</v>
      </c>
      <c r="L584" s="25" t="s">
        <v>3066</v>
      </c>
    </row>
    <row r="585" spans="1:12" x14ac:dyDescent="0.35">
      <c r="A585" s="25" t="s">
        <v>4656</v>
      </c>
      <c r="B585" s="25" t="s">
        <v>4655</v>
      </c>
      <c r="C585" s="25" t="s">
        <v>3969</v>
      </c>
      <c r="D585" s="25">
        <v>1.966</v>
      </c>
      <c r="E585" s="25" t="s">
        <v>78</v>
      </c>
      <c r="F585" s="25" t="s">
        <v>36</v>
      </c>
      <c r="G585" s="29" t="s">
        <v>3994</v>
      </c>
      <c r="H585" s="29" t="s">
        <v>5404</v>
      </c>
      <c r="I585" s="25" t="s">
        <v>5405</v>
      </c>
      <c r="J585" t="s">
        <v>5472</v>
      </c>
      <c r="K585">
        <v>3</v>
      </c>
      <c r="L585" s="25" t="s">
        <v>3066</v>
      </c>
    </row>
    <row r="586" spans="1:12" x14ac:dyDescent="0.35">
      <c r="A586" s="25" t="s">
        <v>2107</v>
      </c>
      <c r="B586" s="25" t="s">
        <v>2106</v>
      </c>
      <c r="C586" s="25" t="s">
        <v>3970</v>
      </c>
      <c r="D586" s="25">
        <v>0.75</v>
      </c>
      <c r="E586" s="25" t="s">
        <v>39</v>
      </c>
      <c r="F586" s="25" t="s">
        <v>36</v>
      </c>
      <c r="G586" s="29" t="s">
        <v>1839</v>
      </c>
      <c r="H586" s="29" t="s">
        <v>5404</v>
      </c>
      <c r="I586" s="25" t="s">
        <v>5405</v>
      </c>
      <c r="J586" t="s">
        <v>5803</v>
      </c>
      <c r="K586">
        <v>1</v>
      </c>
      <c r="L586" s="25" t="s">
        <v>3073</v>
      </c>
    </row>
    <row r="587" spans="1:12" x14ac:dyDescent="0.35">
      <c r="A587" s="25" t="s">
        <v>3263</v>
      </c>
      <c r="B587" s="25" t="s">
        <v>3262</v>
      </c>
      <c r="C587" s="25" t="s">
        <v>3981</v>
      </c>
      <c r="D587" s="25">
        <v>3.7490000000000001</v>
      </c>
      <c r="E587" s="25" t="s">
        <v>83</v>
      </c>
      <c r="F587" s="25" t="s">
        <v>36</v>
      </c>
      <c r="G587" s="29" t="s">
        <v>1839</v>
      </c>
      <c r="H587" s="29" t="s">
        <v>5404</v>
      </c>
      <c r="I587" s="25" t="s">
        <v>5408</v>
      </c>
      <c r="J587" t="s">
        <v>5804</v>
      </c>
      <c r="K587">
        <v>8</v>
      </c>
      <c r="L587" s="25" t="s">
        <v>3065</v>
      </c>
    </row>
    <row r="588" spans="1:12" x14ac:dyDescent="0.35">
      <c r="A588" s="25" t="s">
        <v>3669</v>
      </c>
      <c r="B588" s="25" t="s">
        <v>3668</v>
      </c>
      <c r="C588" s="25" t="s">
        <v>3970</v>
      </c>
      <c r="D588" s="25">
        <v>0.77700000000000002</v>
      </c>
      <c r="E588" s="25" t="s">
        <v>78</v>
      </c>
      <c r="F588" s="25" t="s">
        <v>36</v>
      </c>
      <c r="G588" s="29" t="s">
        <v>3393</v>
      </c>
      <c r="H588" s="29" t="s">
        <v>5404</v>
      </c>
      <c r="I588" s="25" t="s">
        <v>5405</v>
      </c>
      <c r="J588" t="s">
        <v>5805</v>
      </c>
      <c r="K588">
        <v>2</v>
      </c>
      <c r="L588" s="25" t="s">
        <v>3073</v>
      </c>
    </row>
    <row r="589" spans="1:12" x14ac:dyDescent="0.35">
      <c r="A589" s="25" t="s">
        <v>4241</v>
      </c>
      <c r="B589" s="25" t="s">
        <v>4240</v>
      </c>
      <c r="C589" s="25" t="s">
        <v>3970</v>
      </c>
      <c r="D589" s="25">
        <v>0.82699999999999996</v>
      </c>
      <c r="E589" s="25" t="s">
        <v>36</v>
      </c>
      <c r="F589" s="25" t="s">
        <v>36</v>
      </c>
      <c r="G589" s="29" t="s">
        <v>3995</v>
      </c>
      <c r="H589" s="29" t="s">
        <v>5404</v>
      </c>
      <c r="I589" s="25" t="s">
        <v>5405</v>
      </c>
      <c r="J589" t="s">
        <v>5552</v>
      </c>
      <c r="K589">
        <v>4</v>
      </c>
      <c r="L589" s="25" t="s">
        <v>3073</v>
      </c>
    </row>
    <row r="590" spans="1:12" x14ac:dyDescent="0.35">
      <c r="A590" s="25" t="s">
        <v>3957</v>
      </c>
      <c r="B590" s="25" t="s">
        <v>3956</v>
      </c>
      <c r="C590" s="25" t="s">
        <v>3968</v>
      </c>
      <c r="D590" s="25">
        <v>1.611</v>
      </c>
      <c r="E590" s="25" t="s">
        <v>87</v>
      </c>
      <c r="F590" s="25" t="s">
        <v>36</v>
      </c>
      <c r="G590" s="29" t="s">
        <v>2175</v>
      </c>
      <c r="H590" s="29" t="s">
        <v>5404</v>
      </c>
      <c r="I590" s="25" t="s">
        <v>5405</v>
      </c>
      <c r="J590" t="s">
        <v>5806</v>
      </c>
      <c r="K590">
        <v>3</v>
      </c>
      <c r="L590" s="25" t="s">
        <v>3070</v>
      </c>
    </row>
    <row r="591" spans="1:12" x14ac:dyDescent="0.35">
      <c r="A591" s="25" t="s">
        <v>5052</v>
      </c>
      <c r="B591" s="25" t="s">
        <v>5051</v>
      </c>
      <c r="C591" s="25" t="s">
        <v>3970</v>
      </c>
      <c r="D591" s="25">
        <v>0.745</v>
      </c>
      <c r="E591" s="25" t="s">
        <v>110</v>
      </c>
      <c r="F591" s="25" t="s">
        <v>36</v>
      </c>
      <c r="G591" s="29" t="s">
        <v>3359</v>
      </c>
      <c r="H591" s="29" t="s">
        <v>5404</v>
      </c>
      <c r="I591" s="25" t="s">
        <v>5405</v>
      </c>
      <c r="J591" t="s">
        <v>5584</v>
      </c>
      <c r="K591">
        <v>4</v>
      </c>
      <c r="L591" s="25" t="s">
        <v>3073</v>
      </c>
    </row>
    <row r="592" spans="1:12" x14ac:dyDescent="0.35">
      <c r="A592" s="25" t="s">
        <v>2337</v>
      </c>
      <c r="B592" s="25" t="s">
        <v>2336</v>
      </c>
      <c r="C592" s="25" t="s">
        <v>3969</v>
      </c>
      <c r="D592" s="25">
        <v>2.7389999999999999</v>
      </c>
      <c r="E592" s="25" t="s">
        <v>87</v>
      </c>
      <c r="F592" s="25" t="s">
        <v>36</v>
      </c>
      <c r="G592" s="29" t="s">
        <v>5403</v>
      </c>
      <c r="H592" s="29" t="s">
        <v>5404</v>
      </c>
      <c r="I592" s="25" t="s">
        <v>5408</v>
      </c>
      <c r="J592" t="s">
        <v>5633</v>
      </c>
      <c r="K592">
        <v>5</v>
      </c>
      <c r="L592" s="25" t="s">
        <v>3066</v>
      </c>
    </row>
    <row r="593" spans="1:12" x14ac:dyDescent="0.35">
      <c r="A593" s="25" t="s">
        <v>2792</v>
      </c>
      <c r="B593" s="25" t="s">
        <v>2791</v>
      </c>
      <c r="C593" s="25" t="s">
        <v>3968</v>
      </c>
      <c r="D593" s="25">
        <v>1.2949999999999999</v>
      </c>
      <c r="E593" s="25" t="s">
        <v>78</v>
      </c>
      <c r="F593" s="25" t="s">
        <v>36</v>
      </c>
      <c r="G593" s="29" t="s">
        <v>2175</v>
      </c>
      <c r="H593" s="29" t="s">
        <v>5404</v>
      </c>
      <c r="I593" s="25" t="s">
        <v>5408</v>
      </c>
      <c r="J593" t="s">
        <v>5807</v>
      </c>
      <c r="K593">
        <v>5</v>
      </c>
      <c r="L593" s="25" t="s">
        <v>3070</v>
      </c>
    </row>
    <row r="594" spans="1:12" x14ac:dyDescent="0.35">
      <c r="A594" s="25" t="s">
        <v>4161</v>
      </c>
      <c r="B594" s="25" t="s">
        <v>4160</v>
      </c>
      <c r="C594" s="25" t="s">
        <v>3969</v>
      </c>
      <c r="D594" s="25">
        <v>2.9729999999999999</v>
      </c>
      <c r="E594" s="25" t="s">
        <v>36</v>
      </c>
      <c r="F594" s="25" t="s">
        <v>36</v>
      </c>
      <c r="G594" s="29" t="s">
        <v>3995</v>
      </c>
      <c r="H594" s="29" t="s">
        <v>5404</v>
      </c>
      <c r="I594" s="25" t="s">
        <v>5405</v>
      </c>
      <c r="J594" t="s">
        <v>5699</v>
      </c>
      <c r="K594">
        <v>3</v>
      </c>
      <c r="L594" s="25" t="s">
        <v>3066</v>
      </c>
    </row>
    <row r="595" spans="1:12" x14ac:dyDescent="0.35">
      <c r="A595" s="25" t="s">
        <v>517</v>
      </c>
      <c r="B595" s="25" t="s">
        <v>516</v>
      </c>
      <c r="C595" s="25" t="s">
        <v>3980</v>
      </c>
      <c r="D595" s="25">
        <v>5.0549999999999997</v>
      </c>
      <c r="E595" s="25" t="s">
        <v>47</v>
      </c>
      <c r="F595" s="25" t="s">
        <v>36</v>
      </c>
      <c r="G595" s="29" t="s">
        <v>28</v>
      </c>
      <c r="H595" s="29" t="s">
        <v>5404</v>
      </c>
      <c r="I595" s="25" t="s">
        <v>5405</v>
      </c>
      <c r="J595" t="s">
        <v>5808</v>
      </c>
      <c r="K595">
        <v>3</v>
      </c>
      <c r="L595" s="25" t="s">
        <v>3084</v>
      </c>
    </row>
    <row r="596" spans="1:12" x14ac:dyDescent="0.35">
      <c r="A596" s="25" t="s">
        <v>1941</v>
      </c>
      <c r="B596" s="25" t="s">
        <v>1940</v>
      </c>
      <c r="C596" s="25" t="s">
        <v>3968</v>
      </c>
      <c r="D596" s="25">
        <v>1.6779999999999999</v>
      </c>
      <c r="E596" s="25" t="s">
        <v>36</v>
      </c>
      <c r="F596" s="25" t="s">
        <v>36</v>
      </c>
      <c r="G596" s="29" t="s">
        <v>1839</v>
      </c>
      <c r="H596" s="29" t="s">
        <v>5404</v>
      </c>
      <c r="I596" s="25" t="s">
        <v>5405</v>
      </c>
      <c r="J596" t="s">
        <v>5809</v>
      </c>
      <c r="K596">
        <v>1</v>
      </c>
      <c r="L596" s="25" t="s">
        <v>3070</v>
      </c>
    </row>
    <row r="597" spans="1:12" x14ac:dyDescent="0.35">
      <c r="A597" s="25" t="s">
        <v>1862</v>
      </c>
      <c r="B597" s="25" t="s">
        <v>1861</v>
      </c>
      <c r="C597" s="25" t="s">
        <v>3981</v>
      </c>
      <c r="D597" s="25">
        <v>3.6619999999999999</v>
      </c>
      <c r="E597" s="25" t="s">
        <v>87</v>
      </c>
      <c r="F597" s="25" t="s">
        <v>36</v>
      </c>
      <c r="G597" s="29" t="s">
        <v>3359</v>
      </c>
      <c r="H597" s="29" t="s">
        <v>5404</v>
      </c>
      <c r="I597" s="25" t="s">
        <v>5405</v>
      </c>
      <c r="J597" t="s">
        <v>5663</v>
      </c>
      <c r="K597">
        <v>2</v>
      </c>
      <c r="L597" s="25" t="s">
        <v>3065</v>
      </c>
    </row>
    <row r="598" spans="1:12" x14ac:dyDescent="0.35">
      <c r="A598" s="25" t="s">
        <v>3767</v>
      </c>
      <c r="B598" s="25" t="s">
        <v>3766</v>
      </c>
      <c r="C598" s="25" t="s">
        <v>3970</v>
      </c>
      <c r="D598" s="25">
        <v>0.75</v>
      </c>
      <c r="E598" s="25" t="s">
        <v>87</v>
      </c>
      <c r="F598" s="25" t="s">
        <v>36</v>
      </c>
      <c r="G598" s="29" t="s">
        <v>27</v>
      </c>
      <c r="H598" s="29" t="s">
        <v>5404</v>
      </c>
      <c r="I598" s="25" t="s">
        <v>5405</v>
      </c>
      <c r="J598" t="s">
        <v>5645</v>
      </c>
      <c r="K598">
        <v>4</v>
      </c>
      <c r="L598" s="25" t="s">
        <v>3073</v>
      </c>
    </row>
    <row r="599" spans="1:12" x14ac:dyDescent="0.35">
      <c r="A599" s="25" t="s">
        <v>1923</v>
      </c>
      <c r="B599" s="25" t="s">
        <v>1922</v>
      </c>
      <c r="C599" s="25" t="s">
        <v>3980</v>
      </c>
      <c r="D599" s="25">
        <v>4.8600000000000003</v>
      </c>
      <c r="E599" s="25" t="s">
        <v>47</v>
      </c>
      <c r="F599" s="25" t="s">
        <v>36</v>
      </c>
      <c r="G599" s="29" t="s">
        <v>1839</v>
      </c>
      <c r="H599" s="29" t="s">
        <v>5404</v>
      </c>
      <c r="I599" s="25" t="s">
        <v>5405</v>
      </c>
      <c r="J599" t="s">
        <v>5810</v>
      </c>
      <c r="K599">
        <v>1</v>
      </c>
      <c r="L599" s="25" t="s">
        <v>3084</v>
      </c>
    </row>
    <row r="600" spans="1:12" x14ac:dyDescent="0.35">
      <c r="A600" s="25" t="s">
        <v>1676</v>
      </c>
      <c r="B600" s="25" t="s">
        <v>1675</v>
      </c>
      <c r="C600" s="25" t="s">
        <v>3968</v>
      </c>
      <c r="D600" s="25">
        <v>1.605</v>
      </c>
      <c r="E600" s="25" t="s">
        <v>78</v>
      </c>
      <c r="F600" s="25" t="s">
        <v>36</v>
      </c>
      <c r="G600" s="29" t="s">
        <v>3359</v>
      </c>
      <c r="H600" s="29" t="s">
        <v>5404</v>
      </c>
      <c r="I600" s="25" t="s">
        <v>5408</v>
      </c>
      <c r="J600" t="s">
        <v>5794</v>
      </c>
      <c r="K600">
        <v>7</v>
      </c>
      <c r="L600" s="25" t="s">
        <v>3070</v>
      </c>
    </row>
    <row r="601" spans="1:12" x14ac:dyDescent="0.35">
      <c r="A601" s="25" t="s">
        <v>2740</v>
      </c>
      <c r="B601" s="25" t="s">
        <v>2739</v>
      </c>
      <c r="C601" s="25" t="s">
        <v>3980</v>
      </c>
      <c r="D601" s="25">
        <v>5.165</v>
      </c>
      <c r="E601" s="25" t="s">
        <v>36</v>
      </c>
      <c r="F601" s="25" t="s">
        <v>36</v>
      </c>
      <c r="G601" s="29" t="s">
        <v>2175</v>
      </c>
      <c r="H601" s="29" t="s">
        <v>5404</v>
      </c>
      <c r="I601" s="25" t="s">
        <v>5405</v>
      </c>
      <c r="J601" t="s">
        <v>5467</v>
      </c>
      <c r="K601">
        <v>1</v>
      </c>
      <c r="L601" s="25" t="s">
        <v>3084</v>
      </c>
    </row>
    <row r="602" spans="1:12" x14ac:dyDescent="0.35">
      <c r="A602" s="25" t="s">
        <v>4662</v>
      </c>
      <c r="B602" s="25" t="s">
        <v>4661</v>
      </c>
      <c r="C602" s="25" t="s">
        <v>3968</v>
      </c>
      <c r="D602" s="25">
        <v>1.675</v>
      </c>
      <c r="E602" s="25" t="s">
        <v>53</v>
      </c>
      <c r="F602" s="25" t="s">
        <v>36</v>
      </c>
      <c r="G602" s="29" t="s">
        <v>3994</v>
      </c>
      <c r="H602" s="29" t="s">
        <v>5404</v>
      </c>
      <c r="I602" s="25" t="s">
        <v>5405</v>
      </c>
      <c r="J602" t="s">
        <v>5811</v>
      </c>
      <c r="K602">
        <v>4</v>
      </c>
      <c r="L602" s="25" t="s">
        <v>3070</v>
      </c>
    </row>
    <row r="603" spans="1:12" x14ac:dyDescent="0.35">
      <c r="A603" s="25" t="s">
        <v>466</v>
      </c>
      <c r="B603" s="25" t="s">
        <v>465</v>
      </c>
      <c r="C603" s="25" t="s">
        <v>3969</v>
      </c>
      <c r="D603" s="25">
        <v>2.794</v>
      </c>
      <c r="E603" s="25" t="s">
        <v>53</v>
      </c>
      <c r="F603" s="25" t="s">
        <v>36</v>
      </c>
      <c r="G603" s="29" t="s">
        <v>539</v>
      </c>
      <c r="H603" s="29" t="s">
        <v>5404</v>
      </c>
      <c r="I603" s="25" t="s">
        <v>5408</v>
      </c>
      <c r="J603" t="s">
        <v>5812</v>
      </c>
      <c r="K603">
        <v>5</v>
      </c>
      <c r="L603" s="25" t="s">
        <v>3066</v>
      </c>
    </row>
    <row r="604" spans="1:12" x14ac:dyDescent="0.35">
      <c r="A604" s="25" t="s">
        <v>4392</v>
      </c>
      <c r="B604" s="25" t="s">
        <v>4391</v>
      </c>
      <c r="C604" s="25" t="s">
        <v>3970</v>
      </c>
      <c r="D604" s="25">
        <v>0.745</v>
      </c>
      <c r="E604" s="25" t="s">
        <v>53</v>
      </c>
      <c r="F604" s="25" t="s">
        <v>36</v>
      </c>
      <c r="G604" s="29" t="s">
        <v>539</v>
      </c>
      <c r="H604" s="29" t="s">
        <v>5404</v>
      </c>
      <c r="I604" s="25" t="s">
        <v>5405</v>
      </c>
      <c r="J604" t="s">
        <v>5593</v>
      </c>
      <c r="K604">
        <v>2</v>
      </c>
      <c r="L604" s="25" t="s">
        <v>3073</v>
      </c>
    </row>
    <row r="605" spans="1:12" x14ac:dyDescent="0.35">
      <c r="A605" s="25" t="s">
        <v>741</v>
      </c>
      <c r="B605" s="25" t="s">
        <v>740</v>
      </c>
      <c r="C605" s="25" t="s">
        <v>3968</v>
      </c>
      <c r="D605" s="25">
        <v>1.532</v>
      </c>
      <c r="E605" s="25" t="s">
        <v>47</v>
      </c>
      <c r="F605" s="25" t="s">
        <v>36</v>
      </c>
      <c r="G605" s="29" t="s">
        <v>3359</v>
      </c>
      <c r="H605" s="29" t="s">
        <v>5404</v>
      </c>
      <c r="I605" s="25" t="s">
        <v>5405</v>
      </c>
      <c r="J605" t="s">
        <v>5813</v>
      </c>
      <c r="K605">
        <v>2</v>
      </c>
      <c r="L605" s="25" t="s">
        <v>3070</v>
      </c>
    </row>
    <row r="606" spans="1:12" x14ac:dyDescent="0.35">
      <c r="A606" s="25" t="s">
        <v>754</v>
      </c>
      <c r="B606" s="25" t="s">
        <v>753</v>
      </c>
      <c r="C606" s="25" t="s">
        <v>3968</v>
      </c>
      <c r="D606" s="25">
        <v>1.111</v>
      </c>
      <c r="E606" s="25" t="s">
        <v>42</v>
      </c>
      <c r="F606" s="25" t="s">
        <v>36</v>
      </c>
      <c r="G606" s="29" t="s">
        <v>3359</v>
      </c>
      <c r="H606" s="29" t="s">
        <v>5404</v>
      </c>
      <c r="I606" s="25" t="s">
        <v>5408</v>
      </c>
      <c r="J606" t="s">
        <v>5814</v>
      </c>
      <c r="K606">
        <v>6</v>
      </c>
      <c r="L606" s="25" t="s">
        <v>3070</v>
      </c>
    </row>
    <row r="607" spans="1:12" x14ac:dyDescent="0.35">
      <c r="A607" s="25" t="s">
        <v>496</v>
      </c>
      <c r="B607" s="25" t="s">
        <v>495</v>
      </c>
      <c r="C607" s="25" t="s">
        <v>3971</v>
      </c>
      <c r="D607" s="25">
        <v>5.7789999999999999</v>
      </c>
      <c r="E607" s="25" t="s">
        <v>47</v>
      </c>
      <c r="F607" s="25" t="s">
        <v>36</v>
      </c>
      <c r="G607" s="29" t="s">
        <v>3359</v>
      </c>
      <c r="H607" s="29" t="s">
        <v>5404</v>
      </c>
      <c r="I607" s="25" t="s">
        <v>5408</v>
      </c>
      <c r="J607" t="s">
        <v>5815</v>
      </c>
      <c r="K607">
        <v>8</v>
      </c>
      <c r="L607" s="25" t="s">
        <v>3064</v>
      </c>
    </row>
    <row r="608" spans="1:12" x14ac:dyDescent="0.35">
      <c r="A608" s="25" t="s">
        <v>2382</v>
      </c>
      <c r="B608" s="25" t="s">
        <v>2381</v>
      </c>
      <c r="C608" s="25" t="s">
        <v>3969</v>
      </c>
      <c r="D608" s="25">
        <v>1.8420000000000001</v>
      </c>
      <c r="E608" s="25" t="s">
        <v>100</v>
      </c>
      <c r="F608" s="25" t="s">
        <v>36</v>
      </c>
      <c r="G608" s="29" t="s">
        <v>543</v>
      </c>
      <c r="H608" s="29" t="s">
        <v>5404</v>
      </c>
      <c r="I608" s="25" t="s">
        <v>5408</v>
      </c>
      <c r="J608" t="s">
        <v>5816</v>
      </c>
      <c r="K608">
        <v>5</v>
      </c>
      <c r="L608" s="25" t="s">
        <v>3066</v>
      </c>
    </row>
    <row r="609" spans="1:12" x14ac:dyDescent="0.35">
      <c r="A609" s="25" t="s">
        <v>2035</v>
      </c>
      <c r="B609" s="25" t="s">
        <v>2034</v>
      </c>
      <c r="C609" s="25" t="s">
        <v>3968</v>
      </c>
      <c r="D609" s="25">
        <v>0.95299999999999996</v>
      </c>
      <c r="E609" s="25" t="s">
        <v>39</v>
      </c>
      <c r="F609" s="25" t="s">
        <v>36</v>
      </c>
      <c r="G609" s="29" t="s">
        <v>1839</v>
      </c>
      <c r="H609" s="29" t="s">
        <v>5404</v>
      </c>
      <c r="I609" s="25" t="s">
        <v>5408</v>
      </c>
      <c r="J609" t="s">
        <v>5817</v>
      </c>
      <c r="K609">
        <v>5</v>
      </c>
      <c r="L609" s="25" t="s">
        <v>3070</v>
      </c>
    </row>
    <row r="610" spans="1:12" x14ac:dyDescent="0.35">
      <c r="A610" s="25" t="s">
        <v>4976</v>
      </c>
      <c r="B610" s="25" t="s">
        <v>4975</v>
      </c>
      <c r="C610" s="25" t="s">
        <v>3970</v>
      </c>
      <c r="D610" s="25">
        <v>0.75</v>
      </c>
      <c r="E610" s="25" t="s">
        <v>50</v>
      </c>
      <c r="F610" s="25" t="s">
        <v>36</v>
      </c>
      <c r="G610" s="29" t="s">
        <v>1839</v>
      </c>
      <c r="H610" s="29" t="s">
        <v>5404</v>
      </c>
      <c r="I610" s="25" t="s">
        <v>5405</v>
      </c>
      <c r="J610" t="s">
        <v>5736</v>
      </c>
      <c r="K610">
        <v>2</v>
      </c>
      <c r="L610" s="25" t="s">
        <v>3073</v>
      </c>
    </row>
    <row r="611" spans="1:12" x14ac:dyDescent="0.35">
      <c r="A611" s="25" t="s">
        <v>2169</v>
      </c>
      <c r="B611" s="25" t="s">
        <v>2170</v>
      </c>
      <c r="C611" s="25" t="s">
        <v>3970</v>
      </c>
      <c r="D611" s="25">
        <v>0.75</v>
      </c>
      <c r="E611" s="25" t="s">
        <v>53</v>
      </c>
      <c r="F611" s="25" t="s">
        <v>36</v>
      </c>
      <c r="G611" s="29" t="s">
        <v>1839</v>
      </c>
      <c r="H611" s="29" t="s">
        <v>5404</v>
      </c>
      <c r="I611" s="25" t="s">
        <v>5405</v>
      </c>
      <c r="J611" t="s">
        <v>5580</v>
      </c>
      <c r="K611">
        <v>3</v>
      </c>
      <c r="L611" s="25" t="s">
        <v>3073</v>
      </c>
    </row>
    <row r="612" spans="1:12" x14ac:dyDescent="0.35">
      <c r="A612" s="25" t="s">
        <v>4386</v>
      </c>
      <c r="B612" s="25" t="s">
        <v>4385</v>
      </c>
      <c r="C612" s="25" t="s">
        <v>3980</v>
      </c>
      <c r="D612" s="25">
        <v>4.8319999999999999</v>
      </c>
      <c r="E612" s="25" t="s">
        <v>68</v>
      </c>
      <c r="F612" s="25" t="s">
        <v>36</v>
      </c>
      <c r="G612" s="29" t="s">
        <v>539</v>
      </c>
      <c r="H612" s="29" t="s">
        <v>5404</v>
      </c>
      <c r="I612" s="25" t="s">
        <v>5405</v>
      </c>
      <c r="J612" t="s">
        <v>5734</v>
      </c>
      <c r="K612">
        <v>4</v>
      </c>
      <c r="L612" s="25" t="s">
        <v>3084</v>
      </c>
    </row>
    <row r="613" spans="1:12" x14ac:dyDescent="0.35">
      <c r="A613" s="25" t="s">
        <v>3182</v>
      </c>
      <c r="B613" s="25" t="s">
        <v>3181</v>
      </c>
      <c r="C613" s="25" t="s">
        <v>3968</v>
      </c>
      <c r="D613" s="25">
        <v>0.93899999999999995</v>
      </c>
      <c r="E613" s="25" t="s">
        <v>83</v>
      </c>
      <c r="F613" s="25" t="s">
        <v>36</v>
      </c>
      <c r="G613" s="29" t="s">
        <v>27</v>
      </c>
      <c r="H613" s="29" t="s">
        <v>5404</v>
      </c>
      <c r="I613" s="25" t="s">
        <v>5405</v>
      </c>
      <c r="J613" t="s">
        <v>5805</v>
      </c>
      <c r="K613">
        <v>2</v>
      </c>
      <c r="L613" s="25" t="s">
        <v>3070</v>
      </c>
    </row>
    <row r="614" spans="1:12" x14ac:dyDescent="0.35">
      <c r="A614" s="25" t="s">
        <v>3763</v>
      </c>
      <c r="B614" s="25" t="s">
        <v>3762</v>
      </c>
      <c r="C614" s="25" t="s">
        <v>3969</v>
      </c>
      <c r="D614" s="25">
        <v>3.012</v>
      </c>
      <c r="E614" s="25" t="s">
        <v>87</v>
      </c>
      <c r="F614" s="25" t="s">
        <v>36</v>
      </c>
      <c r="G614" s="29" t="s">
        <v>27</v>
      </c>
      <c r="H614" s="29" t="s">
        <v>5404</v>
      </c>
      <c r="I614" s="25" t="s">
        <v>5405</v>
      </c>
      <c r="J614" t="s">
        <v>5524</v>
      </c>
      <c r="K614">
        <v>3</v>
      </c>
      <c r="L614" s="25" t="s">
        <v>3066</v>
      </c>
    </row>
    <row r="615" spans="1:12" x14ac:dyDescent="0.35">
      <c r="A615" s="25" t="s">
        <v>588</v>
      </c>
      <c r="B615" s="25" t="s">
        <v>587</v>
      </c>
      <c r="C615" s="25" t="s">
        <v>3968</v>
      </c>
      <c r="D615" s="25">
        <v>0.876</v>
      </c>
      <c r="E615" s="25" t="s">
        <v>47</v>
      </c>
      <c r="F615" s="25" t="s">
        <v>36</v>
      </c>
      <c r="G615" s="29" t="s">
        <v>3994</v>
      </c>
      <c r="H615" s="29" t="s">
        <v>5404</v>
      </c>
      <c r="I615" s="25" t="s">
        <v>5405</v>
      </c>
      <c r="J615" t="s">
        <v>5649</v>
      </c>
      <c r="K615">
        <v>4</v>
      </c>
      <c r="L615" s="25" t="s">
        <v>3070</v>
      </c>
    </row>
    <row r="616" spans="1:12" x14ac:dyDescent="0.35">
      <c r="A616" s="25" t="s">
        <v>2496</v>
      </c>
      <c r="B616" s="25" t="s">
        <v>2495</v>
      </c>
      <c r="C616" s="25" t="s">
        <v>3981</v>
      </c>
      <c r="D616" s="25">
        <v>3.786</v>
      </c>
      <c r="E616" s="25" t="s">
        <v>42</v>
      </c>
      <c r="F616" s="25" t="s">
        <v>36</v>
      </c>
      <c r="G616" s="29" t="s">
        <v>28</v>
      </c>
      <c r="H616" s="29" t="s">
        <v>5404</v>
      </c>
      <c r="I616" s="25" t="s">
        <v>5405</v>
      </c>
      <c r="J616" t="s">
        <v>5818</v>
      </c>
      <c r="K616">
        <v>3</v>
      </c>
      <c r="L616" s="25" t="s">
        <v>3065</v>
      </c>
    </row>
    <row r="617" spans="1:12" x14ac:dyDescent="0.35">
      <c r="A617" s="25" t="s">
        <v>5239</v>
      </c>
      <c r="B617" s="25" t="s">
        <v>5238</v>
      </c>
      <c r="C617" s="25" t="s">
        <v>3981</v>
      </c>
      <c r="D617" s="25">
        <v>3.573</v>
      </c>
      <c r="E617" s="25" t="s">
        <v>83</v>
      </c>
      <c r="F617" s="25" t="s">
        <v>36</v>
      </c>
      <c r="G617" s="29" t="s">
        <v>29</v>
      </c>
      <c r="H617" s="29" t="s">
        <v>5404</v>
      </c>
      <c r="I617" s="25" t="s">
        <v>5405</v>
      </c>
      <c r="J617" t="s">
        <v>5601</v>
      </c>
      <c r="K617">
        <v>3</v>
      </c>
      <c r="L617" s="25" t="s">
        <v>3065</v>
      </c>
    </row>
    <row r="618" spans="1:12" x14ac:dyDescent="0.35">
      <c r="A618" s="25" t="s">
        <v>5263</v>
      </c>
      <c r="B618" s="25" t="s">
        <v>5262</v>
      </c>
      <c r="C618" s="25" t="s">
        <v>3969</v>
      </c>
      <c r="D618" s="25">
        <v>2.8559999999999999</v>
      </c>
      <c r="E618" s="25" t="s">
        <v>87</v>
      </c>
      <c r="F618" s="25" t="s">
        <v>36</v>
      </c>
      <c r="G618" s="29" t="s">
        <v>29</v>
      </c>
      <c r="H618" s="29" t="s">
        <v>5404</v>
      </c>
      <c r="I618" s="25" t="s">
        <v>5405</v>
      </c>
      <c r="J618" t="s">
        <v>5819</v>
      </c>
      <c r="K618">
        <v>2</v>
      </c>
      <c r="L618" s="25" t="s">
        <v>3066</v>
      </c>
    </row>
    <row r="619" spans="1:12" x14ac:dyDescent="0.35">
      <c r="A619" s="25" t="s">
        <v>1937</v>
      </c>
      <c r="B619" s="25" t="s">
        <v>1936</v>
      </c>
      <c r="C619" s="25" t="s">
        <v>3981</v>
      </c>
      <c r="D619" s="25">
        <v>4.2439999999999998</v>
      </c>
      <c r="E619" s="25" t="s">
        <v>53</v>
      </c>
      <c r="F619" s="25" t="s">
        <v>36</v>
      </c>
      <c r="G619" s="29" t="s">
        <v>1839</v>
      </c>
      <c r="H619" s="29" t="s">
        <v>5404</v>
      </c>
      <c r="I619" s="25" t="s">
        <v>5408</v>
      </c>
      <c r="J619" t="s">
        <v>5820</v>
      </c>
      <c r="K619">
        <v>7</v>
      </c>
      <c r="L619" s="25" t="s">
        <v>3065</v>
      </c>
    </row>
    <row r="620" spans="1:12" x14ac:dyDescent="0.35">
      <c r="A620" s="25" t="s">
        <v>2051</v>
      </c>
      <c r="B620" s="25" t="s">
        <v>2050</v>
      </c>
      <c r="C620" s="25" t="s">
        <v>3970</v>
      </c>
      <c r="D620" s="25">
        <v>0.75</v>
      </c>
      <c r="E620" s="25" t="s">
        <v>4882</v>
      </c>
      <c r="F620" s="25" t="s">
        <v>36</v>
      </c>
      <c r="G620" s="29" t="s">
        <v>1839</v>
      </c>
      <c r="H620" s="29" t="s">
        <v>5404</v>
      </c>
      <c r="I620" s="25" t="s">
        <v>5405</v>
      </c>
      <c r="J620" t="s">
        <v>5821</v>
      </c>
      <c r="K620">
        <v>3</v>
      </c>
      <c r="L620" s="25" t="s">
        <v>3073</v>
      </c>
    </row>
    <row r="621" spans="1:12" x14ac:dyDescent="0.35">
      <c r="A621" s="25" t="s">
        <v>89</v>
      </c>
      <c r="B621" s="25" t="s">
        <v>88</v>
      </c>
      <c r="C621" s="25" t="s">
        <v>3970</v>
      </c>
      <c r="D621" s="25">
        <v>0.75</v>
      </c>
      <c r="E621" s="25" t="s">
        <v>100</v>
      </c>
      <c r="F621" s="25" t="s">
        <v>36</v>
      </c>
      <c r="G621" s="29" t="s">
        <v>25</v>
      </c>
      <c r="H621" s="29" t="s">
        <v>5404</v>
      </c>
      <c r="I621" s="25" t="s">
        <v>5408</v>
      </c>
      <c r="J621" t="s">
        <v>5513</v>
      </c>
      <c r="K621">
        <v>6</v>
      </c>
      <c r="L621" s="25" t="s">
        <v>3073</v>
      </c>
    </row>
    <row r="622" spans="1:12" x14ac:dyDescent="0.35">
      <c r="A622" s="25" t="s">
        <v>63</v>
      </c>
      <c r="B622" s="25" t="s">
        <v>62</v>
      </c>
      <c r="C622" s="25" t="s">
        <v>3969</v>
      </c>
      <c r="D622" s="25">
        <v>2.0419999999999998</v>
      </c>
      <c r="E622" s="25" t="s">
        <v>68</v>
      </c>
      <c r="F622" s="25" t="s">
        <v>36</v>
      </c>
      <c r="G622" s="29" t="s">
        <v>25</v>
      </c>
      <c r="H622" s="29" t="s">
        <v>5404</v>
      </c>
      <c r="I622" s="25" t="s">
        <v>5405</v>
      </c>
      <c r="J622" t="s">
        <v>5436</v>
      </c>
      <c r="K622">
        <v>4</v>
      </c>
      <c r="L622" s="25" t="s">
        <v>3066</v>
      </c>
    </row>
    <row r="623" spans="1:12" x14ac:dyDescent="0.35">
      <c r="A623" s="25" t="s">
        <v>75</v>
      </c>
      <c r="B623" s="25" t="s">
        <v>74</v>
      </c>
      <c r="C623" s="25" t="s">
        <v>3968</v>
      </c>
      <c r="D623" s="25">
        <v>1.2949999999999999</v>
      </c>
      <c r="E623" s="25" t="s">
        <v>100</v>
      </c>
      <c r="F623" s="25" t="s">
        <v>36</v>
      </c>
      <c r="G623" s="29" t="s">
        <v>25</v>
      </c>
      <c r="H623" s="29" t="s">
        <v>5404</v>
      </c>
      <c r="I623" s="25" t="s">
        <v>5405</v>
      </c>
      <c r="J623" t="s">
        <v>5588</v>
      </c>
      <c r="K623">
        <v>2</v>
      </c>
      <c r="L623" s="25" t="s">
        <v>3070</v>
      </c>
    </row>
    <row r="624" spans="1:12" x14ac:dyDescent="0.35">
      <c r="A624" s="25" t="s">
        <v>3755</v>
      </c>
      <c r="B624" s="25" t="s">
        <v>3754</v>
      </c>
      <c r="C624" s="25" t="s">
        <v>3980</v>
      </c>
      <c r="D624" s="25">
        <v>5.0279999999999996</v>
      </c>
      <c r="E624" s="25" t="s">
        <v>78</v>
      </c>
      <c r="F624" s="25" t="s">
        <v>36</v>
      </c>
      <c r="G624" s="29" t="s">
        <v>27</v>
      </c>
      <c r="H624" s="29" t="s">
        <v>5404</v>
      </c>
      <c r="I624" s="25" t="s">
        <v>5405</v>
      </c>
      <c r="J624" t="s">
        <v>5582</v>
      </c>
      <c r="K624">
        <v>1</v>
      </c>
      <c r="L624" s="25" t="s">
        <v>3084</v>
      </c>
    </row>
    <row r="625" spans="1:12" x14ac:dyDescent="0.35">
      <c r="A625" s="25" t="s">
        <v>5393</v>
      </c>
      <c r="B625" s="25" t="s">
        <v>5392</v>
      </c>
      <c r="C625" s="25" t="s">
        <v>3970</v>
      </c>
      <c r="D625" s="25">
        <v>0.58599999999999997</v>
      </c>
      <c r="E625" s="25" t="s">
        <v>50</v>
      </c>
      <c r="F625" s="25" t="s">
        <v>36</v>
      </c>
      <c r="G625" s="29" t="s">
        <v>29</v>
      </c>
      <c r="H625" s="29" t="s">
        <v>5404</v>
      </c>
      <c r="I625" s="25" t="s">
        <v>5405</v>
      </c>
      <c r="J625" t="s">
        <v>5484</v>
      </c>
      <c r="K625">
        <v>1</v>
      </c>
      <c r="L625" s="25" t="s">
        <v>3073</v>
      </c>
    </row>
    <row r="626" spans="1:12" x14ac:dyDescent="0.35">
      <c r="A626" s="25" t="s">
        <v>5315</v>
      </c>
      <c r="B626" s="25" t="s">
        <v>5314</v>
      </c>
      <c r="C626" s="25" t="s">
        <v>3968</v>
      </c>
      <c r="D626" s="25">
        <v>1.2130000000000001</v>
      </c>
      <c r="E626" s="25" t="s">
        <v>83</v>
      </c>
      <c r="F626" s="25" t="s">
        <v>36</v>
      </c>
      <c r="G626" s="29" t="s">
        <v>29</v>
      </c>
      <c r="H626" s="29" t="s">
        <v>5404</v>
      </c>
      <c r="I626" s="25" t="s">
        <v>5405</v>
      </c>
      <c r="J626" t="s">
        <v>5822</v>
      </c>
      <c r="K626">
        <v>3</v>
      </c>
      <c r="L626" s="25" t="s">
        <v>3070</v>
      </c>
    </row>
    <row r="627" spans="1:12" x14ac:dyDescent="0.35">
      <c r="A627" s="25" t="s">
        <v>2898</v>
      </c>
      <c r="B627" s="25" t="s">
        <v>2897</v>
      </c>
      <c r="C627" s="25" t="s">
        <v>3969</v>
      </c>
      <c r="D627" s="25">
        <v>2.5760000000000001</v>
      </c>
      <c r="E627" s="25" t="s">
        <v>78</v>
      </c>
      <c r="F627" s="25" t="s">
        <v>36</v>
      </c>
      <c r="G627" s="29" t="s">
        <v>2175</v>
      </c>
      <c r="H627" s="29" t="s">
        <v>5404</v>
      </c>
      <c r="I627" s="25" t="s">
        <v>5405</v>
      </c>
      <c r="J627" t="s">
        <v>5823</v>
      </c>
      <c r="K627">
        <v>4</v>
      </c>
      <c r="L627" s="25" t="s">
        <v>3066</v>
      </c>
    </row>
    <row r="628" spans="1:12" x14ac:dyDescent="0.35">
      <c r="A628" s="25" t="s">
        <v>4522</v>
      </c>
      <c r="B628" s="25" t="s">
        <v>4521</v>
      </c>
      <c r="C628" s="25" t="s">
        <v>3968</v>
      </c>
      <c r="D628" s="25">
        <v>1.1639999999999999</v>
      </c>
      <c r="E628" s="25" t="s">
        <v>83</v>
      </c>
      <c r="F628" s="25" t="s">
        <v>36</v>
      </c>
      <c r="G628" s="29" t="s">
        <v>3996</v>
      </c>
      <c r="H628" s="29" t="s">
        <v>5404</v>
      </c>
      <c r="I628" s="25" t="s">
        <v>5405</v>
      </c>
      <c r="J628" t="s">
        <v>5554</v>
      </c>
      <c r="K628">
        <v>3</v>
      </c>
      <c r="L628" s="25" t="s">
        <v>3070</v>
      </c>
    </row>
    <row r="629" spans="1:12" x14ac:dyDescent="0.35">
      <c r="A629" s="25" t="s">
        <v>4474</v>
      </c>
      <c r="B629" s="25" t="s">
        <v>4473</v>
      </c>
      <c r="C629" s="25" t="s">
        <v>3969</v>
      </c>
      <c r="D629" s="25">
        <v>2.7530000000000001</v>
      </c>
      <c r="E629" s="25" t="s">
        <v>87</v>
      </c>
      <c r="F629" s="25" t="s">
        <v>36</v>
      </c>
      <c r="G629" s="29" t="s">
        <v>3996</v>
      </c>
      <c r="H629" s="29" t="s">
        <v>5404</v>
      </c>
      <c r="I629" s="25" t="s">
        <v>5405</v>
      </c>
      <c r="J629" t="s">
        <v>5572</v>
      </c>
      <c r="K629">
        <v>3</v>
      </c>
      <c r="L629" s="25" t="s">
        <v>3066</v>
      </c>
    </row>
    <row r="630" spans="1:12" x14ac:dyDescent="0.35">
      <c r="A630" s="25" t="s">
        <v>4466</v>
      </c>
      <c r="B630" s="25" t="s">
        <v>4465</v>
      </c>
      <c r="C630" s="25" t="s">
        <v>3969</v>
      </c>
      <c r="D630" s="25">
        <v>3.2210000000000001</v>
      </c>
      <c r="E630" s="25" t="s">
        <v>36</v>
      </c>
      <c r="F630" s="25" t="s">
        <v>36</v>
      </c>
      <c r="G630" s="29" t="s">
        <v>3996</v>
      </c>
      <c r="H630" s="29" t="s">
        <v>5404</v>
      </c>
      <c r="I630" s="25" t="s">
        <v>5405</v>
      </c>
      <c r="J630" t="s">
        <v>5518</v>
      </c>
      <c r="K630">
        <v>4</v>
      </c>
      <c r="L630" s="25" t="s">
        <v>3066</v>
      </c>
    </row>
    <row r="631" spans="1:12" x14ac:dyDescent="0.35">
      <c r="A631" s="25" t="s">
        <v>361</v>
      </c>
      <c r="B631" s="25" t="s">
        <v>360</v>
      </c>
      <c r="C631" s="25" t="s">
        <v>3970</v>
      </c>
      <c r="D631" s="25">
        <v>0.75</v>
      </c>
      <c r="E631" s="25" t="s">
        <v>39</v>
      </c>
      <c r="F631" s="25" t="s">
        <v>36</v>
      </c>
      <c r="G631" s="29" t="s">
        <v>28</v>
      </c>
      <c r="H631" s="29" t="s">
        <v>5404</v>
      </c>
      <c r="I631" s="25" t="s">
        <v>5405</v>
      </c>
      <c r="J631" t="s">
        <v>5438</v>
      </c>
      <c r="K631">
        <v>2</v>
      </c>
      <c r="L631" s="25" t="s">
        <v>3073</v>
      </c>
    </row>
    <row r="632" spans="1:12" x14ac:dyDescent="0.35">
      <c r="A632" s="25" t="s">
        <v>3641</v>
      </c>
      <c r="B632" s="25" t="s">
        <v>3640</v>
      </c>
      <c r="C632" s="25" t="s">
        <v>3968</v>
      </c>
      <c r="D632" s="25">
        <v>1.35</v>
      </c>
      <c r="E632" s="25" t="s">
        <v>53</v>
      </c>
      <c r="F632" s="25" t="s">
        <v>36</v>
      </c>
      <c r="G632" s="29" t="s">
        <v>3393</v>
      </c>
      <c r="H632" s="29" t="s">
        <v>5404</v>
      </c>
      <c r="I632" s="25" t="s">
        <v>5405</v>
      </c>
      <c r="J632" t="s">
        <v>5824</v>
      </c>
      <c r="K632">
        <v>3</v>
      </c>
      <c r="L632" s="25" t="s">
        <v>3070</v>
      </c>
    </row>
    <row r="633" spans="1:12" x14ac:dyDescent="0.35">
      <c r="A633" s="25" t="s">
        <v>534</v>
      </c>
      <c r="B633" s="25" t="s">
        <v>533</v>
      </c>
      <c r="C633" s="25" t="s">
        <v>3980</v>
      </c>
      <c r="D633" s="25">
        <v>5.2249999999999996</v>
      </c>
      <c r="E633" s="25" t="s">
        <v>39</v>
      </c>
      <c r="F633" s="25" t="s">
        <v>36</v>
      </c>
      <c r="G633" s="29" t="s">
        <v>3995</v>
      </c>
      <c r="H633" s="29" t="s">
        <v>5404</v>
      </c>
      <c r="I633" s="25" t="s">
        <v>5408</v>
      </c>
      <c r="J633" t="s">
        <v>5409</v>
      </c>
      <c r="K633">
        <v>5</v>
      </c>
      <c r="L633" s="25" t="s">
        <v>3084</v>
      </c>
    </row>
    <row r="634" spans="1:12" x14ac:dyDescent="0.35">
      <c r="A634" s="25" t="s">
        <v>3687</v>
      </c>
      <c r="B634" s="25" t="s">
        <v>3686</v>
      </c>
      <c r="C634" s="25" t="s">
        <v>3968</v>
      </c>
      <c r="D634" s="25">
        <v>1.786</v>
      </c>
      <c r="E634" s="25" t="s">
        <v>73</v>
      </c>
      <c r="F634" s="25" t="s">
        <v>36</v>
      </c>
      <c r="G634" s="29" t="s">
        <v>3393</v>
      </c>
      <c r="H634" s="29" t="s">
        <v>5404</v>
      </c>
      <c r="I634" s="25" t="s">
        <v>5405</v>
      </c>
      <c r="J634" t="s">
        <v>5551</v>
      </c>
      <c r="K634">
        <v>3</v>
      </c>
      <c r="L634" s="25" t="s">
        <v>3070</v>
      </c>
    </row>
    <row r="635" spans="1:12" x14ac:dyDescent="0.35">
      <c r="A635" s="25" t="s">
        <v>3633</v>
      </c>
      <c r="B635" s="25" t="s">
        <v>3632</v>
      </c>
      <c r="C635" s="25" t="s">
        <v>3969</v>
      </c>
      <c r="D635" s="25">
        <v>1.8979999999999999</v>
      </c>
      <c r="E635" s="25" t="s">
        <v>78</v>
      </c>
      <c r="F635" s="25" t="s">
        <v>36</v>
      </c>
      <c r="G635" s="29" t="s">
        <v>3393</v>
      </c>
      <c r="H635" s="29" t="s">
        <v>5404</v>
      </c>
      <c r="I635" s="25" t="s">
        <v>5405</v>
      </c>
      <c r="J635" t="s">
        <v>5825</v>
      </c>
      <c r="K635">
        <v>1</v>
      </c>
      <c r="L635" s="25" t="s">
        <v>3066</v>
      </c>
    </row>
    <row r="636" spans="1:12" x14ac:dyDescent="0.35">
      <c r="A636" s="25" t="s">
        <v>2253</v>
      </c>
      <c r="B636" s="25" t="s">
        <v>2252</v>
      </c>
      <c r="C636" s="25" t="s">
        <v>3969</v>
      </c>
      <c r="D636" s="25">
        <v>2.0409999999999999</v>
      </c>
      <c r="E636" s="25" t="s">
        <v>35</v>
      </c>
      <c r="F636" s="25" t="s">
        <v>36</v>
      </c>
      <c r="G636" s="29" t="s">
        <v>2175</v>
      </c>
      <c r="H636" s="29" t="s">
        <v>5404</v>
      </c>
      <c r="I636" s="25" t="s">
        <v>5408</v>
      </c>
      <c r="J636" t="s">
        <v>5522</v>
      </c>
      <c r="K636">
        <v>6</v>
      </c>
      <c r="L636" s="25" t="s">
        <v>3066</v>
      </c>
    </row>
    <row r="637" spans="1:12" x14ac:dyDescent="0.35">
      <c r="A637" s="25" t="s">
        <v>5093</v>
      </c>
      <c r="B637" s="25" t="s">
        <v>5092</v>
      </c>
      <c r="C637" s="25" t="s">
        <v>3969</v>
      </c>
      <c r="D637" s="25">
        <v>2.4729999999999999</v>
      </c>
      <c r="E637" s="25" t="s">
        <v>73</v>
      </c>
      <c r="F637" s="25" t="s">
        <v>36</v>
      </c>
      <c r="G637" s="29" t="s">
        <v>2175</v>
      </c>
      <c r="H637" s="29" t="s">
        <v>5404</v>
      </c>
      <c r="I637" s="25" t="s">
        <v>5408</v>
      </c>
      <c r="J637" t="s">
        <v>5826</v>
      </c>
      <c r="K637">
        <v>5</v>
      </c>
      <c r="L637" s="25" t="s">
        <v>3066</v>
      </c>
    </row>
    <row r="638" spans="1:12" x14ac:dyDescent="0.35">
      <c r="A638" s="25" t="s">
        <v>256</v>
      </c>
      <c r="B638" s="25" t="s">
        <v>255</v>
      </c>
      <c r="C638" s="25" t="s">
        <v>3970</v>
      </c>
      <c r="D638" s="25">
        <v>0.75</v>
      </c>
      <c r="E638" s="25" t="s">
        <v>39</v>
      </c>
      <c r="F638" s="25" t="s">
        <v>36</v>
      </c>
      <c r="G638" s="29" t="s">
        <v>27</v>
      </c>
      <c r="H638" s="29" t="s">
        <v>5404</v>
      </c>
      <c r="I638" s="25" t="s">
        <v>5405</v>
      </c>
      <c r="J638" t="s">
        <v>5715</v>
      </c>
      <c r="K638">
        <v>4</v>
      </c>
      <c r="L638" s="25" t="s">
        <v>3073</v>
      </c>
    </row>
    <row r="639" spans="1:12" x14ac:dyDescent="0.35">
      <c r="A639" s="25" t="s">
        <v>1418</v>
      </c>
      <c r="B639" s="25" t="s">
        <v>1417</v>
      </c>
      <c r="C639" s="25" t="s">
        <v>3981</v>
      </c>
      <c r="D639" s="25">
        <v>4.4790000000000001</v>
      </c>
      <c r="E639" s="25" t="s">
        <v>53</v>
      </c>
      <c r="F639" s="25" t="s">
        <v>36</v>
      </c>
      <c r="G639" s="29" t="s">
        <v>1839</v>
      </c>
      <c r="H639" s="29" t="s">
        <v>5404</v>
      </c>
      <c r="I639" s="25" t="s">
        <v>5405</v>
      </c>
      <c r="J639" t="s">
        <v>5710</v>
      </c>
      <c r="K639">
        <v>1</v>
      </c>
      <c r="L639" s="25" t="s">
        <v>3065</v>
      </c>
    </row>
    <row r="640" spans="1:12" x14ac:dyDescent="0.35">
      <c r="A640" s="25" t="s">
        <v>4624</v>
      </c>
      <c r="B640" s="25" t="s">
        <v>4623</v>
      </c>
      <c r="C640" s="25" t="s">
        <v>3981</v>
      </c>
      <c r="D640" s="25">
        <v>3.7290000000000001</v>
      </c>
      <c r="E640" s="25" t="s">
        <v>53</v>
      </c>
      <c r="F640" s="25" t="s">
        <v>36</v>
      </c>
      <c r="G640" s="29" t="s">
        <v>5397</v>
      </c>
      <c r="H640" s="29" t="s">
        <v>5404</v>
      </c>
      <c r="I640" s="25" t="s">
        <v>5405</v>
      </c>
      <c r="J640" t="s">
        <v>5467</v>
      </c>
      <c r="K640">
        <v>1</v>
      </c>
      <c r="L640" s="25" t="s">
        <v>3065</v>
      </c>
    </row>
    <row r="641" spans="1:12" x14ac:dyDescent="0.35">
      <c r="A641" s="25" t="s">
        <v>5006</v>
      </c>
      <c r="B641" s="25" t="s">
        <v>5005</v>
      </c>
      <c r="C641" s="25" t="s">
        <v>3970</v>
      </c>
      <c r="D641" s="25">
        <v>0.745</v>
      </c>
      <c r="E641" s="25" t="s">
        <v>78</v>
      </c>
      <c r="F641" s="25" t="s">
        <v>36</v>
      </c>
      <c r="G641" s="29" t="s">
        <v>1839</v>
      </c>
      <c r="H641" s="29" t="s">
        <v>5404</v>
      </c>
      <c r="I641" s="25" t="s">
        <v>5405</v>
      </c>
      <c r="J641" t="s">
        <v>5491</v>
      </c>
      <c r="K641">
        <v>2</v>
      </c>
      <c r="L641" s="25" t="s">
        <v>3073</v>
      </c>
    </row>
    <row r="642" spans="1:12" x14ac:dyDescent="0.35">
      <c r="A642" s="25" t="s">
        <v>4020</v>
      </c>
      <c r="B642" s="25" t="s">
        <v>4019</v>
      </c>
      <c r="C642" s="25" t="s">
        <v>3980</v>
      </c>
      <c r="D642" s="25">
        <v>5.7640000000000002</v>
      </c>
      <c r="E642" s="25" t="s">
        <v>36</v>
      </c>
      <c r="F642" s="25" t="s">
        <v>36</v>
      </c>
      <c r="G642" s="29" t="s">
        <v>5402</v>
      </c>
      <c r="H642" s="29" t="s">
        <v>5404</v>
      </c>
      <c r="I642" s="25" t="s">
        <v>5405</v>
      </c>
      <c r="J642" t="s">
        <v>5827</v>
      </c>
      <c r="K642">
        <v>4</v>
      </c>
      <c r="L642" s="25" t="s">
        <v>3084</v>
      </c>
    </row>
    <row r="643" spans="1:12" x14ac:dyDescent="0.35">
      <c r="A643" s="25" t="s">
        <v>3361</v>
      </c>
      <c r="B643" s="25" t="s">
        <v>3360</v>
      </c>
      <c r="C643" s="25" t="s">
        <v>3981</v>
      </c>
      <c r="D643" s="25">
        <v>4.3520000000000003</v>
      </c>
      <c r="E643" s="25" t="s">
        <v>42</v>
      </c>
      <c r="F643" s="25" t="s">
        <v>36</v>
      </c>
      <c r="G643" s="29" t="s">
        <v>2175</v>
      </c>
      <c r="H643" s="29" t="s">
        <v>5404</v>
      </c>
      <c r="I643" s="25" t="s">
        <v>5408</v>
      </c>
      <c r="J643" t="s">
        <v>5828</v>
      </c>
      <c r="K643">
        <v>8</v>
      </c>
      <c r="L643" s="25" t="s">
        <v>3065</v>
      </c>
    </row>
    <row r="644" spans="1:12" x14ac:dyDescent="0.35">
      <c r="A644" s="25" t="s">
        <v>5099</v>
      </c>
      <c r="B644" s="25" t="s">
        <v>5098</v>
      </c>
      <c r="C644" s="25" t="s">
        <v>3968</v>
      </c>
      <c r="D644" s="25">
        <v>0.876</v>
      </c>
      <c r="E644" s="25" t="s">
        <v>110</v>
      </c>
      <c r="F644" s="25" t="s">
        <v>36</v>
      </c>
      <c r="G644" s="29" t="s">
        <v>2175</v>
      </c>
      <c r="H644" s="29" t="s">
        <v>5404</v>
      </c>
      <c r="I644" s="25" t="s">
        <v>5408</v>
      </c>
      <c r="J644" t="s">
        <v>5829</v>
      </c>
      <c r="K644">
        <v>6</v>
      </c>
      <c r="L644" s="25" t="s">
        <v>3070</v>
      </c>
    </row>
    <row r="645" spans="1:12" x14ac:dyDescent="0.35">
      <c r="A645" s="25" t="s">
        <v>4057</v>
      </c>
      <c r="B645" s="25" t="s">
        <v>4056</v>
      </c>
      <c r="C645" s="25" t="s">
        <v>3980</v>
      </c>
      <c r="D645" s="25">
        <v>4.9619999999999997</v>
      </c>
      <c r="E645" s="25" t="s">
        <v>36</v>
      </c>
      <c r="F645" s="25" t="s">
        <v>36</v>
      </c>
      <c r="G645" s="29" t="s">
        <v>3995</v>
      </c>
      <c r="H645" s="29" t="s">
        <v>5404</v>
      </c>
      <c r="I645" s="25" t="s">
        <v>5408</v>
      </c>
      <c r="J645" t="s">
        <v>5830</v>
      </c>
      <c r="K645">
        <v>7</v>
      </c>
      <c r="L645" s="25" t="s">
        <v>3084</v>
      </c>
    </row>
    <row r="646" spans="1:12" x14ac:dyDescent="0.35">
      <c r="A646" s="25" t="s">
        <v>4261</v>
      </c>
      <c r="B646" s="25" t="s">
        <v>4260</v>
      </c>
      <c r="C646" s="25" t="s">
        <v>3970</v>
      </c>
      <c r="D646" s="25">
        <v>0.75</v>
      </c>
      <c r="E646" s="25" t="s">
        <v>100</v>
      </c>
      <c r="F646" s="25" t="s">
        <v>36</v>
      </c>
      <c r="G646" s="29" t="s">
        <v>3995</v>
      </c>
      <c r="H646" s="29" t="s">
        <v>5404</v>
      </c>
      <c r="I646" s="25" t="s">
        <v>5405</v>
      </c>
      <c r="J646" t="s">
        <v>5831</v>
      </c>
      <c r="K646">
        <v>2</v>
      </c>
      <c r="L646" s="25" t="s">
        <v>3073</v>
      </c>
    </row>
    <row r="647" spans="1:12" x14ac:dyDescent="0.35">
      <c r="A647" s="25" t="s">
        <v>4442</v>
      </c>
      <c r="B647" s="25" t="s">
        <v>4441</v>
      </c>
      <c r="C647" s="25" t="s">
        <v>3981</v>
      </c>
      <c r="D647" s="25">
        <v>4.609</v>
      </c>
      <c r="E647" s="25" t="s">
        <v>68</v>
      </c>
      <c r="F647" s="25" t="s">
        <v>36</v>
      </c>
      <c r="G647" s="29" t="s">
        <v>3996</v>
      </c>
      <c r="H647" s="29" t="s">
        <v>5404</v>
      </c>
      <c r="I647" s="25" t="s">
        <v>5405</v>
      </c>
      <c r="J647" t="s">
        <v>5604</v>
      </c>
      <c r="K647">
        <v>2</v>
      </c>
      <c r="L647" s="25" t="s">
        <v>3065</v>
      </c>
    </row>
    <row r="648" spans="1:12" x14ac:dyDescent="0.35">
      <c r="A648" s="25" t="s">
        <v>5155</v>
      </c>
      <c r="B648" s="25" t="s">
        <v>5154</v>
      </c>
      <c r="C648" s="25" t="s">
        <v>3971</v>
      </c>
      <c r="D648" s="25">
        <v>6.1970000000000001</v>
      </c>
      <c r="E648" s="25" t="s">
        <v>47</v>
      </c>
      <c r="F648" s="25" t="s">
        <v>36</v>
      </c>
      <c r="G648" s="29" t="s">
        <v>29</v>
      </c>
      <c r="H648" s="29" t="s">
        <v>5404</v>
      </c>
      <c r="I648" s="25" t="s">
        <v>5408</v>
      </c>
      <c r="J648" t="s">
        <v>5832</v>
      </c>
      <c r="K648">
        <v>7</v>
      </c>
      <c r="L648" s="25" t="s">
        <v>3064</v>
      </c>
    </row>
    <row r="649" spans="1:12" x14ac:dyDescent="0.35">
      <c r="A649" s="25" t="s">
        <v>4612</v>
      </c>
      <c r="B649" s="25" t="s">
        <v>4611</v>
      </c>
      <c r="C649" s="25" t="s">
        <v>3981</v>
      </c>
      <c r="D649" s="25">
        <v>4.5090000000000003</v>
      </c>
      <c r="E649" s="25" t="s">
        <v>68</v>
      </c>
      <c r="F649" s="25" t="s">
        <v>36</v>
      </c>
      <c r="G649" s="29" t="s">
        <v>3994</v>
      </c>
      <c r="H649" s="29" t="s">
        <v>5404</v>
      </c>
      <c r="I649" s="25" t="s">
        <v>5405</v>
      </c>
      <c r="J649" t="s">
        <v>5495</v>
      </c>
      <c r="K649">
        <v>1</v>
      </c>
      <c r="L649" s="25" t="s">
        <v>3065</v>
      </c>
    </row>
    <row r="650" spans="1:12" x14ac:dyDescent="0.35">
      <c r="A650" s="25" t="s">
        <v>547</v>
      </c>
      <c r="B650" s="25" t="s">
        <v>546</v>
      </c>
      <c r="C650" s="25" t="s">
        <v>3969</v>
      </c>
      <c r="D650" s="25">
        <v>2.4790000000000001</v>
      </c>
      <c r="E650" s="25" t="s">
        <v>78</v>
      </c>
      <c r="F650" s="25" t="s">
        <v>36</v>
      </c>
      <c r="G650" s="29" t="s">
        <v>25</v>
      </c>
      <c r="H650" s="29" t="s">
        <v>5404</v>
      </c>
      <c r="I650" s="25" t="s">
        <v>5408</v>
      </c>
      <c r="J650" t="s">
        <v>5833</v>
      </c>
      <c r="K650">
        <v>8</v>
      </c>
      <c r="L650" s="25" t="s">
        <v>3066</v>
      </c>
    </row>
    <row r="651" spans="1:12" x14ac:dyDescent="0.35">
      <c r="A651" s="25" t="s">
        <v>2523</v>
      </c>
      <c r="B651" s="25" t="s">
        <v>2522</v>
      </c>
      <c r="C651" s="25" t="s">
        <v>3980</v>
      </c>
      <c r="D651" s="25">
        <v>4.6459999999999999</v>
      </c>
      <c r="E651" s="25" t="s">
        <v>47</v>
      </c>
      <c r="F651" s="25" t="s">
        <v>36</v>
      </c>
      <c r="G651" s="29" t="s">
        <v>5399</v>
      </c>
      <c r="H651" s="29" t="s">
        <v>5404</v>
      </c>
      <c r="I651" s="25" t="s">
        <v>5408</v>
      </c>
      <c r="J651" t="s">
        <v>5555</v>
      </c>
      <c r="K651">
        <v>5</v>
      </c>
      <c r="L651" s="25" t="s">
        <v>3084</v>
      </c>
    </row>
    <row r="652" spans="1:12" x14ac:dyDescent="0.35">
      <c r="A652" s="25" t="s">
        <v>4778</v>
      </c>
      <c r="B652" s="25" t="s">
        <v>4777</v>
      </c>
      <c r="C652" s="25" t="s">
        <v>3970</v>
      </c>
      <c r="D652" s="25">
        <v>0.75</v>
      </c>
      <c r="E652" s="25" t="s">
        <v>50</v>
      </c>
      <c r="F652" s="25" t="s">
        <v>36</v>
      </c>
      <c r="G652" s="29" t="s">
        <v>3393</v>
      </c>
      <c r="H652" s="29" t="s">
        <v>5404</v>
      </c>
      <c r="I652" s="25" t="s">
        <v>5405</v>
      </c>
      <c r="J652" t="s">
        <v>5834</v>
      </c>
      <c r="K652">
        <v>1</v>
      </c>
      <c r="L652" s="25" t="s">
        <v>3073</v>
      </c>
    </row>
    <row r="653" spans="1:12" x14ac:dyDescent="0.35">
      <c r="A653" s="25" t="s">
        <v>3679</v>
      </c>
      <c r="B653" s="25" t="s">
        <v>3678</v>
      </c>
      <c r="C653" s="25" t="s">
        <v>3968</v>
      </c>
      <c r="D653" s="25">
        <v>1.7889999999999999</v>
      </c>
      <c r="E653" s="25" t="s">
        <v>53</v>
      </c>
      <c r="F653" s="25" t="s">
        <v>36</v>
      </c>
      <c r="G653" s="29" t="s">
        <v>3393</v>
      </c>
      <c r="H653" s="29" t="s">
        <v>5404</v>
      </c>
      <c r="I653" s="25" t="s">
        <v>5405</v>
      </c>
      <c r="J653" t="s">
        <v>5676</v>
      </c>
      <c r="K653">
        <v>1</v>
      </c>
      <c r="L653" s="25" t="s">
        <v>3070</v>
      </c>
    </row>
    <row r="654" spans="1:12" x14ac:dyDescent="0.35">
      <c r="A654" s="25" t="s">
        <v>4782</v>
      </c>
      <c r="B654" s="25" t="s">
        <v>4781</v>
      </c>
      <c r="C654" s="25" t="s">
        <v>3970</v>
      </c>
      <c r="D654" s="25">
        <v>0.745</v>
      </c>
      <c r="E654" s="25" t="s">
        <v>53</v>
      </c>
      <c r="F654" s="25" t="s">
        <v>36</v>
      </c>
      <c r="G654" s="29" t="s">
        <v>3393</v>
      </c>
      <c r="H654" s="29" t="s">
        <v>5404</v>
      </c>
      <c r="I654" s="25" t="s">
        <v>5405</v>
      </c>
      <c r="J654" t="s">
        <v>5789</v>
      </c>
      <c r="K654">
        <v>2</v>
      </c>
      <c r="L654" s="25" t="s">
        <v>3073</v>
      </c>
    </row>
    <row r="655" spans="1:12" x14ac:dyDescent="0.35">
      <c r="A655" s="25" t="s">
        <v>2463</v>
      </c>
      <c r="B655" s="25" t="s">
        <v>2462</v>
      </c>
      <c r="C655" s="25" t="s">
        <v>3980</v>
      </c>
      <c r="D655" s="25">
        <v>4.798</v>
      </c>
      <c r="E655" s="25" t="s">
        <v>78</v>
      </c>
      <c r="F655" s="25" t="s">
        <v>36</v>
      </c>
      <c r="G655" s="29" t="s">
        <v>28</v>
      </c>
      <c r="H655" s="29" t="s">
        <v>5404</v>
      </c>
      <c r="I655" s="25" t="s">
        <v>5405</v>
      </c>
      <c r="J655" t="s">
        <v>5542</v>
      </c>
      <c r="K655">
        <v>3</v>
      </c>
      <c r="L655" s="25" t="s">
        <v>3084</v>
      </c>
    </row>
    <row r="656" spans="1:12" x14ac:dyDescent="0.35">
      <c r="A656" s="25" t="s">
        <v>3170</v>
      </c>
      <c r="B656" s="25" t="s">
        <v>3169</v>
      </c>
      <c r="C656" s="25" t="s">
        <v>3969</v>
      </c>
      <c r="D656" s="25">
        <v>2.9689999999999999</v>
      </c>
      <c r="E656" s="25" t="s">
        <v>36</v>
      </c>
      <c r="F656" s="25" t="s">
        <v>36</v>
      </c>
      <c r="G656" s="29" t="s">
        <v>27</v>
      </c>
      <c r="H656" s="29" t="s">
        <v>5404</v>
      </c>
      <c r="I656" s="25" t="s">
        <v>5405</v>
      </c>
      <c r="J656" t="s">
        <v>5668</v>
      </c>
      <c r="K656">
        <v>3</v>
      </c>
      <c r="L656" s="25" t="s">
        <v>3066</v>
      </c>
    </row>
    <row r="657" spans="1:12" x14ac:dyDescent="0.35">
      <c r="A657" s="25" t="s">
        <v>2357</v>
      </c>
      <c r="B657" s="25" t="s">
        <v>2356</v>
      </c>
      <c r="C657" s="25" t="s">
        <v>3969</v>
      </c>
      <c r="D657" s="25">
        <v>3.1219999999999999</v>
      </c>
      <c r="E657" s="25" t="s">
        <v>100</v>
      </c>
      <c r="F657" s="25" t="s">
        <v>36</v>
      </c>
      <c r="G657" s="29" t="s">
        <v>543</v>
      </c>
      <c r="H657" s="29" t="s">
        <v>5404</v>
      </c>
      <c r="I657" s="25" t="s">
        <v>5408</v>
      </c>
      <c r="J657" t="s">
        <v>5835</v>
      </c>
      <c r="K657">
        <v>8</v>
      </c>
      <c r="L657" s="25" t="s">
        <v>3066</v>
      </c>
    </row>
    <row r="658" spans="1:12" x14ac:dyDescent="0.35">
      <c r="A658" s="25" t="s">
        <v>4452</v>
      </c>
      <c r="B658" s="25" t="s">
        <v>4451</v>
      </c>
      <c r="C658" s="25" t="s">
        <v>3981</v>
      </c>
      <c r="D658" s="25">
        <v>3.7429999999999999</v>
      </c>
      <c r="E658" s="25" t="s">
        <v>100</v>
      </c>
      <c r="F658" s="25" t="s">
        <v>36</v>
      </c>
      <c r="G658" s="29" t="s">
        <v>3996</v>
      </c>
      <c r="H658" s="29" t="s">
        <v>5404</v>
      </c>
      <c r="I658" s="25" t="s">
        <v>5405</v>
      </c>
      <c r="J658" t="s">
        <v>5571</v>
      </c>
      <c r="K658">
        <v>1</v>
      </c>
      <c r="L658" s="25" t="s">
        <v>3065</v>
      </c>
    </row>
    <row r="659" spans="1:12" x14ac:dyDescent="0.35">
      <c r="A659" s="25" t="s">
        <v>861</v>
      </c>
      <c r="B659" s="25" t="s">
        <v>860</v>
      </c>
      <c r="C659" s="25" t="s">
        <v>3970</v>
      </c>
      <c r="D659" s="25">
        <v>0.61899999999999999</v>
      </c>
      <c r="E659" s="25" t="s">
        <v>148</v>
      </c>
      <c r="F659" s="25" t="s">
        <v>36</v>
      </c>
      <c r="G659" s="29" t="s">
        <v>3359</v>
      </c>
      <c r="H659" s="29" t="s">
        <v>5404</v>
      </c>
      <c r="I659" s="25" t="s">
        <v>5405</v>
      </c>
      <c r="J659" t="s">
        <v>5601</v>
      </c>
      <c r="K659">
        <v>3</v>
      </c>
      <c r="L659" s="25" t="s">
        <v>3073</v>
      </c>
    </row>
    <row r="660" spans="1:12" x14ac:dyDescent="0.35">
      <c r="A660" s="25" t="s">
        <v>3421</v>
      </c>
      <c r="B660" s="25" t="s">
        <v>3420</v>
      </c>
      <c r="C660" s="25" t="s">
        <v>3968</v>
      </c>
      <c r="D660" s="25">
        <v>0.88700000000000001</v>
      </c>
      <c r="E660" s="25" t="s">
        <v>78</v>
      </c>
      <c r="F660" s="25" t="s">
        <v>36</v>
      </c>
      <c r="G660" s="29" t="s">
        <v>543</v>
      </c>
      <c r="H660" s="29" t="s">
        <v>5404</v>
      </c>
      <c r="I660" s="25" t="s">
        <v>5405</v>
      </c>
      <c r="J660" t="s">
        <v>5547</v>
      </c>
      <c r="K660">
        <v>3</v>
      </c>
      <c r="L660" s="25" t="s">
        <v>3070</v>
      </c>
    </row>
    <row r="661" spans="1:12" x14ac:dyDescent="0.35">
      <c r="A661" s="25" t="s">
        <v>2958</v>
      </c>
      <c r="B661" s="25" t="s">
        <v>2957</v>
      </c>
      <c r="C661" s="25" t="s">
        <v>3970</v>
      </c>
      <c r="D661" s="25">
        <v>0.75</v>
      </c>
      <c r="E661" s="25" t="s">
        <v>53</v>
      </c>
      <c r="F661" s="25" t="s">
        <v>36</v>
      </c>
      <c r="G661" s="29" t="s">
        <v>2175</v>
      </c>
      <c r="H661" s="29" t="s">
        <v>5404</v>
      </c>
      <c r="I661" s="25" t="s">
        <v>5405</v>
      </c>
      <c r="J661" t="s">
        <v>5630</v>
      </c>
      <c r="K661">
        <v>3</v>
      </c>
      <c r="L661" s="25" t="s">
        <v>3073</v>
      </c>
    </row>
    <row r="662" spans="1:12" x14ac:dyDescent="0.35">
      <c r="A662" s="25" t="s">
        <v>3657</v>
      </c>
      <c r="B662" s="25" t="s">
        <v>3656</v>
      </c>
      <c r="C662" s="25" t="s">
        <v>3969</v>
      </c>
      <c r="D662" s="25">
        <v>2.4409999999999998</v>
      </c>
      <c r="E662" s="25" t="s">
        <v>68</v>
      </c>
      <c r="F662" s="25" t="s">
        <v>36</v>
      </c>
      <c r="G662" s="29" t="s">
        <v>3393</v>
      </c>
      <c r="H662" s="29" t="s">
        <v>5404</v>
      </c>
      <c r="I662" s="25" t="s">
        <v>5405</v>
      </c>
      <c r="J662" t="s">
        <v>5731</v>
      </c>
      <c r="K662">
        <v>3</v>
      </c>
      <c r="L662" s="25" t="s">
        <v>3066</v>
      </c>
    </row>
    <row r="663" spans="1:12" x14ac:dyDescent="0.35">
      <c r="A663" s="25" t="s">
        <v>4464</v>
      </c>
      <c r="B663" s="25" t="s">
        <v>4463</v>
      </c>
      <c r="C663" s="25" t="s">
        <v>3969</v>
      </c>
      <c r="D663" s="25">
        <v>3.403</v>
      </c>
      <c r="E663" s="25" t="s">
        <v>42</v>
      </c>
      <c r="F663" s="25" t="s">
        <v>36</v>
      </c>
      <c r="G663" s="29" t="s">
        <v>3996</v>
      </c>
      <c r="H663" s="29" t="s">
        <v>5404</v>
      </c>
      <c r="I663" s="25" t="s">
        <v>5405</v>
      </c>
      <c r="J663" t="s">
        <v>5836</v>
      </c>
      <c r="K663">
        <v>2</v>
      </c>
      <c r="L663" s="25" t="s">
        <v>3066</v>
      </c>
    </row>
    <row r="664" spans="1:12" x14ac:dyDescent="0.35">
      <c r="A664" s="25" t="s">
        <v>4636</v>
      </c>
      <c r="B664" s="25" t="s">
        <v>4635</v>
      </c>
      <c r="C664" s="25" t="s">
        <v>3969</v>
      </c>
      <c r="D664" s="25">
        <v>2.6589999999999998</v>
      </c>
      <c r="E664" s="25" t="s">
        <v>36</v>
      </c>
      <c r="F664" s="25" t="s">
        <v>36</v>
      </c>
      <c r="G664" s="29" t="s">
        <v>3994</v>
      </c>
      <c r="H664" s="29" t="s">
        <v>5404</v>
      </c>
      <c r="I664" s="25" t="s">
        <v>5405</v>
      </c>
      <c r="J664" t="s">
        <v>5837</v>
      </c>
      <c r="K664">
        <v>2</v>
      </c>
      <c r="L664" s="25" t="s">
        <v>3066</v>
      </c>
    </row>
    <row r="665" spans="1:12" x14ac:dyDescent="0.35">
      <c r="A665" s="25" t="s">
        <v>2485</v>
      </c>
      <c r="B665" s="25" t="s">
        <v>2484</v>
      </c>
      <c r="C665" s="25" t="s">
        <v>3970</v>
      </c>
      <c r="D665" s="25">
        <v>0.75</v>
      </c>
      <c r="E665" s="25" t="s">
        <v>87</v>
      </c>
      <c r="F665" s="25" t="s">
        <v>36</v>
      </c>
      <c r="G665" s="29" t="s">
        <v>28</v>
      </c>
      <c r="H665" s="29" t="s">
        <v>5404</v>
      </c>
      <c r="I665" s="25" t="s">
        <v>5405</v>
      </c>
      <c r="J665" t="s">
        <v>5716</v>
      </c>
      <c r="K665">
        <v>4</v>
      </c>
      <c r="L665" s="25" t="s">
        <v>3073</v>
      </c>
    </row>
    <row r="666" spans="1:12" x14ac:dyDescent="0.35">
      <c r="A666" s="25" t="s">
        <v>4692</v>
      </c>
      <c r="B666" s="25" t="s">
        <v>4691</v>
      </c>
      <c r="C666" s="25" t="s">
        <v>3970</v>
      </c>
      <c r="D666" s="25">
        <v>0.86699999999999999</v>
      </c>
      <c r="E666" s="25" t="s">
        <v>68</v>
      </c>
      <c r="F666" s="25" t="s">
        <v>36</v>
      </c>
      <c r="G666" s="29" t="s">
        <v>3994</v>
      </c>
      <c r="H666" s="29" t="s">
        <v>5404</v>
      </c>
      <c r="I666" s="25" t="s">
        <v>5405</v>
      </c>
      <c r="J666" t="s">
        <v>5838</v>
      </c>
      <c r="K666">
        <v>1</v>
      </c>
      <c r="L666" s="25" t="s">
        <v>3073</v>
      </c>
    </row>
    <row r="667" spans="1:12" x14ac:dyDescent="0.35">
      <c r="A667" s="25" t="s">
        <v>5231</v>
      </c>
      <c r="B667" s="25" t="s">
        <v>5230</v>
      </c>
      <c r="C667" s="25" t="s">
        <v>3981</v>
      </c>
      <c r="D667" s="25">
        <v>3.968</v>
      </c>
      <c r="E667" s="25" t="s">
        <v>87</v>
      </c>
      <c r="F667" s="25" t="s">
        <v>36</v>
      </c>
      <c r="G667" s="29" t="s">
        <v>29</v>
      </c>
      <c r="H667" s="29" t="s">
        <v>5404</v>
      </c>
      <c r="I667" s="25" t="s">
        <v>5405</v>
      </c>
      <c r="J667" t="s">
        <v>5839</v>
      </c>
      <c r="K667">
        <v>3</v>
      </c>
      <c r="L667" s="25" t="s">
        <v>3065</v>
      </c>
    </row>
    <row r="668" spans="1:12" x14ac:dyDescent="0.35">
      <c r="A668" s="25" t="s">
        <v>4805</v>
      </c>
      <c r="B668" s="25" t="s">
        <v>4804</v>
      </c>
      <c r="C668" s="25" t="s">
        <v>3970</v>
      </c>
      <c r="D668" s="25">
        <v>0.75</v>
      </c>
      <c r="E668" s="25" t="s">
        <v>50</v>
      </c>
      <c r="F668" s="25" t="s">
        <v>36</v>
      </c>
      <c r="G668" s="29" t="s">
        <v>27</v>
      </c>
      <c r="H668" s="29" t="s">
        <v>5404</v>
      </c>
      <c r="I668" s="25" t="s">
        <v>5405</v>
      </c>
      <c r="J668" t="s">
        <v>5840</v>
      </c>
      <c r="K668">
        <v>4</v>
      </c>
      <c r="L668" s="25" t="s">
        <v>3073</v>
      </c>
    </row>
    <row r="669" spans="1:12" x14ac:dyDescent="0.35">
      <c r="A669" s="25" t="s">
        <v>4426</v>
      </c>
      <c r="B669" s="25" t="s">
        <v>4425</v>
      </c>
      <c r="C669" s="25" t="s">
        <v>3970</v>
      </c>
      <c r="D669" s="25">
        <v>0.75</v>
      </c>
      <c r="E669" s="25" t="s">
        <v>53</v>
      </c>
      <c r="F669" s="25" t="s">
        <v>36</v>
      </c>
      <c r="G669" s="29" t="s">
        <v>3996</v>
      </c>
      <c r="H669" s="29" t="s">
        <v>5404</v>
      </c>
      <c r="I669" s="25" t="s">
        <v>5408</v>
      </c>
      <c r="J669" t="s">
        <v>5729</v>
      </c>
      <c r="K669">
        <v>6</v>
      </c>
      <c r="L669" s="25" t="s">
        <v>3073</v>
      </c>
    </row>
    <row r="670" spans="1:12" x14ac:dyDescent="0.35">
      <c r="A670" s="25" t="s">
        <v>3799</v>
      </c>
      <c r="B670" s="25" t="s">
        <v>3798</v>
      </c>
      <c r="C670" s="25" t="s">
        <v>3969</v>
      </c>
      <c r="D670" s="25">
        <v>1.7929999999999999</v>
      </c>
      <c r="E670" s="25" t="s">
        <v>35</v>
      </c>
      <c r="F670" s="25" t="s">
        <v>36</v>
      </c>
      <c r="G670" s="29" t="s">
        <v>28</v>
      </c>
      <c r="H670" s="29" t="s">
        <v>5404</v>
      </c>
      <c r="I670" s="25" t="s">
        <v>5408</v>
      </c>
      <c r="J670" t="s">
        <v>5841</v>
      </c>
      <c r="K670">
        <v>8</v>
      </c>
      <c r="L670" s="25" t="s">
        <v>3066</v>
      </c>
    </row>
    <row r="671" spans="1:12" x14ac:dyDescent="0.35">
      <c r="A671" s="25" t="s">
        <v>731</v>
      </c>
      <c r="B671" s="25" t="s">
        <v>730</v>
      </c>
      <c r="C671" s="25" t="s">
        <v>3981</v>
      </c>
      <c r="D671" s="25">
        <v>3.5680000000000001</v>
      </c>
      <c r="E671" s="25" t="s">
        <v>53</v>
      </c>
      <c r="F671" s="25" t="s">
        <v>36</v>
      </c>
      <c r="G671" s="29" t="s">
        <v>3359</v>
      </c>
      <c r="H671" s="29" t="s">
        <v>5404</v>
      </c>
      <c r="I671" s="25" t="s">
        <v>5405</v>
      </c>
      <c r="J671" t="s">
        <v>5636</v>
      </c>
      <c r="K671">
        <v>2</v>
      </c>
      <c r="L671" s="25" t="s">
        <v>3065</v>
      </c>
    </row>
    <row r="672" spans="1:12" x14ac:dyDescent="0.35">
      <c r="A672" s="25" t="s">
        <v>3469</v>
      </c>
      <c r="B672" s="25" t="s">
        <v>3468</v>
      </c>
      <c r="C672" s="25" t="s">
        <v>3980</v>
      </c>
      <c r="D672" s="25">
        <v>5.375</v>
      </c>
      <c r="E672" s="25" t="s">
        <v>53</v>
      </c>
      <c r="F672" s="25" t="s">
        <v>36</v>
      </c>
      <c r="G672" s="29" t="s">
        <v>539</v>
      </c>
      <c r="H672" s="29" t="s">
        <v>5404</v>
      </c>
      <c r="I672" s="25" t="s">
        <v>5405</v>
      </c>
      <c r="J672" t="s">
        <v>5809</v>
      </c>
      <c r="K672">
        <v>1</v>
      </c>
      <c r="L672" s="25" t="s">
        <v>3084</v>
      </c>
    </row>
    <row r="673" spans="1:12" x14ac:dyDescent="0.35">
      <c r="A673" s="25" t="s">
        <v>3531</v>
      </c>
      <c r="B673" s="25" t="s">
        <v>3530</v>
      </c>
      <c r="C673" s="25" t="s">
        <v>3981</v>
      </c>
      <c r="D673" s="25">
        <v>3.202</v>
      </c>
      <c r="E673" s="25" t="s">
        <v>53</v>
      </c>
      <c r="F673" s="25" t="s">
        <v>36</v>
      </c>
      <c r="G673" s="29" t="s">
        <v>3393</v>
      </c>
      <c r="H673" s="29" t="s">
        <v>5404</v>
      </c>
      <c r="I673" s="25" t="s">
        <v>5408</v>
      </c>
      <c r="J673" t="s">
        <v>5842</v>
      </c>
      <c r="K673">
        <v>6</v>
      </c>
      <c r="L673" s="25" t="s">
        <v>3065</v>
      </c>
    </row>
    <row r="674" spans="1:12" x14ac:dyDescent="0.35">
      <c r="A674" s="25" t="s">
        <v>319</v>
      </c>
      <c r="B674" s="25" t="s">
        <v>318</v>
      </c>
      <c r="C674" s="25" t="s">
        <v>3968</v>
      </c>
      <c r="D674" s="25">
        <v>1.0029999999999999</v>
      </c>
      <c r="E674" s="25" t="s">
        <v>53</v>
      </c>
      <c r="F674" s="25" t="s">
        <v>36</v>
      </c>
      <c r="G674" s="29" t="s">
        <v>28</v>
      </c>
      <c r="H674" s="29" t="s">
        <v>5404</v>
      </c>
      <c r="I674" s="25" t="s">
        <v>5405</v>
      </c>
      <c r="J674" t="s">
        <v>5673</v>
      </c>
      <c r="K674">
        <v>1</v>
      </c>
      <c r="L674" s="25" t="s">
        <v>3070</v>
      </c>
    </row>
    <row r="675" spans="1:12" x14ac:dyDescent="0.35">
      <c r="A675" s="25" t="s">
        <v>4263</v>
      </c>
      <c r="B675" s="25" t="s">
        <v>4262</v>
      </c>
      <c r="C675" s="25" t="s">
        <v>3970</v>
      </c>
      <c r="D675" s="25">
        <v>0.75</v>
      </c>
      <c r="E675" s="25" t="s">
        <v>83</v>
      </c>
      <c r="F675" s="25" t="s">
        <v>36</v>
      </c>
      <c r="G675" s="29" t="s">
        <v>3995</v>
      </c>
      <c r="H675" s="29" t="s">
        <v>5404</v>
      </c>
      <c r="I675" s="25" t="s">
        <v>5405</v>
      </c>
      <c r="J675" t="s">
        <v>5516</v>
      </c>
      <c r="K675">
        <v>1</v>
      </c>
      <c r="L675" s="25" t="s">
        <v>3073</v>
      </c>
    </row>
    <row r="676" spans="1:12" x14ac:dyDescent="0.35">
      <c r="A676" s="25" t="s">
        <v>5351</v>
      </c>
      <c r="B676" s="25" t="s">
        <v>5350</v>
      </c>
      <c r="C676" s="25" t="s">
        <v>3970</v>
      </c>
      <c r="D676" s="25">
        <v>0.75</v>
      </c>
      <c r="E676" s="25" t="s">
        <v>36</v>
      </c>
      <c r="F676" s="25" t="s">
        <v>36</v>
      </c>
      <c r="G676" s="29" t="s">
        <v>29</v>
      </c>
      <c r="H676" s="29" t="s">
        <v>5404</v>
      </c>
      <c r="I676" s="25" t="s">
        <v>5405</v>
      </c>
      <c r="J676" t="s">
        <v>5792</v>
      </c>
      <c r="K676">
        <v>2</v>
      </c>
      <c r="L676" s="25" t="s">
        <v>3073</v>
      </c>
    </row>
    <row r="677" spans="1:12" x14ac:dyDescent="0.35">
      <c r="A677" s="25" t="s">
        <v>258</v>
      </c>
      <c r="B677" s="25" t="s">
        <v>257</v>
      </c>
      <c r="C677" s="25" t="s">
        <v>3969</v>
      </c>
      <c r="D677" s="25">
        <v>2.4350000000000001</v>
      </c>
      <c r="E677" s="25" t="s">
        <v>36</v>
      </c>
      <c r="F677" s="25" t="s">
        <v>36</v>
      </c>
      <c r="G677" s="29" t="s">
        <v>28</v>
      </c>
      <c r="H677" s="29" t="s">
        <v>5404</v>
      </c>
      <c r="I677" s="25" t="s">
        <v>5405</v>
      </c>
      <c r="J677" t="s">
        <v>5843</v>
      </c>
      <c r="K677">
        <v>3</v>
      </c>
      <c r="L677" s="25" t="s">
        <v>3066</v>
      </c>
    </row>
    <row r="678" spans="1:12" x14ac:dyDescent="0.35">
      <c r="A678" s="25" t="s">
        <v>3429</v>
      </c>
      <c r="B678" s="25" t="s">
        <v>3428</v>
      </c>
      <c r="C678" s="25" t="s">
        <v>3981</v>
      </c>
      <c r="D678" s="25">
        <v>3.5510000000000002</v>
      </c>
      <c r="E678" s="25" t="s">
        <v>110</v>
      </c>
      <c r="F678" s="25" t="s">
        <v>36</v>
      </c>
      <c r="G678" s="29" t="s">
        <v>543</v>
      </c>
      <c r="H678" s="29" t="s">
        <v>5404</v>
      </c>
      <c r="I678" s="25" t="s">
        <v>5405</v>
      </c>
      <c r="J678" t="s">
        <v>5471</v>
      </c>
      <c r="K678">
        <v>1</v>
      </c>
      <c r="L678" s="25" t="s">
        <v>3065</v>
      </c>
    </row>
    <row r="679" spans="1:12" x14ac:dyDescent="0.35">
      <c r="A679" s="25" t="s">
        <v>4034</v>
      </c>
      <c r="B679" s="25" t="s">
        <v>4033</v>
      </c>
      <c r="C679" s="25" t="s">
        <v>3981</v>
      </c>
      <c r="D679" s="25">
        <v>3.6110000000000002</v>
      </c>
      <c r="E679" s="25" t="s">
        <v>50</v>
      </c>
      <c r="F679" s="25" t="s">
        <v>36</v>
      </c>
      <c r="G679" s="29" t="s">
        <v>543</v>
      </c>
      <c r="H679" s="29" t="s">
        <v>5404</v>
      </c>
      <c r="I679" s="25" t="s">
        <v>5405</v>
      </c>
      <c r="J679" t="s">
        <v>5667</v>
      </c>
      <c r="K679">
        <v>2</v>
      </c>
      <c r="L679" s="25" t="s">
        <v>3065</v>
      </c>
    </row>
    <row r="680" spans="1:12" x14ac:dyDescent="0.35">
      <c r="A680" s="25" t="s">
        <v>307</v>
      </c>
      <c r="B680" s="25" t="s">
        <v>306</v>
      </c>
      <c r="C680" s="25" t="s">
        <v>3969</v>
      </c>
      <c r="D680" s="25">
        <v>2.0539999999999998</v>
      </c>
      <c r="E680" s="25" t="s">
        <v>42</v>
      </c>
      <c r="F680" s="25" t="s">
        <v>36</v>
      </c>
      <c r="G680" s="29" t="s">
        <v>28</v>
      </c>
      <c r="H680" s="29" t="s">
        <v>5404</v>
      </c>
      <c r="I680" s="25" t="s">
        <v>5405</v>
      </c>
      <c r="J680" t="s">
        <v>5844</v>
      </c>
      <c r="K680">
        <v>3</v>
      </c>
      <c r="L680" s="25" t="s">
        <v>3066</v>
      </c>
    </row>
    <row r="681" spans="1:12" x14ac:dyDescent="0.35">
      <c r="A681" s="25" t="s">
        <v>4151</v>
      </c>
      <c r="B681" s="25" t="s">
        <v>4150</v>
      </c>
      <c r="C681" s="25" t="s">
        <v>3981</v>
      </c>
      <c r="D681" s="25">
        <v>3.8149999999999999</v>
      </c>
      <c r="E681" s="25" t="s">
        <v>42</v>
      </c>
      <c r="F681" s="25" t="s">
        <v>36</v>
      </c>
      <c r="G681" s="29" t="s">
        <v>3995</v>
      </c>
      <c r="H681" s="29" t="s">
        <v>5404</v>
      </c>
      <c r="I681" s="25" t="s">
        <v>5405</v>
      </c>
      <c r="J681" t="s">
        <v>5480</v>
      </c>
      <c r="K681">
        <v>2</v>
      </c>
      <c r="L681" s="25" t="s">
        <v>3065</v>
      </c>
    </row>
    <row r="682" spans="1:12" x14ac:dyDescent="0.35">
      <c r="A682" s="25" t="s">
        <v>4478</v>
      </c>
      <c r="B682" s="25" t="s">
        <v>4477</v>
      </c>
      <c r="C682" s="25" t="s">
        <v>3969</v>
      </c>
      <c r="D682" s="25">
        <v>2.5390000000000001</v>
      </c>
      <c r="E682" s="25" t="s">
        <v>78</v>
      </c>
      <c r="F682" s="25" t="s">
        <v>36</v>
      </c>
      <c r="G682" s="29" t="s">
        <v>3996</v>
      </c>
      <c r="H682" s="29" t="s">
        <v>5404</v>
      </c>
      <c r="I682" s="25" t="s">
        <v>5405</v>
      </c>
      <c r="J682" t="s">
        <v>5827</v>
      </c>
      <c r="K682">
        <v>4</v>
      </c>
      <c r="L682" s="25" t="s">
        <v>3066</v>
      </c>
    </row>
    <row r="683" spans="1:12" x14ac:dyDescent="0.35">
      <c r="A683" s="25" t="s">
        <v>4984</v>
      </c>
      <c r="B683" s="25" t="s">
        <v>4983</v>
      </c>
      <c r="C683" s="25" t="s">
        <v>3970</v>
      </c>
      <c r="D683" s="25">
        <v>0.75</v>
      </c>
      <c r="E683" s="25" t="s">
        <v>110</v>
      </c>
      <c r="F683" s="25" t="s">
        <v>36</v>
      </c>
      <c r="G683" s="29" t="s">
        <v>1839</v>
      </c>
      <c r="H683" s="29" t="s">
        <v>5404</v>
      </c>
      <c r="I683" s="25" t="s">
        <v>5405</v>
      </c>
      <c r="J683" t="s">
        <v>5617</v>
      </c>
      <c r="K683">
        <v>1</v>
      </c>
      <c r="L683" s="25" t="s">
        <v>3073</v>
      </c>
    </row>
    <row r="684" spans="1:12" x14ac:dyDescent="0.35">
      <c r="A684" s="25" t="s">
        <v>4892</v>
      </c>
      <c r="B684" s="25" t="s">
        <v>4891</v>
      </c>
      <c r="C684" s="25" t="s">
        <v>3980</v>
      </c>
      <c r="D684" s="25">
        <v>5.0739999999999998</v>
      </c>
      <c r="E684" s="25" t="s">
        <v>36</v>
      </c>
      <c r="F684" s="25" t="s">
        <v>36</v>
      </c>
      <c r="G684" s="29" t="s">
        <v>1839</v>
      </c>
      <c r="H684" s="29" t="s">
        <v>5404</v>
      </c>
      <c r="I684" s="25" t="s">
        <v>5408</v>
      </c>
      <c r="J684" t="s">
        <v>5845</v>
      </c>
      <c r="K684">
        <v>5</v>
      </c>
      <c r="L684" s="25" t="s">
        <v>3084</v>
      </c>
    </row>
    <row r="685" spans="1:12" x14ac:dyDescent="0.35">
      <c r="A685" s="25" t="s">
        <v>3791</v>
      </c>
      <c r="B685" s="25" t="s">
        <v>3790</v>
      </c>
      <c r="C685" s="25" t="s">
        <v>3971</v>
      </c>
      <c r="D685" s="25">
        <v>6.1639999999999997</v>
      </c>
      <c r="E685" s="25" t="s">
        <v>35</v>
      </c>
      <c r="F685" s="25" t="s">
        <v>36</v>
      </c>
      <c r="G685" s="29" t="s">
        <v>28</v>
      </c>
      <c r="H685" s="29" t="s">
        <v>5404</v>
      </c>
      <c r="I685" s="25" t="s">
        <v>5408</v>
      </c>
      <c r="J685" t="s">
        <v>5644</v>
      </c>
      <c r="K685">
        <v>6</v>
      </c>
      <c r="L685" s="25" t="s">
        <v>3064</v>
      </c>
    </row>
    <row r="686" spans="1:12" x14ac:dyDescent="0.35">
      <c r="A686" s="25" t="s">
        <v>4998</v>
      </c>
      <c r="B686" s="25" t="s">
        <v>4997</v>
      </c>
      <c r="C686" s="25" t="s">
        <v>3970</v>
      </c>
      <c r="D686" s="25">
        <v>0.745</v>
      </c>
      <c r="E686" s="25" t="s">
        <v>110</v>
      </c>
      <c r="F686" s="25" t="s">
        <v>36</v>
      </c>
      <c r="G686" s="29" t="s">
        <v>1839</v>
      </c>
      <c r="H686" s="29" t="s">
        <v>5404</v>
      </c>
      <c r="I686" s="25" t="s">
        <v>5405</v>
      </c>
      <c r="J686" t="s">
        <v>5836</v>
      </c>
      <c r="K686">
        <v>2</v>
      </c>
      <c r="L686" s="25" t="s">
        <v>3073</v>
      </c>
    </row>
    <row r="687" spans="1:12" x14ac:dyDescent="0.35">
      <c r="A687" s="25" t="s">
        <v>4059</v>
      </c>
      <c r="B687" s="25" t="s">
        <v>4058</v>
      </c>
      <c r="C687" s="25" t="s">
        <v>3981</v>
      </c>
      <c r="D687" s="25">
        <v>4.2629999999999999</v>
      </c>
      <c r="E687" s="25" t="s">
        <v>68</v>
      </c>
      <c r="F687" s="25" t="s">
        <v>36</v>
      </c>
      <c r="G687" s="29" t="s">
        <v>3995</v>
      </c>
      <c r="H687" s="29" t="s">
        <v>5404</v>
      </c>
      <c r="I687" s="25" t="s">
        <v>5408</v>
      </c>
      <c r="J687" t="s">
        <v>5841</v>
      </c>
      <c r="K687">
        <v>8</v>
      </c>
      <c r="L687" s="25" t="s">
        <v>3065</v>
      </c>
    </row>
    <row r="688" spans="1:12" x14ac:dyDescent="0.35">
      <c r="A688" s="25" t="s">
        <v>4193</v>
      </c>
      <c r="B688" s="25" t="s">
        <v>4192</v>
      </c>
      <c r="C688" s="25" t="s">
        <v>3969</v>
      </c>
      <c r="D688" s="25">
        <v>2.109</v>
      </c>
      <c r="E688" s="25" t="s">
        <v>53</v>
      </c>
      <c r="F688" s="25" t="s">
        <v>36</v>
      </c>
      <c r="G688" s="29" t="s">
        <v>3995</v>
      </c>
      <c r="H688" s="29" t="s">
        <v>5404</v>
      </c>
      <c r="I688" s="25" t="s">
        <v>5405</v>
      </c>
      <c r="J688" t="s">
        <v>5846</v>
      </c>
      <c r="K688">
        <v>1</v>
      </c>
      <c r="L688" s="25" t="s">
        <v>3066</v>
      </c>
    </row>
    <row r="689" spans="1:12" x14ac:dyDescent="0.35">
      <c r="A689" s="25" t="s">
        <v>4045</v>
      </c>
      <c r="B689" s="25" t="s">
        <v>4044</v>
      </c>
      <c r="C689" s="25" t="s">
        <v>3980</v>
      </c>
      <c r="D689" s="25">
        <v>4.8049999999999997</v>
      </c>
      <c r="E689" s="25" t="s">
        <v>36</v>
      </c>
      <c r="F689" s="25" t="s">
        <v>36</v>
      </c>
      <c r="G689" s="29" t="s">
        <v>25</v>
      </c>
      <c r="H689" s="29" t="s">
        <v>5404</v>
      </c>
      <c r="I689" s="25" t="s">
        <v>5408</v>
      </c>
      <c r="J689" t="s">
        <v>5847</v>
      </c>
      <c r="K689">
        <v>6</v>
      </c>
      <c r="L689" s="25" t="s">
        <v>3084</v>
      </c>
    </row>
    <row r="690" spans="1:12" x14ac:dyDescent="0.35">
      <c r="A690" s="25" t="s">
        <v>5297</v>
      </c>
      <c r="B690" s="25" t="s">
        <v>5296</v>
      </c>
      <c r="C690" s="25" t="s">
        <v>3968</v>
      </c>
      <c r="D690" s="25">
        <v>1.7130000000000001</v>
      </c>
      <c r="E690" s="25" t="s">
        <v>68</v>
      </c>
      <c r="F690" s="25" t="s">
        <v>36</v>
      </c>
      <c r="G690" s="29" t="s">
        <v>29</v>
      </c>
      <c r="H690" s="29" t="s">
        <v>5404</v>
      </c>
      <c r="I690" s="25" t="s">
        <v>5405</v>
      </c>
      <c r="J690" t="s">
        <v>5590</v>
      </c>
      <c r="K690">
        <v>2</v>
      </c>
      <c r="L690" s="25" t="s">
        <v>3070</v>
      </c>
    </row>
    <row r="691" spans="1:12" x14ac:dyDescent="0.35">
      <c r="A691" s="25" t="s">
        <v>3593</v>
      </c>
      <c r="B691" s="25" t="s">
        <v>3592</v>
      </c>
      <c r="C691" s="25" t="s">
        <v>3980</v>
      </c>
      <c r="D691" s="25">
        <v>5.5709999999999997</v>
      </c>
      <c r="E691" s="25" t="s">
        <v>36</v>
      </c>
      <c r="F691" s="25" t="s">
        <v>36</v>
      </c>
      <c r="G691" s="29" t="s">
        <v>3393</v>
      </c>
      <c r="H691" s="29" t="s">
        <v>5404</v>
      </c>
      <c r="I691" s="25" t="s">
        <v>5405</v>
      </c>
      <c r="J691" t="s">
        <v>5574</v>
      </c>
      <c r="K691">
        <v>2</v>
      </c>
      <c r="L691" s="25" t="s">
        <v>3084</v>
      </c>
    </row>
    <row r="692" spans="1:12" x14ac:dyDescent="0.35">
      <c r="A692" s="25" t="s">
        <v>3279</v>
      </c>
      <c r="B692" s="25" t="s">
        <v>3278</v>
      </c>
      <c r="C692" s="25" t="s">
        <v>3980</v>
      </c>
      <c r="D692" s="25">
        <v>5.6189999999999998</v>
      </c>
      <c r="E692" s="25" t="s">
        <v>68</v>
      </c>
      <c r="F692" s="25" t="s">
        <v>36</v>
      </c>
      <c r="G692" s="29" t="s">
        <v>1839</v>
      </c>
      <c r="H692" s="29" t="s">
        <v>5404</v>
      </c>
      <c r="I692" s="25" t="s">
        <v>5405</v>
      </c>
      <c r="J692" t="s">
        <v>5848</v>
      </c>
      <c r="K692">
        <v>3</v>
      </c>
      <c r="L692" s="25" t="s">
        <v>3084</v>
      </c>
    </row>
    <row r="693" spans="1:12" x14ac:dyDescent="0.35">
      <c r="A693" s="25" t="s">
        <v>4536</v>
      </c>
      <c r="B693" s="25" t="s">
        <v>4535</v>
      </c>
      <c r="C693" s="25" t="s">
        <v>3970</v>
      </c>
      <c r="D693" s="25">
        <v>0.77500000000000002</v>
      </c>
      <c r="E693" s="25" t="s">
        <v>50</v>
      </c>
      <c r="F693" s="25" t="s">
        <v>36</v>
      </c>
      <c r="G693" s="29" t="s">
        <v>3996</v>
      </c>
      <c r="H693" s="29" t="s">
        <v>5404</v>
      </c>
      <c r="I693" s="25" t="s">
        <v>5405</v>
      </c>
      <c r="J693" t="s">
        <v>5760</v>
      </c>
      <c r="K693">
        <v>4</v>
      </c>
      <c r="L693" s="25" t="s">
        <v>3073</v>
      </c>
    </row>
    <row r="694" spans="1:12" x14ac:dyDescent="0.35">
      <c r="A694" s="25" t="s">
        <v>3731</v>
      </c>
      <c r="B694" s="25" t="s">
        <v>3730</v>
      </c>
      <c r="C694" s="25" t="s">
        <v>3970</v>
      </c>
      <c r="D694" s="25">
        <v>0.54300000000000004</v>
      </c>
      <c r="E694" s="25" t="s">
        <v>87</v>
      </c>
      <c r="F694" s="25" t="s">
        <v>36</v>
      </c>
      <c r="G694" s="29" t="s">
        <v>3393</v>
      </c>
      <c r="H694" s="29" t="s">
        <v>5404</v>
      </c>
      <c r="I694" s="25" t="s">
        <v>5405</v>
      </c>
      <c r="J694" t="s">
        <v>5631</v>
      </c>
      <c r="K694">
        <v>1</v>
      </c>
      <c r="L694" s="25" t="s">
        <v>3073</v>
      </c>
    </row>
    <row r="695" spans="1:12" x14ac:dyDescent="0.35">
      <c r="A695" s="25" t="s">
        <v>1022</v>
      </c>
      <c r="B695" s="25" t="s">
        <v>1021</v>
      </c>
      <c r="C695" s="25" t="s">
        <v>3968</v>
      </c>
      <c r="D695" s="25">
        <v>1.226</v>
      </c>
      <c r="E695" s="25" t="s">
        <v>42</v>
      </c>
      <c r="F695" s="25" t="s">
        <v>36</v>
      </c>
      <c r="G695" s="29" t="s">
        <v>26</v>
      </c>
      <c r="H695" s="29" t="s">
        <v>5404</v>
      </c>
      <c r="I695" s="25" t="s">
        <v>5408</v>
      </c>
      <c r="J695" t="s">
        <v>5628</v>
      </c>
      <c r="K695">
        <v>8</v>
      </c>
      <c r="L695" s="25" t="s">
        <v>3070</v>
      </c>
    </row>
    <row r="696" spans="1:12" x14ac:dyDescent="0.35">
      <c r="A696" s="25" t="s">
        <v>2037</v>
      </c>
      <c r="B696" s="25" t="s">
        <v>2036</v>
      </c>
      <c r="C696" s="25" t="s">
        <v>3970</v>
      </c>
      <c r="D696" s="25">
        <v>0.75</v>
      </c>
      <c r="E696" s="25" t="s">
        <v>47</v>
      </c>
      <c r="F696" s="25" t="s">
        <v>36</v>
      </c>
      <c r="G696" s="29" t="s">
        <v>1839</v>
      </c>
      <c r="H696" s="29" t="s">
        <v>5404</v>
      </c>
      <c r="I696" s="25" t="s">
        <v>5405</v>
      </c>
      <c r="J696" t="s">
        <v>5551</v>
      </c>
      <c r="K696">
        <v>3</v>
      </c>
      <c r="L696" s="25" t="s">
        <v>3073</v>
      </c>
    </row>
    <row r="697" spans="1:12" x14ac:dyDescent="0.35">
      <c r="A697" s="25" t="s">
        <v>4201</v>
      </c>
      <c r="B697" s="25" t="s">
        <v>4200</v>
      </c>
      <c r="C697" s="25" t="s">
        <v>3969</v>
      </c>
      <c r="D697" s="25">
        <v>1.9770000000000001</v>
      </c>
      <c r="E697" s="25" t="s">
        <v>47</v>
      </c>
      <c r="F697" s="25" t="s">
        <v>36</v>
      </c>
      <c r="G697" s="29" t="s">
        <v>3995</v>
      </c>
      <c r="H697" s="29" t="s">
        <v>5404</v>
      </c>
      <c r="I697" s="25" t="s">
        <v>5405</v>
      </c>
      <c r="J697" t="s">
        <v>5432</v>
      </c>
      <c r="K697">
        <v>2</v>
      </c>
      <c r="L697" s="25" t="s">
        <v>3066</v>
      </c>
    </row>
    <row r="698" spans="1:12" x14ac:dyDescent="0.35">
      <c r="A698" s="25" t="s">
        <v>4936</v>
      </c>
      <c r="B698" s="25" t="s">
        <v>4935</v>
      </c>
      <c r="C698" s="25" t="s">
        <v>3981</v>
      </c>
      <c r="D698" s="25">
        <v>4.6900000000000004</v>
      </c>
      <c r="E698" s="25" t="s">
        <v>68</v>
      </c>
      <c r="F698" s="25" t="s">
        <v>36</v>
      </c>
      <c r="G698" s="29" t="s">
        <v>1839</v>
      </c>
      <c r="H698" s="29" t="s">
        <v>5404</v>
      </c>
      <c r="I698" s="25" t="s">
        <v>5405</v>
      </c>
      <c r="J698" t="s">
        <v>5849</v>
      </c>
      <c r="K698">
        <v>4</v>
      </c>
      <c r="L698" s="25" t="s">
        <v>3065</v>
      </c>
    </row>
    <row r="699" spans="1:12" x14ac:dyDescent="0.35">
      <c r="A699" s="25" t="s">
        <v>5327</v>
      </c>
      <c r="B699" s="25" t="s">
        <v>5326</v>
      </c>
      <c r="C699" s="25" t="s">
        <v>3968</v>
      </c>
      <c r="D699" s="25">
        <v>1.083</v>
      </c>
      <c r="E699" s="25" t="s">
        <v>159</v>
      </c>
      <c r="F699" s="25" t="s">
        <v>36</v>
      </c>
      <c r="G699" s="29" t="s">
        <v>29</v>
      </c>
      <c r="H699" s="29" t="s">
        <v>5404</v>
      </c>
      <c r="I699" s="25" t="s">
        <v>5405</v>
      </c>
      <c r="J699" t="s">
        <v>5850</v>
      </c>
      <c r="K699">
        <v>3</v>
      </c>
      <c r="L699" s="25" t="s">
        <v>3070</v>
      </c>
    </row>
    <row r="700" spans="1:12" x14ac:dyDescent="0.35">
      <c r="A700" s="25" t="s">
        <v>4760</v>
      </c>
      <c r="B700" s="25" t="s">
        <v>4759</v>
      </c>
      <c r="C700" s="25" t="s">
        <v>3981</v>
      </c>
      <c r="D700" s="25">
        <v>4.0289999999999999</v>
      </c>
      <c r="E700" s="25" t="s">
        <v>50</v>
      </c>
      <c r="F700" s="25" t="s">
        <v>36</v>
      </c>
      <c r="G700" s="29" t="s">
        <v>3393</v>
      </c>
      <c r="H700" s="29" t="s">
        <v>5404</v>
      </c>
      <c r="I700" s="25" t="s">
        <v>5405</v>
      </c>
      <c r="J700" t="s">
        <v>5763</v>
      </c>
      <c r="K700">
        <v>3</v>
      </c>
      <c r="L700" s="25" t="s">
        <v>3065</v>
      </c>
    </row>
    <row r="701" spans="1:12" x14ac:dyDescent="0.35">
      <c r="A701" s="25" t="s">
        <v>3206</v>
      </c>
      <c r="B701" s="25" t="s">
        <v>3205</v>
      </c>
      <c r="C701" s="25" t="s">
        <v>3968</v>
      </c>
      <c r="D701" s="25">
        <v>1.0169999999999999</v>
      </c>
      <c r="E701" s="25" t="s">
        <v>83</v>
      </c>
      <c r="F701" s="25" t="s">
        <v>36</v>
      </c>
      <c r="G701" s="29" t="s">
        <v>28</v>
      </c>
      <c r="H701" s="29" t="s">
        <v>5404</v>
      </c>
      <c r="I701" s="25" t="s">
        <v>5405</v>
      </c>
      <c r="J701" t="s">
        <v>5851</v>
      </c>
      <c r="K701">
        <v>4</v>
      </c>
      <c r="L701" s="25" t="s">
        <v>3070</v>
      </c>
    </row>
    <row r="702" spans="1:12" x14ac:dyDescent="0.35">
      <c r="A702" s="25" t="s">
        <v>5024</v>
      </c>
      <c r="B702" s="25" t="s">
        <v>5023</v>
      </c>
      <c r="C702" s="25" t="s">
        <v>3970</v>
      </c>
      <c r="D702" s="25">
        <v>0.74299999999999999</v>
      </c>
      <c r="E702" s="25" t="s">
        <v>83</v>
      </c>
      <c r="F702" s="25" t="s">
        <v>36</v>
      </c>
      <c r="G702" s="29" t="s">
        <v>3359</v>
      </c>
      <c r="H702" s="29" t="s">
        <v>5404</v>
      </c>
      <c r="I702" s="25" t="s">
        <v>5408</v>
      </c>
      <c r="J702" t="s">
        <v>5413</v>
      </c>
      <c r="K702">
        <v>5</v>
      </c>
      <c r="L702" s="25" t="s">
        <v>3073</v>
      </c>
    </row>
    <row r="703" spans="1:12" x14ac:dyDescent="0.35">
      <c r="A703" s="25" t="s">
        <v>4446</v>
      </c>
      <c r="B703" s="25" t="s">
        <v>4445</v>
      </c>
      <c r="C703" s="25" t="s">
        <v>3981</v>
      </c>
      <c r="D703" s="25">
        <v>4.383</v>
      </c>
      <c r="E703" s="25" t="s">
        <v>36</v>
      </c>
      <c r="F703" s="25" t="s">
        <v>36</v>
      </c>
      <c r="G703" s="29" t="s">
        <v>3996</v>
      </c>
      <c r="H703" s="29" t="s">
        <v>5404</v>
      </c>
      <c r="I703" s="25" t="s">
        <v>5405</v>
      </c>
      <c r="J703" t="s">
        <v>5641</v>
      </c>
      <c r="K703">
        <v>2</v>
      </c>
      <c r="L703" s="25" t="s">
        <v>3065</v>
      </c>
    </row>
    <row r="704" spans="1:12" x14ac:dyDescent="0.35">
      <c r="A704" s="25" t="s">
        <v>5369</v>
      </c>
      <c r="B704" s="25" t="s">
        <v>5368</v>
      </c>
      <c r="C704" s="25" t="s">
        <v>3970</v>
      </c>
      <c r="D704" s="25">
        <v>0.75</v>
      </c>
      <c r="E704" s="25" t="s">
        <v>53</v>
      </c>
      <c r="F704" s="25" t="s">
        <v>36</v>
      </c>
      <c r="G704" s="29" t="s">
        <v>29</v>
      </c>
      <c r="H704" s="29" t="s">
        <v>5404</v>
      </c>
      <c r="I704" s="25" t="s">
        <v>5405</v>
      </c>
      <c r="J704" t="s">
        <v>5713</v>
      </c>
      <c r="K704">
        <v>2</v>
      </c>
      <c r="L704" s="25" t="s">
        <v>3073</v>
      </c>
    </row>
    <row r="705" spans="1:12" x14ac:dyDescent="0.35">
      <c r="A705" s="25" t="s">
        <v>2534</v>
      </c>
      <c r="B705" s="25" t="s">
        <v>2533</v>
      </c>
      <c r="C705" s="25" t="s">
        <v>3980</v>
      </c>
      <c r="D705" s="25">
        <v>5.61</v>
      </c>
      <c r="E705" s="25" t="s">
        <v>36</v>
      </c>
      <c r="F705" s="25" t="s">
        <v>36</v>
      </c>
      <c r="G705" s="29" t="s">
        <v>1839</v>
      </c>
      <c r="H705" s="29" t="s">
        <v>5404</v>
      </c>
      <c r="I705" s="25" t="s">
        <v>5405</v>
      </c>
      <c r="J705" t="s">
        <v>5437</v>
      </c>
      <c r="K705">
        <v>1</v>
      </c>
      <c r="L705" s="25" t="s">
        <v>3084</v>
      </c>
    </row>
    <row r="706" spans="1:12" x14ac:dyDescent="0.35">
      <c r="A706" s="25" t="s">
        <v>4189</v>
      </c>
      <c r="B706" s="25" t="s">
        <v>4188</v>
      </c>
      <c r="C706" s="25" t="s">
        <v>3969</v>
      </c>
      <c r="D706" s="25">
        <v>2.2509999999999999</v>
      </c>
      <c r="E706" s="25" t="s">
        <v>39</v>
      </c>
      <c r="F706" s="25" t="s">
        <v>36</v>
      </c>
      <c r="G706" s="29" t="s">
        <v>3995</v>
      </c>
      <c r="H706" s="29" t="s">
        <v>5404</v>
      </c>
      <c r="I706" s="25" t="s">
        <v>5405</v>
      </c>
      <c r="J706" t="s">
        <v>5469</v>
      </c>
      <c r="K706">
        <v>1</v>
      </c>
      <c r="L706" s="25" t="s">
        <v>3066</v>
      </c>
    </row>
    <row r="707" spans="1:12" x14ac:dyDescent="0.35">
      <c r="A707" s="25" t="s">
        <v>5287</v>
      </c>
      <c r="B707" s="25" t="s">
        <v>5286</v>
      </c>
      <c r="C707" s="25" t="s">
        <v>3969</v>
      </c>
      <c r="D707" s="25">
        <v>2.0139999999999998</v>
      </c>
      <c r="E707" s="25" t="s">
        <v>83</v>
      </c>
      <c r="F707" s="25" t="s">
        <v>36</v>
      </c>
      <c r="G707" s="29" t="s">
        <v>29</v>
      </c>
      <c r="H707" s="29" t="s">
        <v>5404</v>
      </c>
      <c r="I707" s="25" t="s">
        <v>5405</v>
      </c>
      <c r="J707" t="s">
        <v>5611</v>
      </c>
      <c r="K707">
        <v>3</v>
      </c>
      <c r="L707" s="25" t="s">
        <v>3066</v>
      </c>
    </row>
    <row r="708" spans="1:12" x14ac:dyDescent="0.35">
      <c r="A708" s="25" t="s">
        <v>2306</v>
      </c>
      <c r="B708" s="25" t="s">
        <v>2305</v>
      </c>
      <c r="C708" s="25" t="s">
        <v>3980</v>
      </c>
      <c r="D708" s="25">
        <v>5.5289999999999999</v>
      </c>
      <c r="E708" s="25" t="s">
        <v>83</v>
      </c>
      <c r="F708" s="25" t="s">
        <v>36</v>
      </c>
      <c r="G708" s="29" t="s">
        <v>539</v>
      </c>
      <c r="H708" s="29" t="s">
        <v>5404</v>
      </c>
      <c r="I708" s="25" t="s">
        <v>5408</v>
      </c>
      <c r="J708" t="s">
        <v>5852</v>
      </c>
      <c r="K708">
        <v>6</v>
      </c>
      <c r="L708" s="25" t="s">
        <v>3084</v>
      </c>
    </row>
    <row r="709" spans="1:12" x14ac:dyDescent="0.35">
      <c r="A709" s="25" t="s">
        <v>3501</v>
      </c>
      <c r="B709" s="25" t="s">
        <v>3500</v>
      </c>
      <c r="C709" s="25" t="s">
        <v>3970</v>
      </c>
      <c r="D709" s="25">
        <v>0.38800000000000001</v>
      </c>
      <c r="E709" s="25" t="s">
        <v>50</v>
      </c>
      <c r="F709" s="25" t="s">
        <v>36</v>
      </c>
      <c r="G709" s="29" t="s">
        <v>539</v>
      </c>
      <c r="H709" s="29" t="s">
        <v>5404</v>
      </c>
      <c r="I709" s="25" t="s">
        <v>5405</v>
      </c>
      <c r="J709" t="s">
        <v>5853</v>
      </c>
      <c r="K709">
        <v>3</v>
      </c>
      <c r="L709" s="25" t="s">
        <v>3073</v>
      </c>
    </row>
    <row r="710" spans="1:12" x14ac:dyDescent="0.35">
      <c r="A710" s="25" t="s">
        <v>4185</v>
      </c>
      <c r="B710" s="25" t="s">
        <v>4184</v>
      </c>
      <c r="C710" s="25" t="s">
        <v>3969</v>
      </c>
      <c r="D710" s="25">
        <v>2.27</v>
      </c>
      <c r="E710" s="25" t="s">
        <v>36</v>
      </c>
      <c r="F710" s="25" t="s">
        <v>36</v>
      </c>
      <c r="G710" s="29" t="s">
        <v>3995</v>
      </c>
      <c r="H710" s="29" t="s">
        <v>5404</v>
      </c>
      <c r="I710" s="25" t="s">
        <v>5405</v>
      </c>
      <c r="J710" t="s">
        <v>5599</v>
      </c>
      <c r="K710">
        <v>3</v>
      </c>
      <c r="L710" s="25" t="s">
        <v>3066</v>
      </c>
    </row>
    <row r="711" spans="1:12" x14ac:dyDescent="0.35">
      <c r="A711" s="25" t="s">
        <v>4197</v>
      </c>
      <c r="B711" s="25" t="s">
        <v>4196</v>
      </c>
      <c r="C711" s="25" t="s">
        <v>3969</v>
      </c>
      <c r="D711" s="25">
        <v>2.036</v>
      </c>
      <c r="E711" s="25" t="s">
        <v>47</v>
      </c>
      <c r="F711" s="25" t="s">
        <v>36</v>
      </c>
      <c r="G711" s="29" t="s">
        <v>3995</v>
      </c>
      <c r="H711" s="29" t="s">
        <v>5404</v>
      </c>
      <c r="I711" s="25" t="s">
        <v>5405</v>
      </c>
      <c r="J711" t="s">
        <v>5736</v>
      </c>
      <c r="K711">
        <v>2</v>
      </c>
      <c r="L711" s="25" t="s">
        <v>3066</v>
      </c>
    </row>
    <row r="712" spans="1:12" x14ac:dyDescent="0.35">
      <c r="A712" s="25" t="s">
        <v>5319</v>
      </c>
      <c r="B712" s="25" t="s">
        <v>5318</v>
      </c>
      <c r="C712" s="25" t="s">
        <v>3968</v>
      </c>
      <c r="D712" s="25">
        <v>1.1970000000000001</v>
      </c>
      <c r="E712" s="25" t="s">
        <v>39</v>
      </c>
      <c r="F712" s="25" t="s">
        <v>36</v>
      </c>
      <c r="G712" s="29" t="s">
        <v>29</v>
      </c>
      <c r="H712" s="29" t="s">
        <v>5404</v>
      </c>
      <c r="I712" s="25" t="s">
        <v>5405</v>
      </c>
      <c r="J712" t="s">
        <v>5653</v>
      </c>
      <c r="K712">
        <v>1</v>
      </c>
      <c r="L712" s="25" t="s">
        <v>3070</v>
      </c>
    </row>
    <row r="713" spans="1:12" x14ac:dyDescent="0.35">
      <c r="A713" s="25" t="s">
        <v>5299</v>
      </c>
      <c r="B713" s="25" t="s">
        <v>5298</v>
      </c>
      <c r="C713" s="25" t="s">
        <v>3968</v>
      </c>
      <c r="D713" s="25">
        <v>1.6759999999999999</v>
      </c>
      <c r="E713" s="25" t="s">
        <v>36</v>
      </c>
      <c r="F713" s="25" t="s">
        <v>36</v>
      </c>
      <c r="G713" s="29" t="s">
        <v>29</v>
      </c>
      <c r="H713" s="29" t="s">
        <v>5404</v>
      </c>
      <c r="I713" s="25" t="s">
        <v>5405</v>
      </c>
      <c r="J713" t="s">
        <v>5854</v>
      </c>
      <c r="K713">
        <v>4</v>
      </c>
      <c r="L713" s="25" t="s">
        <v>3070</v>
      </c>
    </row>
    <row r="714" spans="1:12" x14ac:dyDescent="0.35">
      <c r="A714" s="25" t="s">
        <v>3299</v>
      </c>
      <c r="B714" s="25" t="s">
        <v>3298</v>
      </c>
      <c r="C714" s="25" t="s">
        <v>3968</v>
      </c>
      <c r="D714" s="25">
        <v>1.204</v>
      </c>
      <c r="E714" s="25" t="s">
        <v>83</v>
      </c>
      <c r="F714" s="25" t="s">
        <v>36</v>
      </c>
      <c r="G714" s="29" t="s">
        <v>1839</v>
      </c>
      <c r="H714" s="29" t="s">
        <v>5404</v>
      </c>
      <c r="I714" s="25" t="s">
        <v>5405</v>
      </c>
      <c r="J714" t="s">
        <v>5415</v>
      </c>
      <c r="K714">
        <v>4</v>
      </c>
      <c r="L714" s="25" t="s">
        <v>3070</v>
      </c>
    </row>
    <row r="715" spans="1:12" x14ac:dyDescent="0.35">
      <c r="A715" s="25" t="s">
        <v>3261</v>
      </c>
      <c r="B715" s="25" t="s">
        <v>3260</v>
      </c>
      <c r="C715" s="25" t="s">
        <v>3969</v>
      </c>
      <c r="D715" s="25">
        <v>1.875</v>
      </c>
      <c r="E715" s="25" t="s">
        <v>83</v>
      </c>
      <c r="F715" s="25" t="s">
        <v>36</v>
      </c>
      <c r="G715" s="29" t="s">
        <v>1839</v>
      </c>
      <c r="H715" s="29" t="s">
        <v>5404</v>
      </c>
      <c r="I715" s="25" t="s">
        <v>5408</v>
      </c>
      <c r="J715" t="s">
        <v>5855</v>
      </c>
      <c r="K715">
        <v>8</v>
      </c>
      <c r="L715" s="25" t="s">
        <v>3066</v>
      </c>
    </row>
    <row r="716" spans="1:12" x14ac:dyDescent="0.35">
      <c r="A716" s="25" t="s">
        <v>4916</v>
      </c>
      <c r="B716" s="25" t="s">
        <v>4915</v>
      </c>
      <c r="C716" s="25" t="s">
        <v>3970</v>
      </c>
      <c r="D716" s="25">
        <v>0.74299999999999999</v>
      </c>
      <c r="E716" s="25" t="s">
        <v>50</v>
      </c>
      <c r="F716" s="25" t="s">
        <v>36</v>
      </c>
      <c r="G716" s="29" t="s">
        <v>1839</v>
      </c>
      <c r="H716" s="29" t="s">
        <v>5404</v>
      </c>
      <c r="I716" s="25" t="s">
        <v>5408</v>
      </c>
      <c r="J716" t="s">
        <v>5856</v>
      </c>
      <c r="K716">
        <v>7</v>
      </c>
      <c r="L716" s="25" t="s">
        <v>3073</v>
      </c>
    </row>
    <row r="717" spans="1:12" x14ac:dyDescent="0.35">
      <c r="A717" s="25" t="s">
        <v>4215</v>
      </c>
      <c r="B717" s="25" t="s">
        <v>4214</v>
      </c>
      <c r="C717" s="25" t="s">
        <v>3968</v>
      </c>
      <c r="D717" s="25">
        <v>1.42</v>
      </c>
      <c r="E717" s="25" t="s">
        <v>36</v>
      </c>
      <c r="F717" s="25" t="s">
        <v>36</v>
      </c>
      <c r="G717" s="29" t="s">
        <v>3995</v>
      </c>
      <c r="H717" s="29" t="s">
        <v>5404</v>
      </c>
      <c r="I717" s="25" t="s">
        <v>5405</v>
      </c>
      <c r="J717" t="s">
        <v>5592</v>
      </c>
      <c r="K717">
        <v>3</v>
      </c>
      <c r="L717" s="25" t="s">
        <v>3070</v>
      </c>
    </row>
    <row r="718" spans="1:12" x14ac:dyDescent="0.35">
      <c r="A718" s="25" t="s">
        <v>2065</v>
      </c>
      <c r="B718" s="25" t="s">
        <v>2064</v>
      </c>
      <c r="C718" s="25" t="s">
        <v>3980</v>
      </c>
      <c r="D718" s="25">
        <v>4.6189999999999998</v>
      </c>
      <c r="E718" s="25" t="s">
        <v>53</v>
      </c>
      <c r="F718" s="25" t="s">
        <v>36</v>
      </c>
      <c r="G718" s="29" t="s">
        <v>1839</v>
      </c>
      <c r="H718" s="29" t="s">
        <v>5404</v>
      </c>
      <c r="I718" s="25" t="s">
        <v>5408</v>
      </c>
      <c r="J718" t="s">
        <v>5857</v>
      </c>
      <c r="K718">
        <v>8</v>
      </c>
      <c r="L718" s="25" t="s">
        <v>3084</v>
      </c>
    </row>
    <row r="719" spans="1:12" x14ac:dyDescent="0.35">
      <c r="A719" s="25" t="s">
        <v>5008</v>
      </c>
      <c r="B719" s="25" t="s">
        <v>5007</v>
      </c>
      <c r="C719" s="25" t="s">
        <v>3970</v>
      </c>
      <c r="D719" s="25">
        <v>0.745</v>
      </c>
      <c r="E719" s="25" t="s">
        <v>39</v>
      </c>
      <c r="F719" s="25" t="s">
        <v>36</v>
      </c>
      <c r="G719" s="29" t="s">
        <v>1839</v>
      </c>
      <c r="H719" s="29" t="s">
        <v>5404</v>
      </c>
      <c r="I719" s="25" t="s">
        <v>5405</v>
      </c>
      <c r="J719" t="s">
        <v>5840</v>
      </c>
      <c r="K719">
        <v>4</v>
      </c>
      <c r="L719" s="25" t="s">
        <v>3073</v>
      </c>
    </row>
    <row r="720" spans="1:12" x14ac:dyDescent="0.35">
      <c r="A720" s="25" t="s">
        <v>4203</v>
      </c>
      <c r="B720" s="25" t="s">
        <v>4202</v>
      </c>
      <c r="C720" s="25" t="s">
        <v>3969</v>
      </c>
      <c r="D720" s="25">
        <v>1.9490000000000001</v>
      </c>
      <c r="E720" s="25" t="s">
        <v>42</v>
      </c>
      <c r="F720" s="25" t="s">
        <v>36</v>
      </c>
      <c r="G720" s="29" t="s">
        <v>3995</v>
      </c>
      <c r="H720" s="29" t="s">
        <v>5404</v>
      </c>
      <c r="I720" s="25" t="s">
        <v>5405</v>
      </c>
      <c r="J720" t="s">
        <v>5489</v>
      </c>
      <c r="K720">
        <v>2</v>
      </c>
      <c r="L720" s="25" t="s">
        <v>3066</v>
      </c>
    </row>
    <row r="721" spans="1:12" x14ac:dyDescent="0.35">
      <c r="A721" s="25" t="s">
        <v>1981</v>
      </c>
      <c r="B721" s="25" t="s">
        <v>1980</v>
      </c>
      <c r="C721" s="25" t="s">
        <v>3971</v>
      </c>
      <c r="D721" s="25">
        <v>6.1040000000000001</v>
      </c>
      <c r="E721" s="25" t="s">
        <v>36</v>
      </c>
      <c r="F721" s="25" t="s">
        <v>36</v>
      </c>
      <c r="G721" s="29" t="s">
        <v>1839</v>
      </c>
      <c r="H721" s="29" t="s">
        <v>5404</v>
      </c>
      <c r="I721" s="25" t="s">
        <v>5408</v>
      </c>
      <c r="J721" t="s">
        <v>5770</v>
      </c>
      <c r="K721">
        <v>8</v>
      </c>
      <c r="L721" s="25" t="s">
        <v>3064</v>
      </c>
    </row>
    <row r="722" spans="1:12" x14ac:dyDescent="0.35">
      <c r="A722" s="25" t="s">
        <v>5111</v>
      </c>
      <c r="B722" s="25" t="s">
        <v>5110</v>
      </c>
      <c r="C722" s="25" t="s">
        <v>3970</v>
      </c>
      <c r="D722" s="25">
        <v>0.74299999999999999</v>
      </c>
      <c r="E722" s="25" t="s">
        <v>83</v>
      </c>
      <c r="F722" s="25" t="s">
        <v>36</v>
      </c>
      <c r="G722" s="29" t="s">
        <v>2175</v>
      </c>
      <c r="H722" s="29" t="s">
        <v>5404</v>
      </c>
      <c r="I722" s="25" t="s">
        <v>5408</v>
      </c>
      <c r="J722" t="s">
        <v>5417</v>
      </c>
      <c r="K722">
        <v>8</v>
      </c>
      <c r="L722" s="25" t="s">
        <v>3073</v>
      </c>
    </row>
    <row r="723" spans="1:12" x14ac:dyDescent="0.35">
      <c r="A723" s="25" t="s">
        <v>5127</v>
      </c>
      <c r="B723" s="25" t="s">
        <v>5126</v>
      </c>
      <c r="C723" s="25" t="s">
        <v>3980</v>
      </c>
      <c r="D723" s="25">
        <v>5.1740000000000004</v>
      </c>
      <c r="E723" s="25" t="s">
        <v>78</v>
      </c>
      <c r="F723" s="25" t="s">
        <v>36</v>
      </c>
      <c r="G723" s="29" t="s">
        <v>2175</v>
      </c>
      <c r="H723" s="29" t="s">
        <v>5404</v>
      </c>
      <c r="I723" s="25" t="s">
        <v>5405</v>
      </c>
      <c r="J723" t="s">
        <v>5757</v>
      </c>
      <c r="K723">
        <v>2</v>
      </c>
      <c r="L723" s="25" t="s">
        <v>3084</v>
      </c>
    </row>
    <row r="724" spans="1:12" x14ac:dyDescent="0.35">
      <c r="A724" s="25" t="s">
        <v>204</v>
      </c>
      <c r="B724" s="25" t="s">
        <v>203</v>
      </c>
      <c r="C724" s="25" t="s">
        <v>3969</v>
      </c>
      <c r="D724" s="25">
        <v>2.0529999999999999</v>
      </c>
      <c r="E724" s="25" t="s">
        <v>53</v>
      </c>
      <c r="F724" s="25" t="s">
        <v>36</v>
      </c>
      <c r="G724" s="29" t="s">
        <v>27</v>
      </c>
      <c r="H724" s="29" t="s">
        <v>5404</v>
      </c>
      <c r="I724" s="25" t="s">
        <v>5408</v>
      </c>
      <c r="J724" t="s">
        <v>5858</v>
      </c>
      <c r="K724">
        <v>5</v>
      </c>
      <c r="L724" s="25" t="s">
        <v>3066</v>
      </c>
    </row>
    <row r="725" spans="1:12" x14ac:dyDescent="0.35">
      <c r="A725" s="25" t="s">
        <v>659</v>
      </c>
      <c r="B725" s="25" t="s">
        <v>658</v>
      </c>
      <c r="C725" s="25" t="s">
        <v>3970</v>
      </c>
      <c r="D725" s="25">
        <v>0.75</v>
      </c>
      <c r="E725" s="25" t="s">
        <v>78</v>
      </c>
      <c r="F725" s="25" t="s">
        <v>36</v>
      </c>
      <c r="G725" s="29" t="s">
        <v>543</v>
      </c>
      <c r="H725" s="29" t="s">
        <v>5404</v>
      </c>
      <c r="I725" s="25" t="s">
        <v>5405</v>
      </c>
      <c r="J725" t="s">
        <v>5610</v>
      </c>
      <c r="K725">
        <v>2</v>
      </c>
      <c r="L725" s="25" t="s">
        <v>3073</v>
      </c>
    </row>
    <row r="726" spans="1:12" x14ac:dyDescent="0.35">
      <c r="A726" s="25" t="s">
        <v>4678</v>
      </c>
      <c r="B726" s="25" t="s">
        <v>4677</v>
      </c>
      <c r="C726" s="25" t="s">
        <v>3968</v>
      </c>
      <c r="D726" s="25">
        <v>1.1599999999999999</v>
      </c>
      <c r="E726" s="25" t="s">
        <v>39</v>
      </c>
      <c r="F726" s="25" t="s">
        <v>36</v>
      </c>
      <c r="G726" s="29" t="s">
        <v>3994</v>
      </c>
      <c r="H726" s="29" t="s">
        <v>5404</v>
      </c>
      <c r="I726" s="25" t="s">
        <v>5405</v>
      </c>
      <c r="J726" t="s">
        <v>5800</v>
      </c>
      <c r="K726">
        <v>2</v>
      </c>
      <c r="L726" s="25" t="s">
        <v>3070</v>
      </c>
    </row>
    <row r="727" spans="1:12" x14ac:dyDescent="0.35">
      <c r="A727" s="25" t="s">
        <v>3557</v>
      </c>
      <c r="B727" s="25" t="s">
        <v>3556</v>
      </c>
      <c r="C727" s="25" t="s">
        <v>3968</v>
      </c>
      <c r="D727" s="25">
        <v>0.8</v>
      </c>
      <c r="E727" s="25" t="s">
        <v>50</v>
      </c>
      <c r="F727" s="25" t="s">
        <v>36</v>
      </c>
      <c r="G727" s="29" t="s">
        <v>3393</v>
      </c>
      <c r="H727" s="29" t="s">
        <v>5404</v>
      </c>
      <c r="I727" s="25" t="s">
        <v>5408</v>
      </c>
      <c r="J727" t="s">
        <v>5859</v>
      </c>
      <c r="K727">
        <v>6</v>
      </c>
      <c r="L727" s="25" t="s">
        <v>3070</v>
      </c>
    </row>
    <row r="728" spans="1:12" x14ac:dyDescent="0.35">
      <c r="A728" s="25" t="s">
        <v>1882</v>
      </c>
      <c r="B728" s="25" t="s">
        <v>1881</v>
      </c>
      <c r="C728" s="25" t="s">
        <v>3981</v>
      </c>
      <c r="D728" s="25">
        <v>4.4589999999999996</v>
      </c>
      <c r="E728" s="25" t="s">
        <v>36</v>
      </c>
      <c r="F728" s="25" t="s">
        <v>36</v>
      </c>
      <c r="G728" s="29" t="s">
        <v>1839</v>
      </c>
      <c r="H728" s="29" t="s">
        <v>5404</v>
      </c>
      <c r="I728" s="25" t="s">
        <v>5408</v>
      </c>
      <c r="J728" t="s">
        <v>5720</v>
      </c>
      <c r="K728">
        <v>6</v>
      </c>
      <c r="L728" s="25" t="s">
        <v>3065</v>
      </c>
    </row>
    <row r="729" spans="1:12" x14ac:dyDescent="0.35">
      <c r="A729" s="25" t="s">
        <v>3143</v>
      </c>
      <c r="B729" s="25" t="s">
        <v>3142</v>
      </c>
      <c r="C729" s="25" t="s">
        <v>3981</v>
      </c>
      <c r="D729" s="25">
        <v>3.8849999999999998</v>
      </c>
      <c r="E729" s="25" t="s">
        <v>42</v>
      </c>
      <c r="F729" s="25" t="s">
        <v>36</v>
      </c>
      <c r="G729" s="29" t="s">
        <v>543</v>
      </c>
      <c r="H729" s="29" t="s">
        <v>5404</v>
      </c>
      <c r="I729" s="25" t="s">
        <v>5405</v>
      </c>
      <c r="J729" t="s">
        <v>5588</v>
      </c>
      <c r="K729">
        <v>2</v>
      </c>
      <c r="L729" s="25" t="s">
        <v>3065</v>
      </c>
    </row>
    <row r="730" spans="1:12" x14ac:dyDescent="0.35">
      <c r="A730" s="25" t="s">
        <v>2095</v>
      </c>
      <c r="B730" s="25" t="s">
        <v>2094</v>
      </c>
      <c r="C730" s="25" t="s">
        <v>3970</v>
      </c>
      <c r="D730" s="25">
        <v>0.75</v>
      </c>
      <c r="E730" s="25" t="s">
        <v>73</v>
      </c>
      <c r="F730" s="25" t="s">
        <v>36</v>
      </c>
      <c r="G730" s="29" t="s">
        <v>1839</v>
      </c>
      <c r="H730" s="29" t="s">
        <v>5404</v>
      </c>
      <c r="I730" s="25" t="s">
        <v>5405</v>
      </c>
      <c r="J730" t="s">
        <v>5700</v>
      </c>
      <c r="K730">
        <v>4</v>
      </c>
      <c r="L730" s="25" t="s">
        <v>3073</v>
      </c>
    </row>
    <row r="731" spans="1:12" x14ac:dyDescent="0.35">
      <c r="A731" s="25" t="s">
        <v>2185</v>
      </c>
      <c r="B731" s="25" t="s">
        <v>423</v>
      </c>
      <c r="C731" s="25" t="s">
        <v>3981</v>
      </c>
      <c r="D731" s="25">
        <v>3.4470000000000001</v>
      </c>
      <c r="E731" s="25" t="s">
        <v>78</v>
      </c>
      <c r="F731" s="25" t="s">
        <v>36</v>
      </c>
      <c r="G731" s="29" t="s">
        <v>25</v>
      </c>
      <c r="H731" s="29" t="s">
        <v>5404</v>
      </c>
      <c r="I731" s="25" t="s">
        <v>5408</v>
      </c>
      <c r="J731" t="s">
        <v>5608</v>
      </c>
      <c r="K731">
        <v>5</v>
      </c>
      <c r="L731" s="25" t="s">
        <v>3065</v>
      </c>
    </row>
    <row r="732" spans="1:12" x14ac:dyDescent="0.35">
      <c r="A732" s="25" t="s">
        <v>2184</v>
      </c>
      <c r="B732" s="25" t="s">
        <v>2183</v>
      </c>
      <c r="C732" s="25" t="s">
        <v>3980</v>
      </c>
      <c r="D732" s="25">
        <v>5.1669999999999998</v>
      </c>
      <c r="E732" s="25" t="s">
        <v>87</v>
      </c>
      <c r="F732" s="25" t="s">
        <v>36</v>
      </c>
      <c r="G732" s="29" t="s">
        <v>3972</v>
      </c>
      <c r="H732" s="29" t="s">
        <v>5404</v>
      </c>
      <c r="I732" s="25" t="s">
        <v>5408</v>
      </c>
      <c r="J732" t="s">
        <v>5860</v>
      </c>
      <c r="K732">
        <v>8</v>
      </c>
      <c r="L732" s="25" t="s">
        <v>3084</v>
      </c>
    </row>
    <row r="733" spans="1:12" x14ac:dyDescent="0.35">
      <c r="A733" s="25" t="s">
        <v>3491</v>
      </c>
      <c r="B733" s="25" t="s">
        <v>3490</v>
      </c>
      <c r="C733" s="25" t="s">
        <v>3968</v>
      </c>
      <c r="D733" s="25">
        <v>0.97699999999999998</v>
      </c>
      <c r="E733" s="25" t="s">
        <v>39</v>
      </c>
      <c r="F733" s="25" t="s">
        <v>36</v>
      </c>
      <c r="G733" s="29" t="s">
        <v>539</v>
      </c>
      <c r="H733" s="29" t="s">
        <v>5404</v>
      </c>
      <c r="I733" s="25" t="s">
        <v>5405</v>
      </c>
      <c r="J733" t="s">
        <v>5861</v>
      </c>
      <c r="K733">
        <v>1</v>
      </c>
      <c r="L733" s="25" t="s">
        <v>3070</v>
      </c>
    </row>
    <row r="734" spans="1:12" x14ac:dyDescent="0.35">
      <c r="A734" s="25" t="s">
        <v>4686</v>
      </c>
      <c r="B734" s="25" t="s">
        <v>4685</v>
      </c>
      <c r="C734" s="25" t="s">
        <v>3968</v>
      </c>
      <c r="D734" s="25">
        <v>1.0660000000000001</v>
      </c>
      <c r="E734" s="25" t="s">
        <v>83</v>
      </c>
      <c r="F734" s="25" t="s">
        <v>36</v>
      </c>
      <c r="G734" s="29" t="s">
        <v>3994</v>
      </c>
      <c r="H734" s="29" t="s">
        <v>5404</v>
      </c>
      <c r="I734" s="25" t="s">
        <v>5405</v>
      </c>
      <c r="J734" t="s">
        <v>5862</v>
      </c>
      <c r="K734">
        <v>2</v>
      </c>
      <c r="L734" s="25" t="s">
        <v>3070</v>
      </c>
    </row>
    <row r="735" spans="1:12" x14ac:dyDescent="0.35">
      <c r="A735" s="25" t="s">
        <v>3607</v>
      </c>
      <c r="B735" s="25" t="s">
        <v>3606</v>
      </c>
      <c r="C735" s="25" t="s">
        <v>3969</v>
      </c>
      <c r="D735" s="25">
        <v>1.93</v>
      </c>
      <c r="E735" s="25" t="s">
        <v>78</v>
      </c>
      <c r="F735" s="25" t="s">
        <v>36</v>
      </c>
      <c r="G735" s="29" t="s">
        <v>3393</v>
      </c>
      <c r="H735" s="29" t="s">
        <v>5404</v>
      </c>
      <c r="I735" s="25" t="s">
        <v>5405</v>
      </c>
      <c r="J735" t="s">
        <v>5611</v>
      </c>
      <c r="K735">
        <v>3</v>
      </c>
      <c r="L735" s="25" t="s">
        <v>3066</v>
      </c>
    </row>
    <row r="736" spans="1:12" x14ac:dyDescent="0.35">
      <c r="A736" s="25" t="s">
        <v>5157</v>
      </c>
      <c r="B736" s="25" t="s">
        <v>5156</v>
      </c>
      <c r="C736" s="25" t="s">
        <v>3980</v>
      </c>
      <c r="D736" s="25">
        <v>5.4960000000000004</v>
      </c>
      <c r="E736" s="25" t="s">
        <v>47</v>
      </c>
      <c r="F736" s="25" t="s">
        <v>36</v>
      </c>
      <c r="G736" s="29" t="s">
        <v>29</v>
      </c>
      <c r="H736" s="29" t="s">
        <v>5404</v>
      </c>
      <c r="I736" s="25" t="s">
        <v>5408</v>
      </c>
      <c r="J736" t="s">
        <v>5863</v>
      </c>
      <c r="K736">
        <v>7</v>
      </c>
      <c r="L736" s="25" t="s">
        <v>3084</v>
      </c>
    </row>
    <row r="737" spans="1:12" x14ac:dyDescent="0.35">
      <c r="A737" s="25" t="s">
        <v>3561</v>
      </c>
      <c r="B737" s="25" t="s">
        <v>3560</v>
      </c>
      <c r="C737" s="25" t="s">
        <v>3968</v>
      </c>
      <c r="D737" s="25">
        <v>1.4730000000000001</v>
      </c>
      <c r="E737" s="25" t="s">
        <v>42</v>
      </c>
      <c r="F737" s="25" t="s">
        <v>36</v>
      </c>
      <c r="G737" s="29" t="s">
        <v>3393</v>
      </c>
      <c r="H737" s="29" t="s">
        <v>5404</v>
      </c>
      <c r="I737" s="25" t="s">
        <v>5408</v>
      </c>
      <c r="J737" t="s">
        <v>5864</v>
      </c>
      <c r="K737">
        <v>5</v>
      </c>
      <c r="L737" s="25" t="s">
        <v>3070</v>
      </c>
    </row>
    <row r="738" spans="1:12" x14ac:dyDescent="0.35">
      <c r="A738" s="25" t="s">
        <v>5323</v>
      </c>
      <c r="B738" s="25" t="s">
        <v>5322</v>
      </c>
      <c r="C738" s="25" t="s">
        <v>3968</v>
      </c>
      <c r="D738" s="25">
        <v>1.17</v>
      </c>
      <c r="E738" s="25" t="s">
        <v>148</v>
      </c>
      <c r="F738" s="25" t="s">
        <v>36</v>
      </c>
      <c r="G738" s="29" t="s">
        <v>29</v>
      </c>
      <c r="H738" s="29" t="s">
        <v>5404</v>
      </c>
      <c r="I738" s="25" t="s">
        <v>5405</v>
      </c>
      <c r="J738" t="s">
        <v>5768</v>
      </c>
      <c r="K738">
        <v>4</v>
      </c>
      <c r="L738" s="25" t="s">
        <v>3070</v>
      </c>
    </row>
    <row r="739" spans="1:12" x14ac:dyDescent="0.35">
      <c r="A739" s="25" t="s">
        <v>5175</v>
      </c>
      <c r="B739" s="25" t="s">
        <v>5174</v>
      </c>
      <c r="C739" s="25" t="s">
        <v>3969</v>
      </c>
      <c r="D739" s="25">
        <v>2.528</v>
      </c>
      <c r="E739" s="25" t="s">
        <v>78</v>
      </c>
      <c r="F739" s="25" t="s">
        <v>36</v>
      </c>
      <c r="G739" s="29" t="s">
        <v>29</v>
      </c>
      <c r="H739" s="29" t="s">
        <v>5404</v>
      </c>
      <c r="I739" s="25" t="s">
        <v>5408</v>
      </c>
      <c r="J739" t="s">
        <v>5865</v>
      </c>
      <c r="K739">
        <v>6</v>
      </c>
      <c r="L739" s="25" t="s">
        <v>3066</v>
      </c>
    </row>
    <row r="740" spans="1:12" x14ac:dyDescent="0.35">
      <c r="A740" s="25" t="s">
        <v>4969</v>
      </c>
      <c r="B740" s="25" t="s">
        <v>4968</v>
      </c>
      <c r="C740" s="25" t="s">
        <v>3968</v>
      </c>
      <c r="D740" s="25">
        <v>1.3160000000000001</v>
      </c>
      <c r="E740" s="25" t="s">
        <v>39</v>
      </c>
      <c r="F740" s="25" t="s">
        <v>36</v>
      </c>
      <c r="G740" s="29" t="s">
        <v>1839</v>
      </c>
      <c r="H740" s="29" t="s">
        <v>5404</v>
      </c>
      <c r="I740" s="25" t="s">
        <v>5405</v>
      </c>
      <c r="J740" t="s">
        <v>5697</v>
      </c>
      <c r="K740">
        <v>4</v>
      </c>
      <c r="L740" s="25" t="s">
        <v>3070</v>
      </c>
    </row>
    <row r="741" spans="1:12" x14ac:dyDescent="0.35">
      <c r="A741" s="25" t="s">
        <v>4384</v>
      </c>
      <c r="B741" s="25" t="s">
        <v>4383</v>
      </c>
      <c r="C741" s="25" t="s">
        <v>3970</v>
      </c>
      <c r="D741" s="25">
        <v>0.74299999999999999</v>
      </c>
      <c r="E741" s="25" t="s">
        <v>42</v>
      </c>
      <c r="F741" s="25" t="s">
        <v>36</v>
      </c>
      <c r="G741" s="29" t="s">
        <v>539</v>
      </c>
      <c r="H741" s="29" t="s">
        <v>5404</v>
      </c>
      <c r="I741" s="25" t="s">
        <v>5408</v>
      </c>
      <c r="J741" t="s">
        <v>5866</v>
      </c>
      <c r="K741">
        <v>6</v>
      </c>
      <c r="L741" s="25" t="s">
        <v>3073</v>
      </c>
    </row>
    <row r="742" spans="1:12" x14ac:dyDescent="0.35">
      <c r="A742" s="25" t="s">
        <v>5030</v>
      </c>
      <c r="B742" s="25" t="s">
        <v>5029</v>
      </c>
      <c r="C742" s="25" t="s">
        <v>3980</v>
      </c>
      <c r="D742" s="25">
        <v>5.3680000000000003</v>
      </c>
      <c r="E742" s="25" t="s">
        <v>36</v>
      </c>
      <c r="F742" s="25" t="s">
        <v>36</v>
      </c>
      <c r="G742" s="29" t="s">
        <v>3359</v>
      </c>
      <c r="H742" s="29" t="s">
        <v>5404</v>
      </c>
      <c r="I742" s="25" t="s">
        <v>5405</v>
      </c>
      <c r="J742" t="s">
        <v>5867</v>
      </c>
      <c r="K742">
        <v>3</v>
      </c>
      <c r="L742" s="25" t="s">
        <v>3084</v>
      </c>
    </row>
    <row r="743" spans="1:12" x14ac:dyDescent="0.35">
      <c r="A743" s="25" t="s">
        <v>4063</v>
      </c>
      <c r="B743" s="25" t="s">
        <v>4062</v>
      </c>
      <c r="C743" s="25" t="s">
        <v>3981</v>
      </c>
      <c r="D743" s="25">
        <v>3.9969999999999999</v>
      </c>
      <c r="E743" s="25" t="s">
        <v>68</v>
      </c>
      <c r="F743" s="25" t="s">
        <v>36</v>
      </c>
      <c r="G743" s="29" t="s">
        <v>3995</v>
      </c>
      <c r="H743" s="29" t="s">
        <v>5404</v>
      </c>
      <c r="I743" s="25" t="s">
        <v>5408</v>
      </c>
      <c r="J743" t="s">
        <v>5868</v>
      </c>
      <c r="K743">
        <v>7</v>
      </c>
      <c r="L743" s="25" t="s">
        <v>3065</v>
      </c>
    </row>
    <row r="744" spans="1:12" x14ac:dyDescent="0.35">
      <c r="A744" s="25" t="s">
        <v>3817</v>
      </c>
      <c r="B744" s="25" t="s">
        <v>3816</v>
      </c>
      <c r="C744" s="25" t="s">
        <v>3970</v>
      </c>
      <c r="D744" s="25">
        <v>0.75</v>
      </c>
      <c r="E744" s="25" t="s">
        <v>53</v>
      </c>
      <c r="F744" s="25" t="s">
        <v>36</v>
      </c>
      <c r="G744" s="29" t="s">
        <v>28</v>
      </c>
      <c r="H744" s="29" t="s">
        <v>5404</v>
      </c>
      <c r="I744" s="25" t="s">
        <v>5405</v>
      </c>
      <c r="J744" t="s">
        <v>5827</v>
      </c>
      <c r="K744">
        <v>4</v>
      </c>
      <c r="L744" s="25" t="s">
        <v>3073</v>
      </c>
    </row>
    <row r="745" spans="1:12" x14ac:dyDescent="0.35">
      <c r="A745" s="25" t="s">
        <v>4233</v>
      </c>
      <c r="B745" s="25" t="s">
        <v>4232</v>
      </c>
      <c r="C745" s="25" t="s">
        <v>3968</v>
      </c>
      <c r="D745" s="25">
        <v>0.93500000000000005</v>
      </c>
      <c r="E745" s="25" t="s">
        <v>148</v>
      </c>
      <c r="F745" s="25" t="s">
        <v>36</v>
      </c>
      <c r="G745" s="29" t="s">
        <v>3995</v>
      </c>
      <c r="H745" s="29" t="s">
        <v>5404</v>
      </c>
      <c r="I745" s="25" t="s">
        <v>5405</v>
      </c>
      <c r="J745" t="s">
        <v>5721</v>
      </c>
      <c r="K745">
        <v>4</v>
      </c>
      <c r="L745" s="25" t="s">
        <v>3070</v>
      </c>
    </row>
    <row r="746" spans="1:12" x14ac:dyDescent="0.35">
      <c r="A746" s="25" t="s">
        <v>4592</v>
      </c>
      <c r="B746" s="25" t="s">
        <v>4591</v>
      </c>
      <c r="C746" s="25" t="s">
        <v>3968</v>
      </c>
      <c r="D746" s="25">
        <v>0.85799999999999998</v>
      </c>
      <c r="E746" s="25" t="s">
        <v>50</v>
      </c>
      <c r="F746" s="25" t="s">
        <v>36</v>
      </c>
      <c r="G746" s="29" t="s">
        <v>3994</v>
      </c>
      <c r="H746" s="29" t="s">
        <v>5404</v>
      </c>
      <c r="I746" s="25" t="s">
        <v>5408</v>
      </c>
      <c r="J746" t="s">
        <v>5869</v>
      </c>
      <c r="K746">
        <v>7</v>
      </c>
      <c r="L746" s="25" t="s">
        <v>3070</v>
      </c>
    </row>
    <row r="747" spans="1:12" x14ac:dyDescent="0.35">
      <c r="A747" s="25" t="s">
        <v>4965</v>
      </c>
      <c r="B747" s="25" t="s">
        <v>4964</v>
      </c>
      <c r="C747" s="25" t="s">
        <v>3968</v>
      </c>
      <c r="D747" s="25">
        <v>1.802</v>
      </c>
      <c r="E747" s="25" t="s">
        <v>50</v>
      </c>
      <c r="F747" s="25" t="s">
        <v>36</v>
      </c>
      <c r="G747" s="29" t="s">
        <v>1839</v>
      </c>
      <c r="H747" s="29" t="s">
        <v>5404</v>
      </c>
      <c r="I747" s="25" t="s">
        <v>5405</v>
      </c>
      <c r="J747" t="s">
        <v>5849</v>
      </c>
      <c r="K747">
        <v>4</v>
      </c>
      <c r="L747" s="25" t="s">
        <v>3070</v>
      </c>
    </row>
    <row r="748" spans="1:12" x14ac:dyDescent="0.35">
      <c r="A748" s="25" t="s">
        <v>3751</v>
      </c>
      <c r="B748" s="25" t="s">
        <v>3750</v>
      </c>
      <c r="C748" s="25" t="s">
        <v>3969</v>
      </c>
      <c r="D748" s="25">
        <v>2.6560000000000001</v>
      </c>
      <c r="E748" s="25" t="s">
        <v>83</v>
      </c>
      <c r="F748" s="25" t="s">
        <v>36</v>
      </c>
      <c r="G748" s="29" t="s">
        <v>27</v>
      </c>
      <c r="H748" s="29" t="s">
        <v>5404</v>
      </c>
      <c r="I748" s="25" t="s">
        <v>5408</v>
      </c>
      <c r="J748" t="s">
        <v>5703</v>
      </c>
      <c r="K748">
        <v>8</v>
      </c>
      <c r="L748" s="25" t="s">
        <v>3066</v>
      </c>
    </row>
    <row r="749" spans="1:12" x14ac:dyDescent="0.35">
      <c r="A749" s="25" t="s">
        <v>4462</v>
      </c>
      <c r="B749" s="25" t="s">
        <v>4461</v>
      </c>
      <c r="C749" s="25" t="s">
        <v>3981</v>
      </c>
      <c r="D749" s="25">
        <v>3.4870000000000001</v>
      </c>
      <c r="E749" s="25" t="s">
        <v>87</v>
      </c>
      <c r="F749" s="25" t="s">
        <v>36</v>
      </c>
      <c r="G749" s="29" t="s">
        <v>3996</v>
      </c>
      <c r="H749" s="29" t="s">
        <v>5404</v>
      </c>
      <c r="I749" s="25" t="s">
        <v>5405</v>
      </c>
      <c r="J749" t="s">
        <v>5441</v>
      </c>
      <c r="K749">
        <v>4</v>
      </c>
      <c r="L749" s="25" t="s">
        <v>3065</v>
      </c>
    </row>
    <row r="750" spans="1:12" x14ac:dyDescent="0.35">
      <c r="A750" s="25" t="s">
        <v>4127</v>
      </c>
      <c r="B750" s="25" t="s">
        <v>4126</v>
      </c>
      <c r="C750" s="25" t="s">
        <v>3970</v>
      </c>
      <c r="D750" s="25">
        <v>0.75</v>
      </c>
      <c r="E750" s="25" t="s">
        <v>160</v>
      </c>
      <c r="F750" s="25" t="s">
        <v>36</v>
      </c>
      <c r="G750" s="29" t="s">
        <v>3995</v>
      </c>
      <c r="H750" s="29" t="s">
        <v>5404</v>
      </c>
      <c r="I750" s="25" t="s">
        <v>5408</v>
      </c>
      <c r="J750" t="s">
        <v>5830</v>
      </c>
      <c r="K750">
        <v>7</v>
      </c>
      <c r="L750" s="25" t="s">
        <v>3073</v>
      </c>
    </row>
    <row r="751" spans="1:12" x14ac:dyDescent="0.35">
      <c r="A751" s="25" t="s">
        <v>4404</v>
      </c>
      <c r="B751" s="25" t="s">
        <v>4403</v>
      </c>
      <c r="C751" s="25" t="s">
        <v>3971</v>
      </c>
      <c r="D751" s="25">
        <v>6.3410000000000002</v>
      </c>
      <c r="E751" s="25" t="s">
        <v>78</v>
      </c>
      <c r="F751" s="25" t="s">
        <v>36</v>
      </c>
      <c r="G751" s="29" t="s">
        <v>3996</v>
      </c>
      <c r="H751" s="29" t="s">
        <v>5404</v>
      </c>
      <c r="I751" s="25" t="s">
        <v>5408</v>
      </c>
      <c r="J751" t="s">
        <v>5870</v>
      </c>
      <c r="K751">
        <v>8</v>
      </c>
      <c r="L751" s="25" t="s">
        <v>3064</v>
      </c>
    </row>
    <row r="752" spans="1:12" x14ac:dyDescent="0.35">
      <c r="A752" s="25" t="s">
        <v>536</v>
      </c>
      <c r="B752" s="25" t="s">
        <v>535</v>
      </c>
      <c r="C752" s="25" t="s">
        <v>3968</v>
      </c>
      <c r="D752" s="25">
        <v>1.5309999999999999</v>
      </c>
      <c r="E752" s="25" t="s">
        <v>47</v>
      </c>
      <c r="F752" s="25" t="s">
        <v>36</v>
      </c>
      <c r="G752" s="29" t="s">
        <v>3995</v>
      </c>
      <c r="H752" s="29" t="s">
        <v>5404</v>
      </c>
      <c r="I752" s="25" t="s">
        <v>5408</v>
      </c>
      <c r="J752" t="s">
        <v>5871</v>
      </c>
      <c r="K752">
        <v>7</v>
      </c>
      <c r="L752" s="25" t="s">
        <v>3070</v>
      </c>
    </row>
    <row r="753" spans="1:12" x14ac:dyDescent="0.35">
      <c r="A753" s="25" t="s">
        <v>4476</v>
      </c>
      <c r="B753" s="25" t="s">
        <v>4475</v>
      </c>
      <c r="C753" s="25" t="s">
        <v>3969</v>
      </c>
      <c r="D753" s="25">
        <v>2.6389999999999998</v>
      </c>
      <c r="E753" s="25" t="s">
        <v>50</v>
      </c>
      <c r="F753" s="25" t="s">
        <v>36</v>
      </c>
      <c r="G753" s="29" t="s">
        <v>3996</v>
      </c>
      <c r="H753" s="29" t="s">
        <v>5404</v>
      </c>
      <c r="I753" s="25" t="s">
        <v>5405</v>
      </c>
      <c r="J753" t="s">
        <v>5483</v>
      </c>
      <c r="K753">
        <v>2</v>
      </c>
      <c r="L753" s="25" t="s">
        <v>3066</v>
      </c>
    </row>
    <row r="754" spans="1:12" x14ac:dyDescent="0.35">
      <c r="A754" s="25" t="s">
        <v>5105</v>
      </c>
      <c r="B754" s="25" t="s">
        <v>5104</v>
      </c>
      <c r="C754" s="25" t="s">
        <v>3970</v>
      </c>
      <c r="D754" s="25">
        <v>0.74299999999999999</v>
      </c>
      <c r="E754" s="25" t="s">
        <v>36</v>
      </c>
      <c r="F754" s="25" t="s">
        <v>36</v>
      </c>
      <c r="G754" s="29" t="s">
        <v>2175</v>
      </c>
      <c r="H754" s="29" t="s">
        <v>5404</v>
      </c>
      <c r="I754" s="25" t="s">
        <v>5408</v>
      </c>
      <c r="J754" t="s">
        <v>5872</v>
      </c>
      <c r="K754">
        <v>8</v>
      </c>
      <c r="L754" s="25" t="s">
        <v>3073</v>
      </c>
    </row>
    <row r="755" spans="1:12" x14ac:dyDescent="0.35">
      <c r="A755" s="25" t="s">
        <v>3993</v>
      </c>
      <c r="B755" s="25" t="s">
        <v>3992</v>
      </c>
      <c r="C755" s="25" t="s">
        <v>3980</v>
      </c>
      <c r="D755" s="25">
        <v>4.7919999999999998</v>
      </c>
      <c r="E755" s="25" t="s">
        <v>36</v>
      </c>
      <c r="F755" s="25" t="s">
        <v>36</v>
      </c>
      <c r="G755" s="29" t="s">
        <v>26</v>
      </c>
      <c r="H755" s="29" t="s">
        <v>5404</v>
      </c>
      <c r="I755" s="25" t="s">
        <v>5405</v>
      </c>
      <c r="J755" t="s">
        <v>5511</v>
      </c>
      <c r="K755">
        <v>4</v>
      </c>
      <c r="L755" s="25" t="s">
        <v>3084</v>
      </c>
    </row>
    <row r="756" spans="1:12" x14ac:dyDescent="0.35">
      <c r="A756" s="25" t="s">
        <v>2696</v>
      </c>
      <c r="B756" s="25" t="s">
        <v>2695</v>
      </c>
      <c r="C756" s="25" t="s">
        <v>3981</v>
      </c>
      <c r="D756" s="25">
        <v>3.798</v>
      </c>
      <c r="E756" s="25" t="s">
        <v>36</v>
      </c>
      <c r="F756" s="25" t="s">
        <v>36</v>
      </c>
      <c r="G756" s="29" t="s">
        <v>2175</v>
      </c>
      <c r="H756" s="29" t="s">
        <v>5404</v>
      </c>
      <c r="I756" s="25" t="s">
        <v>5408</v>
      </c>
      <c r="J756" t="s">
        <v>5873</v>
      </c>
      <c r="K756">
        <v>8</v>
      </c>
      <c r="L756" s="25" t="s">
        <v>3065</v>
      </c>
    </row>
    <row r="757" spans="1:12" x14ac:dyDescent="0.35">
      <c r="A757" s="25" t="s">
        <v>3416</v>
      </c>
      <c r="B757" s="25" t="s">
        <v>3415</v>
      </c>
      <c r="C757" s="25" t="s">
        <v>3981</v>
      </c>
      <c r="D757" s="25">
        <v>3.8090000000000002</v>
      </c>
      <c r="E757" s="25" t="s">
        <v>83</v>
      </c>
      <c r="F757" s="25" t="s">
        <v>36</v>
      </c>
      <c r="G757" s="29" t="s">
        <v>543</v>
      </c>
      <c r="H757" s="29" t="s">
        <v>5404</v>
      </c>
      <c r="I757" s="25" t="s">
        <v>5405</v>
      </c>
      <c r="J757" t="s">
        <v>5461</v>
      </c>
      <c r="K757">
        <v>2</v>
      </c>
      <c r="L757" s="25" t="s">
        <v>3065</v>
      </c>
    </row>
    <row r="758" spans="1:12" x14ac:dyDescent="0.35">
      <c r="A758" s="25" t="s">
        <v>4900</v>
      </c>
      <c r="B758" s="25" t="s">
        <v>4899</v>
      </c>
      <c r="C758" s="25" t="s">
        <v>3970</v>
      </c>
      <c r="D758" s="25">
        <v>0.75</v>
      </c>
      <c r="E758" s="25" t="s">
        <v>78</v>
      </c>
      <c r="F758" s="25" t="s">
        <v>36</v>
      </c>
      <c r="G758" s="29" t="s">
        <v>1839</v>
      </c>
      <c r="H758" s="29" t="s">
        <v>5404</v>
      </c>
      <c r="I758" s="25" t="s">
        <v>5408</v>
      </c>
      <c r="J758" t="s">
        <v>5874</v>
      </c>
      <c r="K758">
        <v>6</v>
      </c>
      <c r="L758" s="25" t="s">
        <v>3073</v>
      </c>
    </row>
    <row r="759" spans="1:12" x14ac:dyDescent="0.35">
      <c r="A759" s="25" t="s">
        <v>4372</v>
      </c>
      <c r="B759" s="25" t="s">
        <v>4371</v>
      </c>
      <c r="C759" s="25" t="s">
        <v>3970</v>
      </c>
      <c r="D759" s="25">
        <v>0.74299999999999999</v>
      </c>
      <c r="E759" s="25" t="s">
        <v>50</v>
      </c>
      <c r="F759" s="25" t="s">
        <v>36</v>
      </c>
      <c r="G759" s="29" t="s">
        <v>539</v>
      </c>
      <c r="H759" s="29" t="s">
        <v>5404</v>
      </c>
      <c r="I759" s="25" t="s">
        <v>5408</v>
      </c>
      <c r="J759" t="s">
        <v>5755</v>
      </c>
      <c r="K759">
        <v>6</v>
      </c>
      <c r="L759" s="25" t="s">
        <v>3073</v>
      </c>
    </row>
    <row r="760" spans="1:12" x14ac:dyDescent="0.35">
      <c r="A760" s="25" t="s">
        <v>5277</v>
      </c>
      <c r="B760" s="25" t="s">
        <v>5276</v>
      </c>
      <c r="C760" s="25" t="s">
        <v>3969</v>
      </c>
      <c r="D760" s="25">
        <v>2.29</v>
      </c>
      <c r="E760" s="25" t="s">
        <v>68</v>
      </c>
      <c r="F760" s="25" t="s">
        <v>36</v>
      </c>
      <c r="G760" s="29" t="s">
        <v>29</v>
      </c>
      <c r="H760" s="29" t="s">
        <v>5404</v>
      </c>
      <c r="I760" s="25" t="s">
        <v>5405</v>
      </c>
      <c r="J760" t="s">
        <v>5736</v>
      </c>
      <c r="K760">
        <v>2</v>
      </c>
      <c r="L760" s="25" t="s">
        <v>3066</v>
      </c>
    </row>
    <row r="761" spans="1:12" x14ac:dyDescent="0.35">
      <c r="A761" s="25" t="s">
        <v>4412</v>
      </c>
      <c r="B761" s="25" t="s">
        <v>4411</v>
      </c>
      <c r="C761" s="25" t="s">
        <v>3981</v>
      </c>
      <c r="D761" s="25">
        <v>3.254</v>
      </c>
      <c r="E761" s="25" t="s">
        <v>68</v>
      </c>
      <c r="F761" s="25" t="s">
        <v>36</v>
      </c>
      <c r="G761" s="29" t="s">
        <v>3996</v>
      </c>
      <c r="H761" s="29" t="s">
        <v>5404</v>
      </c>
      <c r="I761" s="25" t="s">
        <v>5408</v>
      </c>
      <c r="J761" t="s">
        <v>5499</v>
      </c>
      <c r="K761">
        <v>6</v>
      </c>
      <c r="L761" s="25" t="s">
        <v>3065</v>
      </c>
    </row>
    <row r="762" spans="1:12" x14ac:dyDescent="0.35">
      <c r="A762" s="25" t="s">
        <v>5363</v>
      </c>
      <c r="B762" s="25" t="s">
        <v>5362</v>
      </c>
      <c r="C762" s="25" t="s">
        <v>3970</v>
      </c>
      <c r="D762" s="25">
        <v>0.75</v>
      </c>
      <c r="E762" s="25" t="s">
        <v>36</v>
      </c>
      <c r="F762" s="25" t="s">
        <v>36</v>
      </c>
      <c r="G762" s="29" t="s">
        <v>29</v>
      </c>
      <c r="H762" s="29" t="s">
        <v>5404</v>
      </c>
      <c r="I762" s="25" t="s">
        <v>5405</v>
      </c>
      <c r="J762" t="s">
        <v>5449</v>
      </c>
      <c r="K762">
        <v>3</v>
      </c>
      <c r="L762" s="25" t="s">
        <v>3073</v>
      </c>
    </row>
    <row r="763" spans="1:12" x14ac:dyDescent="0.35">
      <c r="A763" s="25" t="s">
        <v>3109</v>
      </c>
      <c r="B763" s="25" t="s">
        <v>3108</v>
      </c>
      <c r="C763" s="25" t="s">
        <v>3970</v>
      </c>
      <c r="D763" s="25">
        <v>0.75</v>
      </c>
      <c r="E763" s="25" t="s">
        <v>83</v>
      </c>
      <c r="F763" s="25" t="s">
        <v>36</v>
      </c>
      <c r="G763" s="29" t="s">
        <v>539</v>
      </c>
      <c r="H763" s="29" t="s">
        <v>5404</v>
      </c>
      <c r="I763" s="25" t="s">
        <v>5405</v>
      </c>
      <c r="J763" t="s">
        <v>5449</v>
      </c>
      <c r="K763">
        <v>3</v>
      </c>
      <c r="L763" s="25" t="s">
        <v>3073</v>
      </c>
    </row>
    <row r="764" spans="1:12" x14ac:dyDescent="0.35">
      <c r="A764" s="25" t="s">
        <v>1826</v>
      </c>
      <c r="B764" s="25" t="s">
        <v>1825</v>
      </c>
      <c r="C764" s="25" t="s">
        <v>3970</v>
      </c>
      <c r="D764" s="25">
        <v>0.85899999999999999</v>
      </c>
      <c r="E764" s="25" t="s">
        <v>87</v>
      </c>
      <c r="F764" s="25" t="s">
        <v>36</v>
      </c>
      <c r="G764" s="29" t="s">
        <v>28</v>
      </c>
      <c r="H764" s="29" t="s">
        <v>5404</v>
      </c>
      <c r="I764" s="25" t="s">
        <v>5405</v>
      </c>
      <c r="J764" t="s">
        <v>5642</v>
      </c>
      <c r="K764">
        <v>1</v>
      </c>
      <c r="L764" s="25" t="s">
        <v>3073</v>
      </c>
    </row>
    <row r="765" spans="1:12" x14ac:dyDescent="0.35">
      <c r="A765" s="25" t="s">
        <v>5078</v>
      </c>
      <c r="B765" s="25" t="s">
        <v>5077</v>
      </c>
      <c r="C765" s="25" t="s">
        <v>3970</v>
      </c>
      <c r="D765" s="25">
        <v>0.745</v>
      </c>
      <c r="E765" s="25" t="s">
        <v>68</v>
      </c>
      <c r="F765" s="25" t="s">
        <v>36</v>
      </c>
      <c r="G765" s="29" t="s">
        <v>3359</v>
      </c>
      <c r="H765" s="29" t="s">
        <v>5404</v>
      </c>
      <c r="I765" s="25" t="s">
        <v>5405</v>
      </c>
      <c r="J765" t="s">
        <v>5696</v>
      </c>
      <c r="K765">
        <v>3</v>
      </c>
      <c r="L765" s="25" t="s">
        <v>3073</v>
      </c>
    </row>
    <row r="766" spans="1:12" x14ac:dyDescent="0.35">
      <c r="A766" s="25" t="s">
        <v>3737</v>
      </c>
      <c r="B766" s="25" t="s">
        <v>3736</v>
      </c>
      <c r="C766" s="25" t="s">
        <v>3968</v>
      </c>
      <c r="D766" s="25">
        <v>1.478</v>
      </c>
      <c r="E766" s="25" t="s">
        <v>87</v>
      </c>
      <c r="F766" s="25" t="s">
        <v>36</v>
      </c>
      <c r="G766" s="29" t="s">
        <v>3393</v>
      </c>
      <c r="H766" s="29" t="s">
        <v>5404</v>
      </c>
      <c r="I766" s="25" t="s">
        <v>5405</v>
      </c>
      <c r="J766" t="s">
        <v>5601</v>
      </c>
      <c r="K766">
        <v>3</v>
      </c>
      <c r="L766" s="25" t="s">
        <v>3070</v>
      </c>
    </row>
    <row r="767" spans="1:12" x14ac:dyDescent="0.35">
      <c r="A767" s="25" t="s">
        <v>5357</v>
      </c>
      <c r="B767" s="25" t="s">
        <v>5356</v>
      </c>
      <c r="C767" s="25" t="s">
        <v>3970</v>
      </c>
      <c r="D767" s="25">
        <v>0.75</v>
      </c>
      <c r="E767" s="25" t="s">
        <v>78</v>
      </c>
      <c r="F767" s="25" t="s">
        <v>36</v>
      </c>
      <c r="G767" s="29" t="s">
        <v>29</v>
      </c>
      <c r="H767" s="29" t="s">
        <v>5404</v>
      </c>
      <c r="I767" s="25" t="s">
        <v>5405</v>
      </c>
      <c r="J767" t="s">
        <v>5448</v>
      </c>
      <c r="K767">
        <v>3</v>
      </c>
      <c r="L767" s="25" t="s">
        <v>3073</v>
      </c>
    </row>
    <row r="768" spans="1:12" x14ac:dyDescent="0.35">
      <c r="A768" s="25" t="s">
        <v>498</v>
      </c>
      <c r="B768" s="25" t="s">
        <v>497</v>
      </c>
      <c r="C768" s="25" t="s">
        <v>3981</v>
      </c>
      <c r="D768" s="25">
        <v>3.9420000000000002</v>
      </c>
      <c r="E768" s="25" t="s">
        <v>53</v>
      </c>
      <c r="F768" s="25" t="s">
        <v>36</v>
      </c>
      <c r="G768" s="29" t="s">
        <v>3973</v>
      </c>
      <c r="H768" s="29" t="s">
        <v>5404</v>
      </c>
      <c r="I768" s="25" t="s">
        <v>5408</v>
      </c>
      <c r="J768" t="s">
        <v>5875</v>
      </c>
      <c r="K768">
        <v>6</v>
      </c>
      <c r="L768" s="25" t="s">
        <v>3065</v>
      </c>
    </row>
    <row r="769" spans="1:12" x14ac:dyDescent="0.35">
      <c r="A769" s="25" t="s">
        <v>811</v>
      </c>
      <c r="B769" s="25" t="s">
        <v>810</v>
      </c>
      <c r="C769" s="25" t="s">
        <v>3968</v>
      </c>
      <c r="D769" s="25">
        <v>1.4239999999999999</v>
      </c>
      <c r="E769" s="25" t="s">
        <v>39</v>
      </c>
      <c r="F769" s="25" t="s">
        <v>36</v>
      </c>
      <c r="G769" s="29" t="s">
        <v>5401</v>
      </c>
      <c r="H769" s="29" t="s">
        <v>5404</v>
      </c>
      <c r="I769" s="25" t="s">
        <v>5408</v>
      </c>
      <c r="J769" t="s">
        <v>5876</v>
      </c>
      <c r="K769">
        <v>5</v>
      </c>
      <c r="L769" s="25" t="s">
        <v>3070</v>
      </c>
    </row>
    <row r="770" spans="1:12" x14ac:dyDescent="0.35">
      <c r="A770" s="25" t="s">
        <v>713</v>
      </c>
      <c r="B770" s="25" t="s">
        <v>712</v>
      </c>
      <c r="C770" s="25" t="s">
        <v>3968</v>
      </c>
      <c r="D770" s="25">
        <v>1.242</v>
      </c>
      <c r="E770" s="25" t="s">
        <v>53</v>
      </c>
      <c r="F770" s="25" t="s">
        <v>36</v>
      </c>
      <c r="G770" s="29" t="s">
        <v>3995</v>
      </c>
      <c r="H770" s="29" t="s">
        <v>5404</v>
      </c>
      <c r="I770" s="25" t="s">
        <v>5408</v>
      </c>
      <c r="J770" t="s">
        <v>5814</v>
      </c>
      <c r="K770">
        <v>6</v>
      </c>
      <c r="L770" s="25" t="s">
        <v>3070</v>
      </c>
    </row>
    <row r="771" spans="1:12" x14ac:dyDescent="0.35">
      <c r="A771" s="25" t="s">
        <v>4811</v>
      </c>
      <c r="B771" s="25" t="s">
        <v>4810</v>
      </c>
      <c r="C771" s="25" t="s">
        <v>3970</v>
      </c>
      <c r="D771" s="25">
        <v>0.745</v>
      </c>
      <c r="E771" s="25" t="s">
        <v>110</v>
      </c>
      <c r="F771" s="25" t="s">
        <v>36</v>
      </c>
      <c r="G771" s="29" t="s">
        <v>27</v>
      </c>
      <c r="H771" s="29" t="s">
        <v>5404</v>
      </c>
      <c r="I771" s="25" t="s">
        <v>5405</v>
      </c>
      <c r="J771" t="s">
        <v>5756</v>
      </c>
      <c r="K771">
        <v>3</v>
      </c>
      <c r="L771" s="25" t="s">
        <v>3073</v>
      </c>
    </row>
    <row r="772" spans="1:12" x14ac:dyDescent="0.35">
      <c r="A772" s="25" t="s">
        <v>4618</v>
      </c>
      <c r="B772" s="25" t="s">
        <v>4617</v>
      </c>
      <c r="C772" s="25" t="s">
        <v>3981</v>
      </c>
      <c r="D772" s="25">
        <v>4.359</v>
      </c>
      <c r="E772" s="25" t="s">
        <v>53</v>
      </c>
      <c r="F772" s="25" t="s">
        <v>36</v>
      </c>
      <c r="G772" s="29" t="s">
        <v>5397</v>
      </c>
      <c r="H772" s="29" t="s">
        <v>5404</v>
      </c>
      <c r="I772" s="25" t="s">
        <v>5405</v>
      </c>
      <c r="J772" t="s">
        <v>5432</v>
      </c>
      <c r="K772">
        <v>2</v>
      </c>
      <c r="L772" s="25" t="s">
        <v>3065</v>
      </c>
    </row>
    <row r="773" spans="1:12" x14ac:dyDescent="0.35">
      <c r="A773" s="25" t="s">
        <v>636</v>
      </c>
      <c r="B773" s="25" t="s">
        <v>635</v>
      </c>
      <c r="C773" s="25" t="s">
        <v>3969</v>
      </c>
      <c r="D773" s="25">
        <v>2.2010000000000001</v>
      </c>
      <c r="E773" s="25" t="s">
        <v>47</v>
      </c>
      <c r="F773" s="25" t="s">
        <v>36</v>
      </c>
      <c r="G773" s="29" t="s">
        <v>543</v>
      </c>
      <c r="H773" s="29" t="s">
        <v>5404</v>
      </c>
      <c r="I773" s="25" t="s">
        <v>5405</v>
      </c>
      <c r="J773" t="s">
        <v>5582</v>
      </c>
      <c r="K773">
        <v>1</v>
      </c>
      <c r="L773" s="25" t="s">
        <v>3066</v>
      </c>
    </row>
    <row r="774" spans="1:12" x14ac:dyDescent="0.35">
      <c r="A774" s="25" t="s">
        <v>3810</v>
      </c>
      <c r="B774" s="25" t="s">
        <v>3809</v>
      </c>
      <c r="C774" s="25" t="s">
        <v>3970</v>
      </c>
      <c r="D774" s="25">
        <v>0.75</v>
      </c>
      <c r="E774" s="25" t="s">
        <v>78</v>
      </c>
      <c r="F774" s="25" t="s">
        <v>36</v>
      </c>
      <c r="G774" s="29" t="s">
        <v>28</v>
      </c>
      <c r="H774" s="29" t="s">
        <v>5404</v>
      </c>
      <c r="I774" s="25" t="s">
        <v>5405</v>
      </c>
      <c r="J774" t="s">
        <v>5877</v>
      </c>
      <c r="K774">
        <v>1</v>
      </c>
      <c r="L774" s="25" t="s">
        <v>3073</v>
      </c>
    </row>
    <row r="775" spans="1:12" x14ac:dyDescent="0.35">
      <c r="A775" s="25" t="s">
        <v>562</v>
      </c>
      <c r="B775" s="25" t="s">
        <v>561</v>
      </c>
      <c r="C775" s="25" t="s">
        <v>3970</v>
      </c>
      <c r="D775" s="25">
        <v>0.75</v>
      </c>
      <c r="E775" s="25" t="s">
        <v>36</v>
      </c>
      <c r="F775" s="25" t="s">
        <v>36</v>
      </c>
      <c r="G775" s="29" t="s">
        <v>539</v>
      </c>
      <c r="H775" s="29" t="s">
        <v>5404</v>
      </c>
      <c r="I775" s="25" t="s">
        <v>5408</v>
      </c>
      <c r="J775" t="s">
        <v>5878</v>
      </c>
      <c r="K775">
        <v>6</v>
      </c>
      <c r="L775" s="25" t="s">
        <v>3073</v>
      </c>
    </row>
    <row r="776" spans="1:12" x14ac:dyDescent="0.35">
      <c r="A776" s="25" t="s">
        <v>5167</v>
      </c>
      <c r="B776" s="25" t="s">
        <v>5166</v>
      </c>
      <c r="C776" s="25" t="s">
        <v>3981</v>
      </c>
      <c r="D776" s="25">
        <v>3.7010000000000001</v>
      </c>
      <c r="E776" s="25" t="s">
        <v>50</v>
      </c>
      <c r="F776" s="25" t="s">
        <v>36</v>
      </c>
      <c r="G776" s="29" t="s">
        <v>29</v>
      </c>
      <c r="H776" s="29" t="s">
        <v>5404</v>
      </c>
      <c r="I776" s="25" t="s">
        <v>5408</v>
      </c>
      <c r="J776" t="s">
        <v>5620</v>
      </c>
      <c r="K776">
        <v>7</v>
      </c>
      <c r="L776" s="25" t="s">
        <v>3065</v>
      </c>
    </row>
    <row r="777" spans="1:12" x14ac:dyDescent="0.35">
      <c r="A777" s="25" t="s">
        <v>3565</v>
      </c>
      <c r="B777" s="25" t="s">
        <v>3564</v>
      </c>
      <c r="C777" s="25" t="s">
        <v>3970</v>
      </c>
      <c r="D777" s="25">
        <v>0.75</v>
      </c>
      <c r="E777" s="25" t="s">
        <v>87</v>
      </c>
      <c r="F777" s="25" t="s">
        <v>36</v>
      </c>
      <c r="G777" s="29" t="s">
        <v>3393</v>
      </c>
      <c r="H777" s="29" t="s">
        <v>5404</v>
      </c>
      <c r="I777" s="25" t="s">
        <v>5408</v>
      </c>
      <c r="J777" t="s">
        <v>5879</v>
      </c>
      <c r="K777">
        <v>7</v>
      </c>
      <c r="L777" s="25" t="s">
        <v>3073</v>
      </c>
    </row>
    <row r="778" spans="1:12" x14ac:dyDescent="0.35">
      <c r="A778" s="25" t="s">
        <v>3941</v>
      </c>
      <c r="B778" s="25" t="s">
        <v>3940</v>
      </c>
      <c r="C778" s="25" t="s">
        <v>3968</v>
      </c>
      <c r="D778" s="25">
        <v>1.262</v>
      </c>
      <c r="E778" s="25" t="s">
        <v>78</v>
      </c>
      <c r="F778" s="25" t="s">
        <v>36</v>
      </c>
      <c r="G778" s="29" t="s">
        <v>2175</v>
      </c>
      <c r="H778" s="29" t="s">
        <v>5404</v>
      </c>
      <c r="I778" s="25" t="s">
        <v>5408</v>
      </c>
      <c r="J778" t="s">
        <v>5880</v>
      </c>
      <c r="K778">
        <v>6</v>
      </c>
      <c r="L778" s="25" t="s">
        <v>3070</v>
      </c>
    </row>
    <row r="779" spans="1:12" x14ac:dyDescent="0.35">
      <c r="A779" s="25" t="s">
        <v>3837</v>
      </c>
      <c r="B779" s="25" t="s">
        <v>3836</v>
      </c>
      <c r="C779" s="25" t="s">
        <v>3968</v>
      </c>
      <c r="D779" s="25">
        <v>1.0169999999999999</v>
      </c>
      <c r="E779" s="25" t="s">
        <v>39</v>
      </c>
      <c r="F779" s="25" t="s">
        <v>36</v>
      </c>
      <c r="G779" s="29" t="s">
        <v>1839</v>
      </c>
      <c r="H779" s="29" t="s">
        <v>5404</v>
      </c>
      <c r="I779" s="25" t="s">
        <v>5408</v>
      </c>
      <c r="J779" t="s">
        <v>5881</v>
      </c>
      <c r="K779">
        <v>5</v>
      </c>
      <c r="L779" s="25" t="s">
        <v>3070</v>
      </c>
    </row>
    <row r="780" spans="1:12" x14ac:dyDescent="0.35">
      <c r="A780" s="25" t="s">
        <v>4918</v>
      </c>
      <c r="B780" s="25" t="s">
        <v>4917</v>
      </c>
      <c r="C780" s="25" t="s">
        <v>3980</v>
      </c>
      <c r="D780" s="25">
        <v>5.7809999999999997</v>
      </c>
      <c r="E780" s="25" t="s">
        <v>100</v>
      </c>
      <c r="F780" s="25" t="s">
        <v>36</v>
      </c>
      <c r="G780" s="29" t="s">
        <v>1839</v>
      </c>
      <c r="H780" s="29" t="s">
        <v>5404</v>
      </c>
      <c r="I780" s="25" t="s">
        <v>5405</v>
      </c>
      <c r="J780" t="s">
        <v>5585</v>
      </c>
      <c r="K780">
        <v>4</v>
      </c>
      <c r="L780" s="25" t="s">
        <v>3084</v>
      </c>
    </row>
    <row r="781" spans="1:12" x14ac:dyDescent="0.35">
      <c r="A781" s="25" t="s">
        <v>1512</v>
      </c>
      <c r="B781" s="25" t="s">
        <v>1511</v>
      </c>
      <c r="C781" s="25" t="s">
        <v>3980</v>
      </c>
      <c r="D781" s="25">
        <v>4.97</v>
      </c>
      <c r="E781" s="25" t="s">
        <v>148</v>
      </c>
      <c r="F781" s="25" t="s">
        <v>36</v>
      </c>
      <c r="G781" s="29" t="s">
        <v>1839</v>
      </c>
      <c r="H781" s="29" t="s">
        <v>5404</v>
      </c>
      <c r="I781" s="25" t="s">
        <v>5405</v>
      </c>
      <c r="J781" t="s">
        <v>5882</v>
      </c>
      <c r="K781">
        <v>2</v>
      </c>
      <c r="L781" s="25" t="s">
        <v>3084</v>
      </c>
    </row>
    <row r="782" spans="1:12" x14ac:dyDescent="0.35">
      <c r="A782" s="25" t="s">
        <v>4942</v>
      </c>
      <c r="B782" s="25" t="s">
        <v>4941</v>
      </c>
      <c r="C782" s="25" t="s">
        <v>3981</v>
      </c>
      <c r="D782" s="25">
        <v>4.5259999999999998</v>
      </c>
      <c r="E782" s="25" t="s">
        <v>87</v>
      </c>
      <c r="F782" s="25" t="s">
        <v>36</v>
      </c>
      <c r="G782" s="29" t="s">
        <v>1839</v>
      </c>
      <c r="H782" s="29" t="s">
        <v>5404</v>
      </c>
      <c r="I782" s="25" t="s">
        <v>5405</v>
      </c>
      <c r="J782" t="s">
        <v>5883</v>
      </c>
      <c r="K782">
        <v>3</v>
      </c>
      <c r="L782" s="25" t="s">
        <v>3065</v>
      </c>
    </row>
    <row r="783" spans="1:12" x14ac:dyDescent="0.35">
      <c r="A783" s="25" t="s">
        <v>3906</v>
      </c>
      <c r="B783" s="25" t="s">
        <v>3905</v>
      </c>
      <c r="C783" s="25" t="s">
        <v>3969</v>
      </c>
      <c r="D783" s="25">
        <v>3.1070000000000002</v>
      </c>
      <c r="E783" s="25" t="s">
        <v>39</v>
      </c>
      <c r="F783" s="25" t="s">
        <v>36</v>
      </c>
      <c r="G783" s="29" t="s">
        <v>1839</v>
      </c>
      <c r="H783" s="29" t="s">
        <v>5404</v>
      </c>
      <c r="I783" s="25" t="s">
        <v>5405</v>
      </c>
      <c r="J783" t="s">
        <v>5655</v>
      </c>
      <c r="K783">
        <v>4</v>
      </c>
      <c r="L783" s="25" t="s">
        <v>3066</v>
      </c>
    </row>
    <row r="784" spans="1:12" x14ac:dyDescent="0.35">
      <c r="A784" s="25" t="s">
        <v>839</v>
      </c>
      <c r="B784" s="25" t="s">
        <v>838</v>
      </c>
      <c r="C784" s="25" t="s">
        <v>3968</v>
      </c>
      <c r="D784" s="25">
        <v>1.0960000000000001</v>
      </c>
      <c r="E784" s="25" t="s">
        <v>39</v>
      </c>
      <c r="F784" s="25" t="s">
        <v>36</v>
      </c>
      <c r="G784" s="29" t="s">
        <v>3359</v>
      </c>
      <c r="H784" s="29" t="s">
        <v>5404</v>
      </c>
      <c r="I784" s="25" t="s">
        <v>5408</v>
      </c>
      <c r="J784" t="s">
        <v>5884</v>
      </c>
      <c r="K784">
        <v>5</v>
      </c>
      <c r="L784" s="25" t="s">
        <v>3070</v>
      </c>
    </row>
    <row r="785" spans="1:12" x14ac:dyDescent="0.35">
      <c r="A785" s="25" t="s">
        <v>1943</v>
      </c>
      <c r="B785" s="25" t="s">
        <v>1942</v>
      </c>
      <c r="C785" s="25" t="s">
        <v>3981</v>
      </c>
      <c r="D785" s="25">
        <v>3.972</v>
      </c>
      <c r="E785" s="25" t="s">
        <v>53</v>
      </c>
      <c r="F785" s="25" t="s">
        <v>36</v>
      </c>
      <c r="G785" s="29" t="s">
        <v>1839</v>
      </c>
      <c r="H785" s="29" t="s">
        <v>5404</v>
      </c>
      <c r="I785" s="25" t="s">
        <v>5408</v>
      </c>
      <c r="J785" t="s">
        <v>5855</v>
      </c>
      <c r="K785">
        <v>8</v>
      </c>
      <c r="L785" s="25" t="s">
        <v>3065</v>
      </c>
    </row>
    <row r="786" spans="1:12" x14ac:dyDescent="0.35">
      <c r="A786" s="25" t="s">
        <v>2097</v>
      </c>
      <c r="B786" s="25" t="s">
        <v>2096</v>
      </c>
      <c r="C786" s="25" t="s">
        <v>3968</v>
      </c>
      <c r="D786" s="25">
        <v>0.97699999999999998</v>
      </c>
      <c r="E786" s="25" t="s">
        <v>47</v>
      </c>
      <c r="F786" s="25" t="s">
        <v>36</v>
      </c>
      <c r="G786" s="29" t="s">
        <v>1839</v>
      </c>
      <c r="H786" s="29" t="s">
        <v>5404</v>
      </c>
      <c r="I786" s="25" t="s">
        <v>5405</v>
      </c>
      <c r="J786" t="s">
        <v>5849</v>
      </c>
      <c r="K786">
        <v>4</v>
      </c>
      <c r="L786" s="25" t="s">
        <v>3070</v>
      </c>
    </row>
    <row r="787" spans="1:12" x14ac:dyDescent="0.35">
      <c r="A787" s="25" t="s">
        <v>2091</v>
      </c>
      <c r="B787" s="25" t="s">
        <v>2090</v>
      </c>
      <c r="C787" s="25" t="s">
        <v>3970</v>
      </c>
      <c r="D787" s="25">
        <v>0.75</v>
      </c>
      <c r="E787" s="25" t="s">
        <v>53</v>
      </c>
      <c r="F787" s="25" t="s">
        <v>36</v>
      </c>
      <c r="G787" s="29" t="s">
        <v>1839</v>
      </c>
      <c r="H787" s="29" t="s">
        <v>5404</v>
      </c>
      <c r="I787" s="25" t="s">
        <v>5405</v>
      </c>
      <c r="J787" t="s">
        <v>5650</v>
      </c>
      <c r="K787">
        <v>1</v>
      </c>
      <c r="L787" s="25" t="s">
        <v>3073</v>
      </c>
    </row>
    <row r="788" spans="1:12" x14ac:dyDescent="0.35">
      <c r="A788" s="25" t="s">
        <v>3115</v>
      </c>
      <c r="B788" s="25" t="s">
        <v>3114</v>
      </c>
      <c r="C788" s="25" t="s">
        <v>3970</v>
      </c>
      <c r="D788" s="25">
        <v>0.75</v>
      </c>
      <c r="E788" s="25" t="s">
        <v>87</v>
      </c>
      <c r="F788" s="25" t="s">
        <v>36</v>
      </c>
      <c r="G788" s="29" t="s">
        <v>539</v>
      </c>
      <c r="H788" s="29" t="s">
        <v>5404</v>
      </c>
      <c r="I788" s="25" t="s">
        <v>5408</v>
      </c>
      <c r="J788" t="s">
        <v>5563</v>
      </c>
      <c r="K788">
        <v>6</v>
      </c>
      <c r="L788" s="25" t="s">
        <v>3073</v>
      </c>
    </row>
    <row r="789" spans="1:12" x14ac:dyDescent="0.35">
      <c r="A789" s="25" t="s">
        <v>5383</v>
      </c>
      <c r="B789" s="25" t="s">
        <v>5382</v>
      </c>
      <c r="C789" s="25" t="s">
        <v>3970</v>
      </c>
      <c r="D789" s="25">
        <v>0.745</v>
      </c>
      <c r="E789" s="25" t="s">
        <v>50</v>
      </c>
      <c r="F789" s="25" t="s">
        <v>36</v>
      </c>
      <c r="G789" s="29" t="s">
        <v>29</v>
      </c>
      <c r="H789" s="29" t="s">
        <v>5404</v>
      </c>
      <c r="I789" s="25" t="s">
        <v>5405</v>
      </c>
      <c r="J789" t="s">
        <v>5885</v>
      </c>
      <c r="K789">
        <v>4</v>
      </c>
      <c r="L789" s="25" t="s">
        <v>3073</v>
      </c>
    </row>
    <row r="790" spans="1:12" x14ac:dyDescent="0.35">
      <c r="A790" s="25" t="s">
        <v>1969</v>
      </c>
      <c r="B790" s="25" t="s">
        <v>1968</v>
      </c>
      <c r="C790" s="25" t="s">
        <v>3968</v>
      </c>
      <c r="D790" s="25">
        <v>1.2490000000000001</v>
      </c>
      <c r="E790" s="25" t="s">
        <v>100</v>
      </c>
      <c r="F790" s="25" t="s">
        <v>36</v>
      </c>
      <c r="G790" s="29" t="s">
        <v>1839</v>
      </c>
      <c r="H790" s="29" t="s">
        <v>5404</v>
      </c>
      <c r="I790" s="25" t="s">
        <v>5408</v>
      </c>
      <c r="J790" t="s">
        <v>5886</v>
      </c>
      <c r="K790">
        <v>6</v>
      </c>
      <c r="L790" s="25" t="s">
        <v>3070</v>
      </c>
    </row>
    <row r="791" spans="1:12" x14ac:dyDescent="0.35">
      <c r="A791" s="25" t="s">
        <v>472</v>
      </c>
      <c r="B791" s="25" t="s">
        <v>471</v>
      </c>
      <c r="C791" s="25" t="s">
        <v>3970</v>
      </c>
      <c r="D791" s="25">
        <v>0.56200000000000006</v>
      </c>
      <c r="E791" s="25" t="s">
        <v>100</v>
      </c>
      <c r="F791" s="25" t="s">
        <v>36</v>
      </c>
      <c r="G791" s="29" t="s">
        <v>539</v>
      </c>
      <c r="H791" s="29" t="s">
        <v>5404</v>
      </c>
      <c r="I791" s="25" t="s">
        <v>5405</v>
      </c>
      <c r="J791" t="s">
        <v>5757</v>
      </c>
      <c r="K791">
        <v>2</v>
      </c>
      <c r="L791" s="25" t="s">
        <v>3073</v>
      </c>
    </row>
    <row r="792" spans="1:12" x14ac:dyDescent="0.35">
      <c r="A792" s="25" t="s">
        <v>474</v>
      </c>
      <c r="B792" s="25" t="s">
        <v>473</v>
      </c>
      <c r="C792" s="25" t="s">
        <v>3969</v>
      </c>
      <c r="D792" s="25">
        <v>3.3849999999999998</v>
      </c>
      <c r="E792" s="25" t="s">
        <v>36</v>
      </c>
      <c r="F792" s="25" t="s">
        <v>36</v>
      </c>
      <c r="G792" s="29" t="s">
        <v>539</v>
      </c>
      <c r="H792" s="29" t="s">
        <v>5404</v>
      </c>
      <c r="I792" s="25" t="s">
        <v>5405</v>
      </c>
      <c r="J792" t="s">
        <v>5494</v>
      </c>
      <c r="K792">
        <v>3</v>
      </c>
      <c r="L792" s="25" t="s">
        <v>3066</v>
      </c>
    </row>
    <row r="793" spans="1:12" x14ac:dyDescent="0.35">
      <c r="A793" s="25" t="s">
        <v>5091</v>
      </c>
      <c r="B793" s="25" t="s">
        <v>3368</v>
      </c>
      <c r="C793" s="25" t="s">
        <v>3980</v>
      </c>
      <c r="D793" s="25">
        <v>4.6139999999999999</v>
      </c>
      <c r="E793" s="25" t="s">
        <v>50</v>
      </c>
      <c r="F793" s="25" t="s">
        <v>36</v>
      </c>
      <c r="G793" s="29" t="s">
        <v>2175</v>
      </c>
      <c r="H793" s="29" t="s">
        <v>5404</v>
      </c>
      <c r="I793" s="25" t="s">
        <v>5408</v>
      </c>
      <c r="J793" t="s">
        <v>5692</v>
      </c>
      <c r="K793">
        <v>8</v>
      </c>
      <c r="L793" s="25" t="s">
        <v>3084</v>
      </c>
    </row>
    <row r="794" spans="1:12" x14ac:dyDescent="0.35">
      <c r="A794" s="25" t="s">
        <v>3220</v>
      </c>
      <c r="B794" s="25" t="s">
        <v>3219</v>
      </c>
      <c r="C794" s="25" t="s">
        <v>3970</v>
      </c>
      <c r="D794" s="25">
        <v>0.75</v>
      </c>
      <c r="E794" s="25" t="s">
        <v>87</v>
      </c>
      <c r="F794" s="25" t="s">
        <v>36</v>
      </c>
      <c r="G794" s="29" t="s">
        <v>28</v>
      </c>
      <c r="H794" s="29" t="s">
        <v>5404</v>
      </c>
      <c r="I794" s="25" t="s">
        <v>5405</v>
      </c>
      <c r="J794" t="s">
        <v>5701</v>
      </c>
      <c r="K794">
        <v>4</v>
      </c>
      <c r="L794" s="25" t="s">
        <v>3073</v>
      </c>
    </row>
    <row r="795" spans="1:12" x14ac:dyDescent="0.35">
      <c r="A795" s="25" t="s">
        <v>5311</v>
      </c>
      <c r="B795" s="25" t="s">
        <v>5310</v>
      </c>
      <c r="C795" s="25" t="s">
        <v>3968</v>
      </c>
      <c r="D795" s="25">
        <v>1.3120000000000001</v>
      </c>
      <c r="E795" s="25" t="s">
        <v>83</v>
      </c>
      <c r="F795" s="25" t="s">
        <v>36</v>
      </c>
      <c r="G795" s="29" t="s">
        <v>29</v>
      </c>
      <c r="H795" s="29" t="s">
        <v>5404</v>
      </c>
      <c r="I795" s="25" t="s">
        <v>5405</v>
      </c>
      <c r="J795" t="s">
        <v>5648</v>
      </c>
      <c r="K795">
        <v>1</v>
      </c>
      <c r="L795" s="25" t="s">
        <v>3070</v>
      </c>
    </row>
    <row r="796" spans="1:12" x14ac:dyDescent="0.35">
      <c r="A796" s="25" t="s">
        <v>3495</v>
      </c>
      <c r="B796" s="25" t="s">
        <v>3494</v>
      </c>
      <c r="C796" s="25" t="s">
        <v>3970</v>
      </c>
      <c r="D796" s="25">
        <v>0.83699999999999997</v>
      </c>
      <c r="E796" s="25" t="s">
        <v>50</v>
      </c>
      <c r="F796" s="25" t="s">
        <v>36</v>
      </c>
      <c r="G796" s="29" t="s">
        <v>539</v>
      </c>
      <c r="H796" s="29" t="s">
        <v>5404</v>
      </c>
      <c r="I796" s="25" t="s">
        <v>5405</v>
      </c>
      <c r="J796" t="s">
        <v>5553</v>
      </c>
      <c r="K796">
        <v>2</v>
      </c>
      <c r="L796" s="25" t="s">
        <v>3073</v>
      </c>
    </row>
    <row r="797" spans="1:12" x14ac:dyDescent="0.35">
      <c r="A797" s="25" t="s">
        <v>3848</v>
      </c>
      <c r="B797" s="25" t="s">
        <v>3847</v>
      </c>
      <c r="C797" s="25" t="s">
        <v>3970</v>
      </c>
      <c r="D797" s="25">
        <v>0.75</v>
      </c>
      <c r="E797" s="25" t="s">
        <v>53</v>
      </c>
      <c r="F797" s="25" t="s">
        <v>36</v>
      </c>
      <c r="G797" s="29" t="s">
        <v>1839</v>
      </c>
      <c r="H797" s="29" t="s">
        <v>5404</v>
      </c>
      <c r="I797" s="25" t="s">
        <v>5408</v>
      </c>
      <c r="J797" t="s">
        <v>5887</v>
      </c>
      <c r="K797">
        <v>6</v>
      </c>
      <c r="L797" s="25" t="s">
        <v>3073</v>
      </c>
    </row>
    <row r="798" spans="1:12" x14ac:dyDescent="0.35">
      <c r="A798" s="25" t="s">
        <v>3795</v>
      </c>
      <c r="B798" s="25" t="s">
        <v>3794</v>
      </c>
      <c r="C798" s="25" t="s">
        <v>3969</v>
      </c>
      <c r="D798" s="25">
        <v>2.3250000000000002</v>
      </c>
      <c r="E798" s="25" t="s">
        <v>78</v>
      </c>
      <c r="F798" s="25" t="s">
        <v>36</v>
      </c>
      <c r="G798" s="29" t="s">
        <v>28</v>
      </c>
      <c r="H798" s="29" t="s">
        <v>5404</v>
      </c>
      <c r="I798" s="25" t="s">
        <v>5408</v>
      </c>
      <c r="J798" t="s">
        <v>5788</v>
      </c>
      <c r="K798">
        <v>6</v>
      </c>
      <c r="L798" s="25" t="s">
        <v>3066</v>
      </c>
    </row>
    <row r="799" spans="1:12" x14ac:dyDescent="0.35">
      <c r="A799" s="25" t="s">
        <v>2469</v>
      </c>
      <c r="B799" s="25" t="s">
        <v>2468</v>
      </c>
      <c r="C799" s="25" t="s">
        <v>3968</v>
      </c>
      <c r="D799" s="25">
        <v>1.179</v>
      </c>
      <c r="E799" s="25" t="s">
        <v>47</v>
      </c>
      <c r="F799" s="25" t="s">
        <v>36</v>
      </c>
      <c r="G799" s="29" t="s">
        <v>28</v>
      </c>
      <c r="H799" s="29" t="s">
        <v>5404</v>
      </c>
      <c r="I799" s="25" t="s">
        <v>5408</v>
      </c>
      <c r="J799" t="s">
        <v>5888</v>
      </c>
      <c r="K799">
        <v>5</v>
      </c>
      <c r="L799" s="25" t="s">
        <v>3070</v>
      </c>
    </row>
    <row r="800" spans="1:12" x14ac:dyDescent="0.35">
      <c r="A800" s="25" t="s">
        <v>2828</v>
      </c>
      <c r="B800" s="25" t="s">
        <v>2827</v>
      </c>
      <c r="C800" s="25" t="s">
        <v>3968</v>
      </c>
      <c r="D800" s="25">
        <v>1.6739999999999999</v>
      </c>
      <c r="E800" s="25" t="s">
        <v>53</v>
      </c>
      <c r="F800" s="25" t="s">
        <v>36</v>
      </c>
      <c r="G800" s="29" t="s">
        <v>2175</v>
      </c>
      <c r="H800" s="29" t="s">
        <v>5404</v>
      </c>
      <c r="I800" s="25" t="s">
        <v>5405</v>
      </c>
      <c r="J800" t="s">
        <v>5534</v>
      </c>
      <c r="K800">
        <v>3</v>
      </c>
      <c r="L800" s="25" t="s">
        <v>3070</v>
      </c>
    </row>
    <row r="801" spans="1:12" x14ac:dyDescent="0.35">
      <c r="A801" s="25" t="s">
        <v>3665</v>
      </c>
      <c r="B801" s="25" t="s">
        <v>3664</v>
      </c>
      <c r="C801" s="25" t="s">
        <v>3969</v>
      </c>
      <c r="D801" s="25">
        <v>2.9049999999999998</v>
      </c>
      <c r="E801" s="25" t="s">
        <v>50</v>
      </c>
      <c r="F801" s="25" t="s">
        <v>36</v>
      </c>
      <c r="G801" s="29" t="s">
        <v>3393</v>
      </c>
      <c r="H801" s="29" t="s">
        <v>5404</v>
      </c>
      <c r="I801" s="25" t="s">
        <v>5405</v>
      </c>
      <c r="J801" t="s">
        <v>5699</v>
      </c>
      <c r="K801">
        <v>3</v>
      </c>
      <c r="L801" s="25" t="s">
        <v>3066</v>
      </c>
    </row>
    <row r="802" spans="1:12" x14ac:dyDescent="0.35">
      <c r="A802" s="25" t="s">
        <v>3247</v>
      </c>
      <c r="B802" s="25" t="s">
        <v>3246</v>
      </c>
      <c r="C802" s="25" t="s">
        <v>3981</v>
      </c>
      <c r="D802" s="25">
        <v>3.2320000000000002</v>
      </c>
      <c r="E802" s="25" t="s">
        <v>53</v>
      </c>
      <c r="F802" s="25" t="s">
        <v>36</v>
      </c>
      <c r="G802" s="29" t="s">
        <v>1839</v>
      </c>
      <c r="H802" s="29" t="s">
        <v>5404</v>
      </c>
      <c r="I802" s="25" t="s">
        <v>5408</v>
      </c>
      <c r="J802" t="s">
        <v>5628</v>
      </c>
      <c r="K802">
        <v>8</v>
      </c>
      <c r="L802" s="25" t="s">
        <v>3065</v>
      </c>
    </row>
    <row r="803" spans="1:12" x14ac:dyDescent="0.35">
      <c r="A803" s="25" t="s">
        <v>2174</v>
      </c>
      <c r="B803" s="25" t="s">
        <v>3333</v>
      </c>
      <c r="C803" s="25" t="s">
        <v>3980</v>
      </c>
      <c r="D803" s="25">
        <v>5.2770000000000001</v>
      </c>
      <c r="E803" s="25" t="s">
        <v>68</v>
      </c>
      <c r="F803" s="25" t="s">
        <v>36</v>
      </c>
      <c r="G803" s="29" t="s">
        <v>3359</v>
      </c>
      <c r="H803" s="29" t="s">
        <v>5404</v>
      </c>
      <c r="I803" s="25" t="s">
        <v>5405</v>
      </c>
      <c r="J803" t="s">
        <v>5456</v>
      </c>
      <c r="K803">
        <v>1</v>
      </c>
      <c r="L803" s="25" t="s">
        <v>3084</v>
      </c>
    </row>
    <row r="804" spans="1:12" x14ac:dyDescent="0.35">
      <c r="A804" s="25" t="s">
        <v>809</v>
      </c>
      <c r="B804" s="25" t="s">
        <v>808</v>
      </c>
      <c r="C804" s="25" t="s">
        <v>3969</v>
      </c>
      <c r="D804" s="25">
        <v>1.8420000000000001</v>
      </c>
      <c r="E804" s="25" t="s">
        <v>159</v>
      </c>
      <c r="F804" s="25" t="s">
        <v>36</v>
      </c>
      <c r="G804" s="29" t="s">
        <v>3359</v>
      </c>
      <c r="H804" s="29" t="s">
        <v>5404</v>
      </c>
      <c r="I804" s="25" t="s">
        <v>5405</v>
      </c>
      <c r="J804" t="s">
        <v>5642</v>
      </c>
      <c r="K804">
        <v>1</v>
      </c>
      <c r="L804" s="25" t="s">
        <v>3066</v>
      </c>
    </row>
    <row r="805" spans="1:12" x14ac:dyDescent="0.35">
      <c r="A805" s="25" t="s">
        <v>3858</v>
      </c>
      <c r="B805" s="25" t="s">
        <v>3857</v>
      </c>
      <c r="C805" s="25" t="s">
        <v>3969</v>
      </c>
      <c r="D805" s="25">
        <v>2.9790000000000001</v>
      </c>
      <c r="E805" s="25" t="s">
        <v>160</v>
      </c>
      <c r="F805" s="25" t="s">
        <v>36</v>
      </c>
      <c r="G805" s="29" t="s">
        <v>1839</v>
      </c>
      <c r="H805" s="29" t="s">
        <v>5404</v>
      </c>
      <c r="I805" s="25" t="s">
        <v>5405</v>
      </c>
      <c r="J805" t="s">
        <v>5503</v>
      </c>
      <c r="K805">
        <v>2</v>
      </c>
      <c r="L805" s="25" t="s">
        <v>3066</v>
      </c>
    </row>
    <row r="806" spans="1:12" x14ac:dyDescent="0.35">
      <c r="A806" s="25" t="s">
        <v>2414</v>
      </c>
      <c r="B806" s="25" t="s">
        <v>2413</v>
      </c>
      <c r="C806" s="25" t="s">
        <v>3968</v>
      </c>
      <c r="D806" s="25">
        <v>1.149</v>
      </c>
      <c r="E806" s="25" t="s">
        <v>36</v>
      </c>
      <c r="F806" s="25" t="s">
        <v>36</v>
      </c>
      <c r="G806" s="29" t="s">
        <v>27</v>
      </c>
      <c r="H806" s="29" t="s">
        <v>5404</v>
      </c>
      <c r="I806" s="25" t="s">
        <v>5405</v>
      </c>
      <c r="J806" t="s">
        <v>5460</v>
      </c>
      <c r="K806">
        <v>2</v>
      </c>
      <c r="L806" s="25" t="s">
        <v>3070</v>
      </c>
    </row>
    <row r="807" spans="1:12" x14ac:dyDescent="0.35">
      <c r="A807" s="25" t="s">
        <v>3803</v>
      </c>
      <c r="B807" s="25" t="s">
        <v>3802</v>
      </c>
      <c r="C807" s="25" t="s">
        <v>3969</v>
      </c>
      <c r="D807" s="25">
        <v>2.7320000000000002</v>
      </c>
      <c r="E807" s="25" t="s">
        <v>36</v>
      </c>
      <c r="F807" s="25" t="s">
        <v>36</v>
      </c>
      <c r="G807" s="29" t="s">
        <v>28</v>
      </c>
      <c r="H807" s="29" t="s">
        <v>5404</v>
      </c>
      <c r="I807" s="25" t="s">
        <v>5405</v>
      </c>
      <c r="J807" t="s">
        <v>5449</v>
      </c>
      <c r="K807">
        <v>3</v>
      </c>
      <c r="L807" s="25" t="s">
        <v>3066</v>
      </c>
    </row>
    <row r="808" spans="1:12" x14ac:dyDescent="0.35">
      <c r="A808" s="25" t="s">
        <v>4879</v>
      </c>
      <c r="B808" s="25" t="s">
        <v>4878</v>
      </c>
      <c r="C808" s="25" t="s">
        <v>3970</v>
      </c>
      <c r="D808" s="25">
        <v>0.75</v>
      </c>
      <c r="E808" s="25" t="s">
        <v>53</v>
      </c>
      <c r="F808" s="25" t="s">
        <v>36</v>
      </c>
      <c r="G808" s="29" t="s">
        <v>28</v>
      </c>
      <c r="H808" s="29" t="s">
        <v>5404</v>
      </c>
      <c r="I808" s="25" t="s">
        <v>5405</v>
      </c>
      <c r="J808" t="s">
        <v>5619</v>
      </c>
      <c r="K808">
        <v>1</v>
      </c>
      <c r="L808" s="25" t="s">
        <v>3073</v>
      </c>
    </row>
    <row r="809" spans="1:12" x14ac:dyDescent="0.35">
      <c r="A809" s="25" t="s">
        <v>1975</v>
      </c>
      <c r="B809" s="25" t="s">
        <v>1974</v>
      </c>
      <c r="C809" s="25" t="s">
        <v>3981</v>
      </c>
      <c r="D809" s="25">
        <v>3.5249999999999999</v>
      </c>
      <c r="E809" s="25" t="s">
        <v>78</v>
      </c>
      <c r="F809" s="25" t="s">
        <v>36</v>
      </c>
      <c r="G809" s="29" t="s">
        <v>1839</v>
      </c>
      <c r="H809" s="29" t="s">
        <v>5404</v>
      </c>
      <c r="I809" s="25" t="s">
        <v>5405</v>
      </c>
      <c r="J809" t="s">
        <v>5806</v>
      </c>
      <c r="K809">
        <v>3</v>
      </c>
      <c r="L809" s="25" t="s">
        <v>3065</v>
      </c>
    </row>
    <row r="810" spans="1:12" x14ac:dyDescent="0.35">
      <c r="A810" s="25" t="s">
        <v>4139</v>
      </c>
      <c r="B810" s="25" t="s">
        <v>4138</v>
      </c>
      <c r="C810" s="25" t="s">
        <v>3980</v>
      </c>
      <c r="D810" s="25">
        <v>4.9029999999999996</v>
      </c>
      <c r="E810" s="25" t="s">
        <v>36</v>
      </c>
      <c r="F810" s="25" t="s">
        <v>36</v>
      </c>
      <c r="G810" s="29" t="s">
        <v>3995</v>
      </c>
      <c r="H810" s="29" t="s">
        <v>5404</v>
      </c>
      <c r="I810" s="25" t="s">
        <v>5405</v>
      </c>
      <c r="J810" t="s">
        <v>5441</v>
      </c>
      <c r="K810">
        <v>4</v>
      </c>
      <c r="L810" s="25" t="s">
        <v>3084</v>
      </c>
    </row>
    <row r="811" spans="1:12" x14ac:dyDescent="0.35">
      <c r="A811" s="25" t="s">
        <v>3218</v>
      </c>
      <c r="B811" s="25" t="s">
        <v>3217</v>
      </c>
      <c r="C811" s="25" t="s">
        <v>3970</v>
      </c>
      <c r="D811" s="25">
        <v>0.75</v>
      </c>
      <c r="E811" s="25" t="s">
        <v>83</v>
      </c>
      <c r="F811" s="25" t="s">
        <v>36</v>
      </c>
      <c r="G811" s="29" t="s">
        <v>28</v>
      </c>
      <c r="H811" s="29" t="s">
        <v>5404</v>
      </c>
      <c r="I811" s="25" t="s">
        <v>5405</v>
      </c>
      <c r="J811" t="s">
        <v>5883</v>
      </c>
      <c r="K811">
        <v>3</v>
      </c>
      <c r="L811" s="25" t="s">
        <v>3073</v>
      </c>
    </row>
    <row r="812" spans="1:12" x14ac:dyDescent="0.35">
      <c r="A812" s="25" t="s">
        <v>2412</v>
      </c>
      <c r="B812" s="25" t="s">
        <v>2411</v>
      </c>
      <c r="C812" s="25" t="s">
        <v>3969</v>
      </c>
      <c r="D812" s="25">
        <v>2.5750000000000002</v>
      </c>
      <c r="E812" s="25" t="s">
        <v>73</v>
      </c>
      <c r="F812" s="25" t="s">
        <v>36</v>
      </c>
      <c r="G812" s="29" t="s">
        <v>27</v>
      </c>
      <c r="H812" s="29" t="s">
        <v>5404</v>
      </c>
      <c r="I812" s="25" t="s">
        <v>5405</v>
      </c>
      <c r="J812" t="s">
        <v>5673</v>
      </c>
      <c r="K812">
        <v>1</v>
      </c>
      <c r="L812" s="25" t="s">
        <v>3066</v>
      </c>
    </row>
    <row r="813" spans="1:12" x14ac:dyDescent="0.35">
      <c r="A813" s="25" t="s">
        <v>3819</v>
      </c>
      <c r="B813" s="25" t="s">
        <v>3818</v>
      </c>
      <c r="C813" s="25" t="s">
        <v>3970</v>
      </c>
      <c r="D813" s="25">
        <v>0.80600000000000005</v>
      </c>
      <c r="E813" s="25" t="s">
        <v>83</v>
      </c>
      <c r="F813" s="25" t="s">
        <v>36</v>
      </c>
      <c r="G813" s="29" t="s">
        <v>28</v>
      </c>
      <c r="H813" s="29" t="s">
        <v>5404</v>
      </c>
      <c r="I813" s="25" t="s">
        <v>5405</v>
      </c>
      <c r="J813" t="s">
        <v>5889</v>
      </c>
      <c r="K813">
        <v>3</v>
      </c>
      <c r="L813" s="25" t="s">
        <v>3073</v>
      </c>
    </row>
    <row r="814" spans="1:12" x14ac:dyDescent="0.35">
      <c r="A814" s="25" t="s">
        <v>4928</v>
      </c>
      <c r="B814" s="25" t="s">
        <v>4927</v>
      </c>
      <c r="C814" s="25" t="s">
        <v>3980</v>
      </c>
      <c r="D814" s="25">
        <v>5.0170000000000003</v>
      </c>
      <c r="E814" s="25" t="s">
        <v>159</v>
      </c>
      <c r="F814" s="25" t="s">
        <v>36</v>
      </c>
      <c r="G814" s="29" t="s">
        <v>1839</v>
      </c>
      <c r="H814" s="29" t="s">
        <v>5404</v>
      </c>
      <c r="I814" s="25" t="s">
        <v>5405</v>
      </c>
      <c r="J814" t="s">
        <v>5890</v>
      </c>
      <c r="K814">
        <v>2</v>
      </c>
      <c r="L814" s="25" t="s">
        <v>3084</v>
      </c>
    </row>
    <row r="815" spans="1:12" x14ac:dyDescent="0.35">
      <c r="A815" s="25" t="s">
        <v>3417</v>
      </c>
      <c r="B815" s="25" t="s">
        <v>1792</v>
      </c>
      <c r="C815" s="25" t="s">
        <v>3969</v>
      </c>
      <c r="D815" s="25">
        <v>3.22</v>
      </c>
      <c r="E815" s="25" t="s">
        <v>53</v>
      </c>
      <c r="F815" s="25" t="s">
        <v>36</v>
      </c>
      <c r="G815" s="29" t="s">
        <v>543</v>
      </c>
      <c r="H815" s="29" t="s">
        <v>5404</v>
      </c>
      <c r="I815" s="25" t="s">
        <v>5405</v>
      </c>
      <c r="J815" t="s">
        <v>5891</v>
      </c>
      <c r="K815">
        <v>1</v>
      </c>
      <c r="L815" s="25" t="s">
        <v>3066</v>
      </c>
    </row>
    <row r="816" spans="1:12" x14ac:dyDescent="0.35">
      <c r="A816" s="25" t="s">
        <v>3316</v>
      </c>
      <c r="B816" s="25" t="s">
        <v>3315</v>
      </c>
      <c r="C816" s="25" t="s">
        <v>3969</v>
      </c>
      <c r="D816" s="25">
        <v>2.6219999999999999</v>
      </c>
      <c r="E816" s="25" t="s">
        <v>83</v>
      </c>
      <c r="F816" s="25" t="s">
        <v>36</v>
      </c>
      <c r="G816" s="29" t="s">
        <v>3359</v>
      </c>
      <c r="H816" s="29" t="s">
        <v>5404</v>
      </c>
      <c r="I816" s="25" t="s">
        <v>5408</v>
      </c>
      <c r="J816" t="s">
        <v>5892</v>
      </c>
      <c r="K816">
        <v>7</v>
      </c>
      <c r="L816" s="25" t="s">
        <v>3066</v>
      </c>
    </row>
    <row r="817" spans="1:12" x14ac:dyDescent="0.35">
      <c r="A817" s="25" t="s">
        <v>3663</v>
      </c>
      <c r="B817" s="25" t="s">
        <v>3662</v>
      </c>
      <c r="C817" s="25" t="s">
        <v>3970</v>
      </c>
      <c r="D817" s="25">
        <v>0.83099999999999996</v>
      </c>
      <c r="E817" s="25" t="s">
        <v>39</v>
      </c>
      <c r="F817" s="25" t="s">
        <v>36</v>
      </c>
      <c r="G817" s="29" t="s">
        <v>3393</v>
      </c>
      <c r="H817" s="29" t="s">
        <v>5404</v>
      </c>
      <c r="I817" s="25" t="s">
        <v>5405</v>
      </c>
      <c r="J817" t="s">
        <v>5590</v>
      </c>
      <c r="K817">
        <v>2</v>
      </c>
      <c r="L817" s="25" t="s">
        <v>3073</v>
      </c>
    </row>
    <row r="818" spans="1:12" x14ac:dyDescent="0.35">
      <c r="A818" s="25" t="s">
        <v>3691</v>
      </c>
      <c r="B818" s="25" t="s">
        <v>3690</v>
      </c>
      <c r="C818" s="25" t="s">
        <v>3969</v>
      </c>
      <c r="D818" s="25">
        <v>1.89</v>
      </c>
      <c r="E818" s="25" t="s">
        <v>73</v>
      </c>
      <c r="F818" s="25" t="s">
        <v>36</v>
      </c>
      <c r="G818" s="29" t="s">
        <v>3393</v>
      </c>
      <c r="H818" s="29" t="s">
        <v>5404</v>
      </c>
      <c r="I818" s="25" t="s">
        <v>5405</v>
      </c>
      <c r="J818" t="s">
        <v>5893</v>
      </c>
      <c r="K818">
        <v>2</v>
      </c>
      <c r="L818" s="25" t="s">
        <v>3066</v>
      </c>
    </row>
    <row r="819" spans="1:12" x14ac:dyDescent="0.35">
      <c r="A819" s="25" t="s">
        <v>2784</v>
      </c>
      <c r="B819" s="25" t="s">
        <v>2783</v>
      </c>
      <c r="C819" s="25" t="s">
        <v>3968</v>
      </c>
      <c r="D819" s="25">
        <v>0.85099999999999998</v>
      </c>
      <c r="E819" s="25" t="s">
        <v>39</v>
      </c>
      <c r="F819" s="25" t="s">
        <v>36</v>
      </c>
      <c r="G819" s="29" t="s">
        <v>2175</v>
      </c>
      <c r="H819" s="29" t="s">
        <v>5404</v>
      </c>
      <c r="I819" s="25" t="s">
        <v>5408</v>
      </c>
      <c r="J819" t="s">
        <v>5640</v>
      </c>
      <c r="K819">
        <v>7</v>
      </c>
      <c r="L819" s="25" t="s">
        <v>3070</v>
      </c>
    </row>
    <row r="820" spans="1:12" x14ac:dyDescent="0.35">
      <c r="A820" s="25" t="s">
        <v>2408</v>
      </c>
      <c r="B820" s="25" t="s">
        <v>2407</v>
      </c>
      <c r="C820" s="25" t="s">
        <v>3981</v>
      </c>
      <c r="D820" s="25">
        <v>4.3179999999999996</v>
      </c>
      <c r="E820" s="25" t="s">
        <v>53</v>
      </c>
      <c r="F820" s="25" t="s">
        <v>36</v>
      </c>
      <c r="G820" s="29" t="s">
        <v>27</v>
      </c>
      <c r="H820" s="29" t="s">
        <v>5404</v>
      </c>
      <c r="I820" s="25" t="s">
        <v>5405</v>
      </c>
      <c r="J820" t="s">
        <v>5894</v>
      </c>
      <c r="K820">
        <v>4</v>
      </c>
      <c r="L820" s="25" t="s">
        <v>3065</v>
      </c>
    </row>
    <row r="821" spans="1:12" x14ac:dyDescent="0.35">
      <c r="A821" s="25" t="s">
        <v>5138</v>
      </c>
      <c r="B821" s="25" t="s">
        <v>5137</v>
      </c>
      <c r="C821" s="25" t="s">
        <v>3969</v>
      </c>
      <c r="D821" s="25">
        <v>2.3679999999999999</v>
      </c>
      <c r="E821" s="25" t="s">
        <v>87</v>
      </c>
      <c r="F821" s="25" t="s">
        <v>36</v>
      </c>
      <c r="G821" s="29" t="s">
        <v>2175</v>
      </c>
      <c r="H821" s="29" t="s">
        <v>5404</v>
      </c>
      <c r="I821" s="25" t="s">
        <v>5405</v>
      </c>
      <c r="J821" t="s">
        <v>5809</v>
      </c>
      <c r="K821">
        <v>1</v>
      </c>
      <c r="L821" s="25" t="s">
        <v>3066</v>
      </c>
    </row>
    <row r="822" spans="1:12" x14ac:dyDescent="0.35">
      <c r="A822" s="25" t="s">
        <v>1526</v>
      </c>
      <c r="B822" s="25" t="s">
        <v>1525</v>
      </c>
      <c r="C822" s="25" t="s">
        <v>3968</v>
      </c>
      <c r="D822" s="25">
        <v>0.82299999999999995</v>
      </c>
      <c r="E822" s="25" t="s">
        <v>53</v>
      </c>
      <c r="F822" s="25" t="s">
        <v>36</v>
      </c>
      <c r="G822" s="29" t="s">
        <v>28</v>
      </c>
      <c r="H822" s="29" t="s">
        <v>5404</v>
      </c>
      <c r="I822" s="25" t="s">
        <v>5408</v>
      </c>
      <c r="J822" t="s">
        <v>5895</v>
      </c>
      <c r="K822">
        <v>8</v>
      </c>
      <c r="L822" s="25" t="s">
        <v>3070</v>
      </c>
    </row>
    <row r="823" spans="1:12" x14ac:dyDescent="0.35">
      <c r="A823" s="25" t="s">
        <v>657</v>
      </c>
      <c r="B823" s="25" t="s">
        <v>656</v>
      </c>
      <c r="C823" s="25" t="s">
        <v>3970</v>
      </c>
      <c r="D823" s="25">
        <v>0.75</v>
      </c>
      <c r="E823" s="25" t="s">
        <v>47</v>
      </c>
      <c r="F823" s="25" t="s">
        <v>36</v>
      </c>
      <c r="G823" s="29" t="s">
        <v>543</v>
      </c>
      <c r="H823" s="29" t="s">
        <v>5404</v>
      </c>
      <c r="I823" s="25" t="s">
        <v>5405</v>
      </c>
      <c r="J823" t="s">
        <v>5559</v>
      </c>
      <c r="K823">
        <v>2</v>
      </c>
      <c r="L823" s="25" t="s">
        <v>3073</v>
      </c>
    </row>
    <row r="824" spans="1:12" x14ac:dyDescent="0.35">
      <c r="A824" s="25" t="s">
        <v>2109</v>
      </c>
      <c r="B824" s="25" t="s">
        <v>2108</v>
      </c>
      <c r="C824" s="25" t="s">
        <v>3968</v>
      </c>
      <c r="D824" s="25">
        <v>0.98599999999999999</v>
      </c>
      <c r="E824" s="25" t="s">
        <v>53</v>
      </c>
      <c r="F824" s="25" t="s">
        <v>36</v>
      </c>
      <c r="G824" s="29" t="s">
        <v>1839</v>
      </c>
      <c r="H824" s="29" t="s">
        <v>5404</v>
      </c>
      <c r="I824" s="25" t="s">
        <v>5405</v>
      </c>
      <c r="J824" t="s">
        <v>5481</v>
      </c>
      <c r="K824">
        <v>1</v>
      </c>
      <c r="L824" s="25" t="s">
        <v>3070</v>
      </c>
    </row>
    <row r="825" spans="1:12" x14ac:dyDescent="0.35">
      <c r="A825" s="25" t="s">
        <v>2647</v>
      </c>
      <c r="B825" s="25" t="s">
        <v>2646</v>
      </c>
      <c r="C825" s="25" t="s">
        <v>3968</v>
      </c>
      <c r="D825" s="25">
        <v>1.19</v>
      </c>
      <c r="E825" s="25" t="s">
        <v>78</v>
      </c>
      <c r="F825" s="25" t="s">
        <v>36</v>
      </c>
      <c r="G825" s="29" t="s">
        <v>3359</v>
      </c>
      <c r="H825" s="29" t="s">
        <v>5404</v>
      </c>
      <c r="I825" s="25" t="s">
        <v>5405</v>
      </c>
      <c r="J825" t="s">
        <v>5790</v>
      </c>
      <c r="K825">
        <v>1</v>
      </c>
      <c r="L825" s="25" t="s">
        <v>3070</v>
      </c>
    </row>
    <row r="826" spans="1:12" x14ac:dyDescent="0.35">
      <c r="A826" s="25" t="s">
        <v>44</v>
      </c>
      <c r="B826" s="25" t="s">
        <v>43</v>
      </c>
      <c r="C826" s="25" t="s">
        <v>3981</v>
      </c>
      <c r="D826" s="25">
        <v>4.05</v>
      </c>
      <c r="E826" s="25" t="s">
        <v>78</v>
      </c>
      <c r="F826" s="25" t="s">
        <v>36</v>
      </c>
      <c r="G826" s="29" t="s">
        <v>3972</v>
      </c>
      <c r="H826" s="29" t="s">
        <v>5404</v>
      </c>
      <c r="I826" s="25" t="s">
        <v>5405</v>
      </c>
      <c r="J826" t="s">
        <v>5603</v>
      </c>
      <c r="K826">
        <v>2</v>
      </c>
      <c r="L826" s="25" t="s">
        <v>3065</v>
      </c>
    </row>
    <row r="827" spans="1:12" x14ac:dyDescent="0.35">
      <c r="A827" s="25" t="s">
        <v>70</v>
      </c>
      <c r="B827" s="25" t="s">
        <v>69</v>
      </c>
      <c r="C827" s="25" t="s">
        <v>3969</v>
      </c>
      <c r="D827" s="25">
        <v>2.4750000000000001</v>
      </c>
      <c r="E827" s="25" t="s">
        <v>78</v>
      </c>
      <c r="F827" s="25" t="s">
        <v>36</v>
      </c>
      <c r="G827" s="29" t="s">
        <v>25</v>
      </c>
      <c r="H827" s="29" t="s">
        <v>5404</v>
      </c>
      <c r="I827" s="25" t="s">
        <v>5405</v>
      </c>
      <c r="J827" t="s">
        <v>5431</v>
      </c>
      <c r="K827">
        <v>1</v>
      </c>
      <c r="L827" s="25" t="s">
        <v>3066</v>
      </c>
    </row>
    <row r="828" spans="1:12" x14ac:dyDescent="0.35">
      <c r="A828" s="25" t="s">
        <v>4945</v>
      </c>
      <c r="B828" s="25" t="s">
        <v>4944</v>
      </c>
      <c r="C828" s="25" t="s">
        <v>3981</v>
      </c>
      <c r="D828" s="25">
        <v>4.4859999999999998</v>
      </c>
      <c r="E828" s="25" t="s">
        <v>36</v>
      </c>
      <c r="F828" s="25" t="s">
        <v>36</v>
      </c>
      <c r="G828" s="29" t="s">
        <v>1839</v>
      </c>
      <c r="H828" s="29" t="s">
        <v>5404</v>
      </c>
      <c r="I828" s="25" t="s">
        <v>5405</v>
      </c>
      <c r="J828" t="s">
        <v>5694</v>
      </c>
      <c r="K828">
        <v>1</v>
      </c>
      <c r="L828" s="25" t="s">
        <v>3065</v>
      </c>
    </row>
    <row r="829" spans="1:12" x14ac:dyDescent="0.35">
      <c r="A829" s="25" t="s">
        <v>2139</v>
      </c>
      <c r="B829" s="25" t="s">
        <v>2138</v>
      </c>
      <c r="C829" s="25" t="s">
        <v>3969</v>
      </c>
      <c r="D829" s="25">
        <v>2.6040000000000001</v>
      </c>
      <c r="E829" s="25" t="s">
        <v>47</v>
      </c>
      <c r="F829" s="25" t="s">
        <v>36</v>
      </c>
      <c r="G829" s="29" t="s">
        <v>1839</v>
      </c>
      <c r="H829" s="29" t="s">
        <v>5404</v>
      </c>
      <c r="I829" s="25" t="s">
        <v>5408</v>
      </c>
      <c r="J829" t="s">
        <v>5896</v>
      </c>
      <c r="K829">
        <v>7</v>
      </c>
      <c r="L829" s="25" t="s">
        <v>3066</v>
      </c>
    </row>
    <row r="830" spans="1:12" x14ac:dyDescent="0.35">
      <c r="A830" s="25" t="s">
        <v>4684</v>
      </c>
      <c r="B830" s="25" t="s">
        <v>4683</v>
      </c>
      <c r="C830" s="25" t="s">
        <v>3968</v>
      </c>
      <c r="D830" s="25">
        <v>1.091</v>
      </c>
      <c r="E830" s="25" t="s">
        <v>39</v>
      </c>
      <c r="F830" s="25" t="s">
        <v>36</v>
      </c>
      <c r="G830" s="29" t="s">
        <v>3994</v>
      </c>
      <c r="H830" s="29" t="s">
        <v>5404</v>
      </c>
      <c r="I830" s="25" t="s">
        <v>5405</v>
      </c>
      <c r="J830" t="s">
        <v>5494</v>
      </c>
      <c r="K830">
        <v>3</v>
      </c>
      <c r="L830" s="25" t="s">
        <v>3070</v>
      </c>
    </row>
    <row r="831" spans="1:12" x14ac:dyDescent="0.35">
      <c r="A831" s="25" t="s">
        <v>3527</v>
      </c>
      <c r="B831" s="25" t="s">
        <v>3526</v>
      </c>
      <c r="C831" s="25" t="s">
        <v>3981</v>
      </c>
      <c r="D831" s="25">
        <v>3.8290000000000002</v>
      </c>
      <c r="E831" s="25" t="s">
        <v>78</v>
      </c>
      <c r="F831" s="25" t="s">
        <v>36</v>
      </c>
      <c r="G831" s="29" t="s">
        <v>3393</v>
      </c>
      <c r="H831" s="29" t="s">
        <v>5404</v>
      </c>
      <c r="I831" s="25" t="s">
        <v>5408</v>
      </c>
      <c r="J831" t="s">
        <v>5897</v>
      </c>
      <c r="K831">
        <v>7</v>
      </c>
      <c r="L831" s="25" t="s">
        <v>3065</v>
      </c>
    </row>
    <row r="832" spans="1:12" x14ac:dyDescent="0.35">
      <c r="A832" s="25" t="s">
        <v>3645</v>
      </c>
      <c r="B832" s="25" t="s">
        <v>3644</v>
      </c>
      <c r="C832" s="25" t="s">
        <v>3969</v>
      </c>
      <c r="D832" s="25">
        <v>3.0979999999999999</v>
      </c>
      <c r="E832" s="25" t="s">
        <v>39</v>
      </c>
      <c r="F832" s="25" t="s">
        <v>36</v>
      </c>
      <c r="G832" s="29" t="s">
        <v>3393</v>
      </c>
      <c r="H832" s="29" t="s">
        <v>5404</v>
      </c>
      <c r="I832" s="25" t="s">
        <v>5405</v>
      </c>
      <c r="J832" t="s">
        <v>5441</v>
      </c>
      <c r="K832">
        <v>4</v>
      </c>
      <c r="L832" s="25" t="s">
        <v>3066</v>
      </c>
    </row>
    <row r="833" spans="1:12" x14ac:dyDescent="0.35">
      <c r="A833" s="25" t="s">
        <v>3535</v>
      </c>
      <c r="B833" s="25" t="s">
        <v>3534</v>
      </c>
      <c r="C833" s="25" t="s">
        <v>3981</v>
      </c>
      <c r="D833" s="25">
        <v>3.3170000000000002</v>
      </c>
      <c r="E833" s="25" t="s">
        <v>83</v>
      </c>
      <c r="F833" s="25" t="s">
        <v>36</v>
      </c>
      <c r="G833" s="29" t="s">
        <v>3393</v>
      </c>
      <c r="H833" s="29" t="s">
        <v>5404</v>
      </c>
      <c r="I833" s="25" t="s">
        <v>5408</v>
      </c>
      <c r="J833" t="s">
        <v>5685</v>
      </c>
      <c r="K833">
        <v>5</v>
      </c>
      <c r="L833" s="25" t="s">
        <v>3065</v>
      </c>
    </row>
    <row r="834" spans="1:12" x14ac:dyDescent="0.35">
      <c r="A834" s="25" t="s">
        <v>260</v>
      </c>
      <c r="B834" s="25" t="s">
        <v>259</v>
      </c>
      <c r="C834" s="25" t="s">
        <v>3981</v>
      </c>
      <c r="D834" s="25">
        <v>4.0659999999999998</v>
      </c>
      <c r="E834" s="25" t="s">
        <v>100</v>
      </c>
      <c r="F834" s="25" t="s">
        <v>36</v>
      </c>
      <c r="G834" s="29" t="s">
        <v>28</v>
      </c>
      <c r="H834" s="29" t="s">
        <v>5404</v>
      </c>
      <c r="I834" s="25" t="s">
        <v>5408</v>
      </c>
      <c r="J834" t="s">
        <v>5898</v>
      </c>
      <c r="K834">
        <v>6</v>
      </c>
      <c r="L834" s="25" t="s">
        <v>3065</v>
      </c>
    </row>
    <row r="835" spans="1:12" x14ac:dyDescent="0.35">
      <c r="A835" s="25" t="s">
        <v>5343</v>
      </c>
      <c r="B835" s="25" t="s">
        <v>5342</v>
      </c>
      <c r="C835" s="25" t="s">
        <v>3970</v>
      </c>
      <c r="D835" s="25">
        <v>0.85499999999999998</v>
      </c>
      <c r="E835" s="25" t="s">
        <v>160</v>
      </c>
      <c r="F835" s="25" t="s">
        <v>36</v>
      </c>
      <c r="G835" s="29" t="s">
        <v>29</v>
      </c>
      <c r="H835" s="29" t="s">
        <v>5404</v>
      </c>
      <c r="I835" s="25" t="s">
        <v>5405</v>
      </c>
      <c r="J835" t="s">
        <v>5557</v>
      </c>
      <c r="K835">
        <v>4</v>
      </c>
      <c r="L835" s="25" t="s">
        <v>3073</v>
      </c>
    </row>
    <row r="836" spans="1:12" x14ac:dyDescent="0.35">
      <c r="A836" s="25" t="s">
        <v>4351</v>
      </c>
      <c r="B836" s="25" t="s">
        <v>4350</v>
      </c>
      <c r="C836" s="25" t="s">
        <v>3970</v>
      </c>
      <c r="D836" s="25">
        <v>0.745</v>
      </c>
      <c r="E836" s="25" t="s">
        <v>83</v>
      </c>
      <c r="F836" s="25" t="s">
        <v>36</v>
      </c>
      <c r="G836" s="29" t="s">
        <v>3995</v>
      </c>
      <c r="H836" s="29" t="s">
        <v>5404</v>
      </c>
      <c r="I836" s="25" t="s">
        <v>5405</v>
      </c>
      <c r="J836" t="s">
        <v>5439</v>
      </c>
      <c r="K836">
        <v>1</v>
      </c>
      <c r="L836" s="25" t="s">
        <v>3073</v>
      </c>
    </row>
    <row r="837" spans="1:12" x14ac:dyDescent="0.35">
      <c r="A837" s="25" t="s">
        <v>269</v>
      </c>
      <c r="B837" s="25" t="s">
        <v>268</v>
      </c>
      <c r="C837" s="25" t="s">
        <v>3968</v>
      </c>
      <c r="D837" s="25">
        <v>0.98599999999999999</v>
      </c>
      <c r="E837" s="25" t="s">
        <v>148</v>
      </c>
      <c r="F837" s="25" t="s">
        <v>36</v>
      </c>
      <c r="G837" s="29" t="s">
        <v>28</v>
      </c>
      <c r="H837" s="29" t="s">
        <v>5404</v>
      </c>
      <c r="I837" s="25" t="s">
        <v>5408</v>
      </c>
      <c r="J837" t="s">
        <v>5752</v>
      </c>
      <c r="K837">
        <v>6</v>
      </c>
      <c r="L837" s="25" t="s">
        <v>3070</v>
      </c>
    </row>
    <row r="838" spans="1:12" x14ac:dyDescent="0.35">
      <c r="A838" s="25" t="s">
        <v>4243</v>
      </c>
      <c r="B838" s="25" t="s">
        <v>4242</v>
      </c>
      <c r="C838" s="25" t="s">
        <v>3970</v>
      </c>
      <c r="D838" s="25">
        <v>0.80400000000000005</v>
      </c>
      <c r="E838" s="25" t="s">
        <v>100</v>
      </c>
      <c r="F838" s="25" t="s">
        <v>36</v>
      </c>
      <c r="G838" s="29" t="s">
        <v>3995</v>
      </c>
      <c r="H838" s="29" t="s">
        <v>5404</v>
      </c>
      <c r="I838" s="25" t="s">
        <v>5405</v>
      </c>
      <c r="J838" t="s">
        <v>5568</v>
      </c>
      <c r="K838">
        <v>1</v>
      </c>
      <c r="L838" s="25" t="s">
        <v>3073</v>
      </c>
    </row>
    <row r="839" spans="1:12" x14ac:dyDescent="0.35">
      <c r="A839" s="25" t="s">
        <v>5361</v>
      </c>
      <c r="B839" s="25" t="s">
        <v>5360</v>
      </c>
      <c r="C839" s="25" t="s">
        <v>3970</v>
      </c>
      <c r="D839" s="25">
        <v>0.75</v>
      </c>
      <c r="E839" s="25" t="s">
        <v>100</v>
      </c>
      <c r="F839" s="25" t="s">
        <v>36</v>
      </c>
      <c r="G839" s="29" t="s">
        <v>29</v>
      </c>
      <c r="H839" s="29" t="s">
        <v>5404</v>
      </c>
      <c r="I839" s="25" t="s">
        <v>5405</v>
      </c>
      <c r="J839" t="s">
        <v>5662</v>
      </c>
      <c r="K839">
        <v>3</v>
      </c>
      <c r="L839" s="25" t="s">
        <v>3073</v>
      </c>
    </row>
    <row r="840" spans="1:12" x14ac:dyDescent="0.35">
      <c r="A840" s="25" t="s">
        <v>3753</v>
      </c>
      <c r="B840" s="25" t="s">
        <v>3752</v>
      </c>
      <c r="C840" s="25" t="s">
        <v>3969</v>
      </c>
      <c r="D840" s="25">
        <v>2.972</v>
      </c>
      <c r="E840" s="25" t="s">
        <v>83</v>
      </c>
      <c r="F840" s="25" t="s">
        <v>36</v>
      </c>
      <c r="G840" s="29" t="s">
        <v>27</v>
      </c>
      <c r="H840" s="29" t="s">
        <v>5404</v>
      </c>
      <c r="I840" s="25" t="s">
        <v>5408</v>
      </c>
      <c r="J840" t="s">
        <v>5899</v>
      </c>
      <c r="K840">
        <v>7</v>
      </c>
      <c r="L840" s="25" t="s">
        <v>3066</v>
      </c>
    </row>
    <row r="841" spans="1:12" x14ac:dyDescent="0.35">
      <c r="A841" s="25" t="s">
        <v>3384</v>
      </c>
      <c r="B841" s="25" t="s">
        <v>3383</v>
      </c>
      <c r="C841" s="25" t="s">
        <v>3980</v>
      </c>
      <c r="D841" s="25">
        <v>5.7569999999999997</v>
      </c>
      <c r="E841" s="25" t="s">
        <v>83</v>
      </c>
      <c r="F841" s="25" t="s">
        <v>36</v>
      </c>
      <c r="G841" s="29" t="s">
        <v>2175</v>
      </c>
      <c r="H841" s="29" t="s">
        <v>5404</v>
      </c>
      <c r="I841" s="25" t="s">
        <v>5405</v>
      </c>
      <c r="J841" t="s">
        <v>5474</v>
      </c>
      <c r="K841">
        <v>1</v>
      </c>
      <c r="L841" s="25" t="s">
        <v>3084</v>
      </c>
    </row>
    <row r="842" spans="1:12" x14ac:dyDescent="0.35">
      <c r="A842" s="25" t="s">
        <v>4159</v>
      </c>
      <c r="B842" s="25" t="s">
        <v>4158</v>
      </c>
      <c r="C842" s="25" t="s">
        <v>3969</v>
      </c>
      <c r="D842" s="25">
        <v>3.0630000000000002</v>
      </c>
      <c r="E842" s="25" t="s">
        <v>78</v>
      </c>
      <c r="F842" s="25" t="s">
        <v>36</v>
      </c>
      <c r="G842" s="29" t="s">
        <v>3995</v>
      </c>
      <c r="H842" s="29" t="s">
        <v>5404</v>
      </c>
      <c r="I842" s="25" t="s">
        <v>5405</v>
      </c>
      <c r="J842" t="s">
        <v>5900</v>
      </c>
      <c r="K842">
        <v>3</v>
      </c>
      <c r="L842" s="25" t="s">
        <v>3066</v>
      </c>
    </row>
    <row r="843" spans="1:12" x14ac:dyDescent="0.35">
      <c r="A843" s="25" t="s">
        <v>4884</v>
      </c>
      <c r="B843" s="25" t="s">
        <v>4883</v>
      </c>
      <c r="C843" s="25" t="s">
        <v>3970</v>
      </c>
      <c r="D843" s="25">
        <v>0.745</v>
      </c>
      <c r="E843" s="25" t="s">
        <v>78</v>
      </c>
      <c r="F843" s="25" t="s">
        <v>36</v>
      </c>
      <c r="G843" s="29" t="s">
        <v>28</v>
      </c>
      <c r="H843" s="29" t="s">
        <v>5404</v>
      </c>
      <c r="I843" s="25" t="s">
        <v>5405</v>
      </c>
      <c r="J843" t="s">
        <v>5473</v>
      </c>
      <c r="K843">
        <v>2</v>
      </c>
      <c r="L843" s="25" t="s">
        <v>3073</v>
      </c>
    </row>
    <row r="844" spans="1:12" x14ac:dyDescent="0.35">
      <c r="A844" s="25" t="s">
        <v>4886</v>
      </c>
      <c r="B844" s="25" t="s">
        <v>4885</v>
      </c>
      <c r="C844" s="25" t="s">
        <v>3970</v>
      </c>
      <c r="D844" s="25">
        <v>0.745</v>
      </c>
      <c r="E844" s="25" t="s">
        <v>50</v>
      </c>
      <c r="F844" s="25" t="s">
        <v>36</v>
      </c>
      <c r="G844" s="29" t="s">
        <v>28</v>
      </c>
      <c r="H844" s="29" t="s">
        <v>5404</v>
      </c>
      <c r="I844" s="25" t="s">
        <v>5405</v>
      </c>
      <c r="J844" t="s">
        <v>5468</v>
      </c>
      <c r="K844">
        <v>1</v>
      </c>
      <c r="L844" s="25" t="s">
        <v>3073</v>
      </c>
    </row>
    <row r="845" spans="1:12" x14ac:dyDescent="0.35">
      <c r="A845" s="25" t="s">
        <v>525</v>
      </c>
      <c r="B845" s="25" t="s">
        <v>524</v>
      </c>
      <c r="C845" s="25" t="s">
        <v>3968</v>
      </c>
      <c r="D845" s="25">
        <v>1.331</v>
      </c>
      <c r="E845" s="25" t="s">
        <v>100</v>
      </c>
      <c r="F845" s="25" t="s">
        <v>36</v>
      </c>
      <c r="G845" s="29" t="s">
        <v>28</v>
      </c>
      <c r="H845" s="29" t="s">
        <v>5404</v>
      </c>
      <c r="I845" s="25" t="s">
        <v>5405</v>
      </c>
      <c r="J845" t="s">
        <v>5697</v>
      </c>
      <c r="K845">
        <v>4</v>
      </c>
      <c r="L845" s="25" t="s">
        <v>3070</v>
      </c>
    </row>
    <row r="846" spans="1:12" x14ac:dyDescent="0.35">
      <c r="A846" s="25" t="s">
        <v>4772</v>
      </c>
      <c r="B846" s="25" t="s">
        <v>4771</v>
      </c>
      <c r="C846" s="25" t="s">
        <v>3970</v>
      </c>
      <c r="D846" s="25">
        <v>0.75</v>
      </c>
      <c r="E846" s="25" t="s">
        <v>36</v>
      </c>
      <c r="F846" s="25" t="s">
        <v>36</v>
      </c>
      <c r="G846" s="29" t="s">
        <v>3393</v>
      </c>
      <c r="H846" s="29" t="s">
        <v>5404</v>
      </c>
      <c r="I846" s="25" t="s">
        <v>5405</v>
      </c>
      <c r="J846" t="s">
        <v>5901</v>
      </c>
      <c r="K846">
        <v>3</v>
      </c>
      <c r="L846" s="25" t="s">
        <v>3073</v>
      </c>
    </row>
    <row r="847" spans="1:12" x14ac:dyDescent="0.35">
      <c r="A847" s="25" t="s">
        <v>3850</v>
      </c>
      <c r="B847" s="25" t="s">
        <v>3849</v>
      </c>
      <c r="C847" s="25" t="s">
        <v>3981</v>
      </c>
      <c r="D847" s="25">
        <v>3.202</v>
      </c>
      <c r="E847" s="25" t="s">
        <v>110</v>
      </c>
      <c r="F847" s="25" t="s">
        <v>36</v>
      </c>
      <c r="G847" s="29" t="s">
        <v>1839</v>
      </c>
      <c r="H847" s="29" t="s">
        <v>5404</v>
      </c>
      <c r="I847" s="25" t="s">
        <v>5408</v>
      </c>
      <c r="J847" t="s">
        <v>5902</v>
      </c>
      <c r="K847">
        <v>8</v>
      </c>
      <c r="L847" s="25" t="s">
        <v>3065</v>
      </c>
    </row>
    <row r="848" spans="1:12" x14ac:dyDescent="0.35">
      <c r="A848" s="25" t="s">
        <v>4770</v>
      </c>
      <c r="B848" s="25" t="s">
        <v>4769</v>
      </c>
      <c r="C848" s="25" t="s">
        <v>3968</v>
      </c>
      <c r="D848" s="25">
        <v>1.375</v>
      </c>
      <c r="E848" s="25" t="s">
        <v>78</v>
      </c>
      <c r="F848" s="25" t="s">
        <v>36</v>
      </c>
      <c r="G848" s="29" t="s">
        <v>3393</v>
      </c>
      <c r="H848" s="29" t="s">
        <v>5404</v>
      </c>
      <c r="I848" s="25" t="s">
        <v>5405</v>
      </c>
      <c r="J848" t="s">
        <v>5663</v>
      </c>
      <c r="K848">
        <v>2</v>
      </c>
      <c r="L848" s="25" t="s">
        <v>3070</v>
      </c>
    </row>
    <row r="849" spans="1:12" x14ac:dyDescent="0.35">
      <c r="A849" s="25" t="s">
        <v>4355</v>
      </c>
      <c r="B849" s="25" t="s">
        <v>4354</v>
      </c>
      <c r="C849" s="25" t="s">
        <v>3970</v>
      </c>
      <c r="D849" s="25">
        <v>0.745</v>
      </c>
      <c r="E849" s="25" t="s">
        <v>36</v>
      </c>
      <c r="F849" s="25" t="s">
        <v>36</v>
      </c>
      <c r="G849" s="29" t="s">
        <v>3995</v>
      </c>
      <c r="H849" s="29" t="s">
        <v>5404</v>
      </c>
      <c r="I849" s="25" t="s">
        <v>5405</v>
      </c>
      <c r="J849" t="s">
        <v>5903</v>
      </c>
      <c r="K849">
        <v>2</v>
      </c>
      <c r="L849" s="25" t="s">
        <v>3073</v>
      </c>
    </row>
    <row r="850" spans="1:12" x14ac:dyDescent="0.35">
      <c r="A850" s="25" t="s">
        <v>5219</v>
      </c>
      <c r="B850" s="25" t="s">
        <v>5218</v>
      </c>
      <c r="C850" s="25" t="s">
        <v>3981</v>
      </c>
      <c r="D850" s="25">
        <v>4.2300000000000004</v>
      </c>
      <c r="E850" s="25" t="s">
        <v>87</v>
      </c>
      <c r="F850" s="25" t="s">
        <v>36</v>
      </c>
      <c r="G850" s="29" t="s">
        <v>29</v>
      </c>
      <c r="H850" s="29" t="s">
        <v>5404</v>
      </c>
      <c r="I850" s="25" t="s">
        <v>5405</v>
      </c>
      <c r="J850" t="s">
        <v>5783</v>
      </c>
      <c r="K850">
        <v>2</v>
      </c>
      <c r="L850" s="25" t="s">
        <v>3065</v>
      </c>
    </row>
    <row r="851" spans="1:12" x14ac:dyDescent="0.35">
      <c r="A851" s="25" t="s">
        <v>2195</v>
      </c>
      <c r="B851" s="25" t="s">
        <v>2194</v>
      </c>
      <c r="C851" s="25" t="s">
        <v>3968</v>
      </c>
      <c r="D851" s="25">
        <v>1.397</v>
      </c>
      <c r="E851" s="25" t="s">
        <v>87</v>
      </c>
      <c r="F851" s="25" t="s">
        <v>36</v>
      </c>
      <c r="G851" s="29" t="s">
        <v>25</v>
      </c>
      <c r="H851" s="29" t="s">
        <v>5404</v>
      </c>
      <c r="I851" s="25" t="s">
        <v>5405</v>
      </c>
      <c r="J851" t="s">
        <v>5429</v>
      </c>
      <c r="K851">
        <v>2</v>
      </c>
      <c r="L851" s="25" t="s">
        <v>3070</v>
      </c>
    </row>
    <row r="852" spans="1:12" x14ac:dyDescent="0.35">
      <c r="A852" s="25" t="s">
        <v>4265</v>
      </c>
      <c r="B852" s="25" t="s">
        <v>4264</v>
      </c>
      <c r="C852" s="25" t="s">
        <v>3970</v>
      </c>
      <c r="D852" s="25">
        <v>0.75</v>
      </c>
      <c r="E852" s="25" t="s">
        <v>73</v>
      </c>
      <c r="F852" s="25" t="s">
        <v>36</v>
      </c>
      <c r="G852" s="29" t="s">
        <v>3995</v>
      </c>
      <c r="H852" s="29" t="s">
        <v>5404</v>
      </c>
      <c r="I852" s="25" t="s">
        <v>5405</v>
      </c>
      <c r="J852" t="s">
        <v>5412</v>
      </c>
      <c r="K852">
        <v>2</v>
      </c>
      <c r="L852" s="25" t="s">
        <v>3073</v>
      </c>
    </row>
    <row r="853" spans="1:12" x14ac:dyDescent="0.35">
      <c r="A853" s="25" t="s">
        <v>4504</v>
      </c>
      <c r="B853" s="25" t="s">
        <v>4503</v>
      </c>
      <c r="C853" s="25" t="s">
        <v>3968</v>
      </c>
      <c r="D853" s="25">
        <v>1.732</v>
      </c>
      <c r="E853" s="25" t="s">
        <v>47</v>
      </c>
      <c r="F853" s="25" t="s">
        <v>36</v>
      </c>
      <c r="G853" s="29" t="s">
        <v>3996</v>
      </c>
      <c r="H853" s="29" t="s">
        <v>5404</v>
      </c>
      <c r="I853" s="25" t="s">
        <v>5405</v>
      </c>
      <c r="J853" t="s">
        <v>5667</v>
      </c>
      <c r="K853">
        <v>2</v>
      </c>
      <c r="L853" s="25" t="s">
        <v>3070</v>
      </c>
    </row>
    <row r="854" spans="1:12" x14ac:dyDescent="0.35">
      <c r="A854" s="25" t="s">
        <v>3559</v>
      </c>
      <c r="B854" s="25" t="s">
        <v>3558</v>
      </c>
      <c r="C854" s="25" t="s">
        <v>3970</v>
      </c>
      <c r="D854" s="25">
        <v>0.71299999999999997</v>
      </c>
      <c r="E854" s="25" t="s">
        <v>68</v>
      </c>
      <c r="F854" s="25" t="s">
        <v>36</v>
      </c>
      <c r="G854" s="29" t="s">
        <v>3393</v>
      </c>
      <c r="H854" s="29" t="s">
        <v>5404</v>
      </c>
      <c r="I854" s="25" t="s">
        <v>5408</v>
      </c>
      <c r="J854" t="s">
        <v>5904</v>
      </c>
      <c r="K854">
        <v>5</v>
      </c>
      <c r="L854" s="25" t="s">
        <v>3073</v>
      </c>
    </row>
    <row r="855" spans="1:12" x14ac:dyDescent="0.35">
      <c r="A855" s="25" t="s">
        <v>582</v>
      </c>
      <c r="B855" s="25" t="s">
        <v>581</v>
      </c>
      <c r="C855" s="25" t="s">
        <v>3981</v>
      </c>
      <c r="D855" s="25">
        <v>4.0030000000000001</v>
      </c>
      <c r="E855" s="25" t="s">
        <v>36</v>
      </c>
      <c r="F855" s="25" t="s">
        <v>36</v>
      </c>
      <c r="G855" s="29" t="s">
        <v>28</v>
      </c>
      <c r="H855" s="29" t="s">
        <v>5404</v>
      </c>
      <c r="I855" s="25" t="s">
        <v>5405</v>
      </c>
      <c r="J855" t="s">
        <v>5532</v>
      </c>
      <c r="K855">
        <v>1</v>
      </c>
      <c r="L855" s="25" t="s">
        <v>3065</v>
      </c>
    </row>
    <row r="856" spans="1:12" x14ac:dyDescent="0.35">
      <c r="A856" s="25" t="s">
        <v>2546</v>
      </c>
      <c r="B856" s="25" t="s">
        <v>2545</v>
      </c>
      <c r="C856" s="25" t="s">
        <v>3970</v>
      </c>
      <c r="D856" s="25">
        <v>0.70499999999999996</v>
      </c>
      <c r="E856" s="25" t="s">
        <v>53</v>
      </c>
      <c r="F856" s="25" t="s">
        <v>36</v>
      </c>
      <c r="G856" s="29" t="s">
        <v>1839</v>
      </c>
      <c r="H856" s="29" t="s">
        <v>5404</v>
      </c>
      <c r="I856" s="25" t="s">
        <v>5405</v>
      </c>
      <c r="J856" t="s">
        <v>5423</v>
      </c>
      <c r="K856">
        <v>1</v>
      </c>
      <c r="L856" s="25" t="s">
        <v>3073</v>
      </c>
    </row>
    <row r="857" spans="1:12" x14ac:dyDescent="0.35">
      <c r="A857" s="25" t="s">
        <v>2714</v>
      </c>
      <c r="B857" s="25" t="s">
        <v>2713</v>
      </c>
      <c r="C857" s="25" t="s">
        <v>3980</v>
      </c>
      <c r="D857" s="25">
        <v>4.9960000000000004</v>
      </c>
      <c r="E857" s="25" t="s">
        <v>68</v>
      </c>
      <c r="F857" s="25" t="s">
        <v>36</v>
      </c>
      <c r="G857" s="29" t="s">
        <v>2175</v>
      </c>
      <c r="H857" s="29" t="s">
        <v>5404</v>
      </c>
      <c r="I857" s="25" t="s">
        <v>5405</v>
      </c>
      <c r="J857" t="s">
        <v>5643</v>
      </c>
      <c r="K857">
        <v>1</v>
      </c>
      <c r="L857" s="25" t="s">
        <v>3084</v>
      </c>
    </row>
    <row r="858" spans="1:12" x14ac:dyDescent="0.35">
      <c r="A858" s="25" t="s">
        <v>527</v>
      </c>
      <c r="B858" s="25" t="s">
        <v>526</v>
      </c>
      <c r="C858" s="25" t="s">
        <v>3970</v>
      </c>
      <c r="D858" s="25">
        <v>0.75</v>
      </c>
      <c r="E858" s="25" t="s">
        <v>78</v>
      </c>
      <c r="F858" s="25" t="s">
        <v>36</v>
      </c>
      <c r="G858" s="29" t="s">
        <v>28</v>
      </c>
      <c r="H858" s="29" t="s">
        <v>5404</v>
      </c>
      <c r="I858" s="25" t="s">
        <v>5405</v>
      </c>
      <c r="J858" t="s">
        <v>5471</v>
      </c>
      <c r="K858">
        <v>1</v>
      </c>
      <c r="L858" s="25" t="s">
        <v>3073</v>
      </c>
    </row>
    <row r="859" spans="1:12" x14ac:dyDescent="0.35">
      <c r="A859" s="25" t="s">
        <v>343</v>
      </c>
      <c r="B859" s="25" t="s">
        <v>342</v>
      </c>
      <c r="C859" s="25" t="s">
        <v>3970</v>
      </c>
      <c r="D859" s="25">
        <v>0.77500000000000002</v>
      </c>
      <c r="E859" s="25" t="s">
        <v>148</v>
      </c>
      <c r="F859" s="25" t="s">
        <v>36</v>
      </c>
      <c r="G859" s="29" t="s">
        <v>28</v>
      </c>
      <c r="H859" s="29" t="s">
        <v>5404</v>
      </c>
      <c r="I859" s="25" t="s">
        <v>5405</v>
      </c>
      <c r="J859" t="s">
        <v>5711</v>
      </c>
      <c r="K859">
        <v>2</v>
      </c>
      <c r="L859" s="25" t="s">
        <v>3073</v>
      </c>
    </row>
    <row r="860" spans="1:12" x14ac:dyDescent="0.35">
      <c r="A860" s="25" t="s">
        <v>339</v>
      </c>
      <c r="B860" s="25" t="s">
        <v>338</v>
      </c>
      <c r="C860" s="25" t="s">
        <v>3970</v>
      </c>
      <c r="D860" s="25">
        <v>0.75</v>
      </c>
      <c r="E860" s="25" t="s">
        <v>42</v>
      </c>
      <c r="F860" s="25" t="s">
        <v>36</v>
      </c>
      <c r="G860" s="29" t="s">
        <v>28</v>
      </c>
      <c r="H860" s="29" t="s">
        <v>5404</v>
      </c>
      <c r="I860" s="25" t="s">
        <v>5405</v>
      </c>
      <c r="J860" t="s">
        <v>5447</v>
      </c>
      <c r="K860">
        <v>4</v>
      </c>
      <c r="L860" s="25" t="s">
        <v>3073</v>
      </c>
    </row>
    <row r="861" spans="1:12" x14ac:dyDescent="0.35">
      <c r="A861" s="25" t="s">
        <v>369</v>
      </c>
      <c r="B861" s="25" t="s">
        <v>368</v>
      </c>
      <c r="C861" s="25" t="s">
        <v>3970</v>
      </c>
      <c r="D861" s="25">
        <v>0.75</v>
      </c>
      <c r="E861" s="25" t="s">
        <v>36</v>
      </c>
      <c r="F861" s="25" t="s">
        <v>36</v>
      </c>
      <c r="G861" s="29" t="s">
        <v>28</v>
      </c>
      <c r="H861" s="29" t="s">
        <v>5404</v>
      </c>
      <c r="I861" s="25" t="s">
        <v>5405</v>
      </c>
      <c r="J861" t="s">
        <v>5447</v>
      </c>
      <c r="K861">
        <v>4</v>
      </c>
      <c r="L861" s="25" t="s">
        <v>3073</v>
      </c>
    </row>
    <row r="862" spans="1:12" x14ac:dyDescent="0.35">
      <c r="A862" s="25" t="s">
        <v>2908</v>
      </c>
      <c r="B862" s="25" t="s">
        <v>2907</v>
      </c>
      <c r="C862" s="25" t="s">
        <v>3981</v>
      </c>
      <c r="D862" s="25">
        <v>4.1269999999999998</v>
      </c>
      <c r="E862" s="25" t="s">
        <v>73</v>
      </c>
      <c r="F862" s="25" t="s">
        <v>36</v>
      </c>
      <c r="G862" s="29" t="s">
        <v>2175</v>
      </c>
      <c r="H862" s="29" t="s">
        <v>5404</v>
      </c>
      <c r="I862" s="25" t="s">
        <v>5408</v>
      </c>
      <c r="J862" t="s">
        <v>5791</v>
      </c>
      <c r="K862">
        <v>5</v>
      </c>
      <c r="L862" s="25" t="s">
        <v>3065</v>
      </c>
    </row>
    <row r="863" spans="1:12" x14ac:dyDescent="0.35">
      <c r="A863" s="25" t="s">
        <v>297</v>
      </c>
      <c r="B863" s="25" t="s">
        <v>296</v>
      </c>
      <c r="C863" s="25" t="s">
        <v>3968</v>
      </c>
      <c r="D863" s="25">
        <v>0.95399999999999996</v>
      </c>
      <c r="E863" s="25" t="s">
        <v>100</v>
      </c>
      <c r="F863" s="25" t="s">
        <v>36</v>
      </c>
      <c r="G863" s="29" t="s">
        <v>28</v>
      </c>
      <c r="H863" s="29" t="s">
        <v>5404</v>
      </c>
      <c r="I863" s="25" t="s">
        <v>5405</v>
      </c>
      <c r="J863" t="s">
        <v>5442</v>
      </c>
      <c r="K863">
        <v>3</v>
      </c>
      <c r="L863" s="25" t="s">
        <v>3070</v>
      </c>
    </row>
    <row r="864" spans="1:12" x14ac:dyDescent="0.35">
      <c r="A864" s="25" t="s">
        <v>4502</v>
      </c>
      <c r="B864" s="25" t="s">
        <v>4501</v>
      </c>
      <c r="C864" s="25" t="s">
        <v>3969</v>
      </c>
      <c r="D864" s="25">
        <v>1.8680000000000001</v>
      </c>
      <c r="E864" s="25" t="s">
        <v>87</v>
      </c>
      <c r="F864" s="25" t="s">
        <v>36</v>
      </c>
      <c r="G864" s="29" t="s">
        <v>3996</v>
      </c>
      <c r="H864" s="29" t="s">
        <v>5404</v>
      </c>
      <c r="I864" s="25" t="s">
        <v>5405</v>
      </c>
      <c r="J864" t="s">
        <v>5434</v>
      </c>
      <c r="K864">
        <v>3</v>
      </c>
      <c r="L864" s="25" t="s">
        <v>3066</v>
      </c>
    </row>
    <row r="865" spans="1:12" x14ac:dyDescent="0.35">
      <c r="A865" s="25" t="s">
        <v>4486</v>
      </c>
      <c r="B865" s="25" t="s">
        <v>4485</v>
      </c>
      <c r="C865" s="25" t="s">
        <v>3969</v>
      </c>
      <c r="D865" s="25">
        <v>2.383</v>
      </c>
      <c r="E865" s="25" t="s">
        <v>78</v>
      </c>
      <c r="F865" s="25" t="s">
        <v>36</v>
      </c>
      <c r="G865" s="29" t="s">
        <v>3996</v>
      </c>
      <c r="H865" s="29" t="s">
        <v>5404</v>
      </c>
      <c r="I865" s="25" t="s">
        <v>5405</v>
      </c>
      <c r="J865" t="s">
        <v>5905</v>
      </c>
      <c r="K865">
        <v>4</v>
      </c>
      <c r="L865" s="25" t="s">
        <v>3066</v>
      </c>
    </row>
    <row r="866" spans="1:12" x14ac:dyDescent="0.35">
      <c r="A866" s="25" t="s">
        <v>5381</v>
      </c>
      <c r="B866" s="25" t="s">
        <v>5380</v>
      </c>
      <c r="C866" s="25" t="s">
        <v>3970</v>
      </c>
      <c r="D866" s="25">
        <v>0.745</v>
      </c>
      <c r="E866" s="25" t="s">
        <v>50</v>
      </c>
      <c r="F866" s="25" t="s">
        <v>36</v>
      </c>
      <c r="G866" s="29" t="s">
        <v>29</v>
      </c>
      <c r="H866" s="29" t="s">
        <v>5404</v>
      </c>
      <c r="I866" s="25" t="s">
        <v>5405</v>
      </c>
      <c r="J866" t="s">
        <v>5906</v>
      </c>
      <c r="K866">
        <v>1</v>
      </c>
      <c r="L866" s="25" t="s">
        <v>3073</v>
      </c>
    </row>
    <row r="867" spans="1:12" x14ac:dyDescent="0.35">
      <c r="A867" s="25" t="s">
        <v>3350</v>
      </c>
      <c r="B867" s="25" t="s">
        <v>3349</v>
      </c>
      <c r="C867" s="25" t="s">
        <v>3970</v>
      </c>
      <c r="D867" s="25">
        <v>0.75</v>
      </c>
      <c r="E867" s="25" t="s">
        <v>83</v>
      </c>
      <c r="F867" s="25" t="s">
        <v>36</v>
      </c>
      <c r="G867" s="29" t="s">
        <v>3359</v>
      </c>
      <c r="H867" s="29" t="s">
        <v>5404</v>
      </c>
      <c r="I867" s="25" t="s">
        <v>5405</v>
      </c>
      <c r="J867" t="s">
        <v>5552</v>
      </c>
      <c r="K867">
        <v>4</v>
      </c>
      <c r="L867" s="25" t="s">
        <v>3073</v>
      </c>
    </row>
    <row r="868" spans="1:12" x14ac:dyDescent="0.35">
      <c r="A868" s="25" t="s">
        <v>4784</v>
      </c>
      <c r="B868" s="25" t="s">
        <v>4783</v>
      </c>
      <c r="C868" s="25" t="s">
        <v>3970</v>
      </c>
      <c r="D868" s="25">
        <v>0.624</v>
      </c>
      <c r="E868" s="25" t="s">
        <v>110</v>
      </c>
      <c r="F868" s="25" t="s">
        <v>36</v>
      </c>
      <c r="G868" s="29" t="s">
        <v>3393</v>
      </c>
      <c r="H868" s="29" t="s">
        <v>5404</v>
      </c>
      <c r="I868" s="25" t="s">
        <v>5405</v>
      </c>
      <c r="J868" t="s">
        <v>5907</v>
      </c>
      <c r="K868">
        <v>4</v>
      </c>
      <c r="L868" s="25" t="s">
        <v>3073</v>
      </c>
    </row>
    <row r="869" spans="1:12" x14ac:dyDescent="0.35">
      <c r="A869" s="25" t="s">
        <v>3380</v>
      </c>
      <c r="B869" s="25" t="s">
        <v>3379</v>
      </c>
      <c r="C869" s="25" t="s">
        <v>3969</v>
      </c>
      <c r="D869" s="25">
        <v>2.5110000000000001</v>
      </c>
      <c r="E869" s="25" t="s">
        <v>87</v>
      </c>
      <c r="F869" s="25" t="s">
        <v>36</v>
      </c>
      <c r="G869" s="29" t="s">
        <v>2175</v>
      </c>
      <c r="H869" s="29" t="s">
        <v>5404</v>
      </c>
      <c r="I869" s="25" t="s">
        <v>5405</v>
      </c>
      <c r="J869" t="s">
        <v>5908</v>
      </c>
      <c r="K869">
        <v>3</v>
      </c>
      <c r="L869" s="25" t="s">
        <v>3066</v>
      </c>
    </row>
    <row r="870" spans="1:12" x14ac:dyDescent="0.35">
      <c r="A870" s="25" t="s">
        <v>2854</v>
      </c>
      <c r="B870" s="25" t="s">
        <v>2853</v>
      </c>
      <c r="C870" s="25" t="s">
        <v>3969</v>
      </c>
      <c r="D870" s="25">
        <v>2.7090000000000001</v>
      </c>
      <c r="E870" s="25" t="s">
        <v>100</v>
      </c>
      <c r="F870" s="25" t="s">
        <v>36</v>
      </c>
      <c r="G870" s="29" t="s">
        <v>2175</v>
      </c>
      <c r="H870" s="29" t="s">
        <v>5404</v>
      </c>
      <c r="I870" s="25" t="s">
        <v>5405</v>
      </c>
      <c r="J870" t="s">
        <v>5760</v>
      </c>
      <c r="K870">
        <v>4</v>
      </c>
      <c r="L870" s="25" t="s">
        <v>3066</v>
      </c>
    </row>
    <row r="871" spans="1:12" x14ac:dyDescent="0.35">
      <c r="A871" s="25" t="s">
        <v>2668</v>
      </c>
      <c r="B871" s="25" t="s">
        <v>2667</v>
      </c>
      <c r="C871" s="25" t="s">
        <v>3968</v>
      </c>
      <c r="D871" s="25">
        <v>0.93500000000000005</v>
      </c>
      <c r="E871" s="25" t="s">
        <v>83</v>
      </c>
      <c r="F871" s="25" t="s">
        <v>36</v>
      </c>
      <c r="G871" s="29" t="s">
        <v>3359</v>
      </c>
      <c r="H871" s="29" t="s">
        <v>5404</v>
      </c>
      <c r="I871" s="25" t="s">
        <v>5408</v>
      </c>
      <c r="J871" t="s">
        <v>5909</v>
      </c>
      <c r="K871">
        <v>7</v>
      </c>
      <c r="L871" s="25" t="s">
        <v>3070</v>
      </c>
    </row>
    <row r="872" spans="1:12" x14ac:dyDescent="0.35">
      <c r="A872" s="25" t="s">
        <v>3929</v>
      </c>
      <c r="B872" s="25" t="s">
        <v>3928</v>
      </c>
      <c r="C872" s="25" t="s">
        <v>3981</v>
      </c>
      <c r="D872" s="25">
        <v>3.823</v>
      </c>
      <c r="E872" s="25" t="s">
        <v>53</v>
      </c>
      <c r="F872" s="25" t="s">
        <v>36</v>
      </c>
      <c r="G872" s="29" t="s">
        <v>2175</v>
      </c>
      <c r="H872" s="29" t="s">
        <v>5404</v>
      </c>
      <c r="I872" s="25" t="s">
        <v>5408</v>
      </c>
      <c r="J872" t="s">
        <v>5855</v>
      </c>
      <c r="K872">
        <v>8</v>
      </c>
      <c r="L872" s="25" t="s">
        <v>3065</v>
      </c>
    </row>
    <row r="873" spans="1:12" x14ac:dyDescent="0.35">
      <c r="A873" s="25" t="s">
        <v>4187</v>
      </c>
      <c r="B873" s="25" t="s">
        <v>4186</v>
      </c>
      <c r="C873" s="25" t="s">
        <v>3969</v>
      </c>
      <c r="D873" s="25">
        <v>2.2519999999999998</v>
      </c>
      <c r="E873" s="25" t="s">
        <v>36</v>
      </c>
      <c r="F873" s="25" t="s">
        <v>36</v>
      </c>
      <c r="G873" s="29" t="s">
        <v>3995</v>
      </c>
      <c r="H873" s="29" t="s">
        <v>5404</v>
      </c>
      <c r="I873" s="25" t="s">
        <v>5405</v>
      </c>
      <c r="J873" t="s">
        <v>5570</v>
      </c>
      <c r="K873">
        <v>2</v>
      </c>
      <c r="L873" s="25" t="s">
        <v>3066</v>
      </c>
    </row>
    <row r="874" spans="1:12" x14ac:dyDescent="0.35">
      <c r="A874" s="25" t="s">
        <v>735</v>
      </c>
      <c r="B874" s="25" t="s">
        <v>734</v>
      </c>
      <c r="C874" s="25" t="s">
        <v>3981</v>
      </c>
      <c r="D874" s="25">
        <v>3.73</v>
      </c>
      <c r="E874" s="25" t="s">
        <v>53</v>
      </c>
      <c r="F874" s="25" t="s">
        <v>36</v>
      </c>
      <c r="G874" s="29" t="s">
        <v>3359</v>
      </c>
      <c r="H874" s="29" t="s">
        <v>5404</v>
      </c>
      <c r="I874" s="25" t="s">
        <v>5405</v>
      </c>
      <c r="J874" t="s">
        <v>5910</v>
      </c>
      <c r="K874">
        <v>2</v>
      </c>
      <c r="L874" s="25" t="s">
        <v>3065</v>
      </c>
    </row>
    <row r="875" spans="1:12" x14ac:dyDescent="0.35">
      <c r="A875" s="25" t="s">
        <v>4912</v>
      </c>
      <c r="B875" s="25" t="s">
        <v>4911</v>
      </c>
      <c r="C875" s="25" t="s">
        <v>3970</v>
      </c>
      <c r="D875" s="25">
        <v>0.74299999999999999</v>
      </c>
      <c r="E875" s="25" t="s">
        <v>110</v>
      </c>
      <c r="F875" s="25" t="s">
        <v>36</v>
      </c>
      <c r="G875" s="29" t="s">
        <v>1839</v>
      </c>
      <c r="H875" s="29" t="s">
        <v>5404</v>
      </c>
      <c r="I875" s="25" t="s">
        <v>5408</v>
      </c>
      <c r="J875" t="s">
        <v>5781</v>
      </c>
      <c r="K875">
        <v>7</v>
      </c>
      <c r="L875" s="25" t="s">
        <v>3073</v>
      </c>
    </row>
    <row r="876" spans="1:12" x14ac:dyDescent="0.35">
      <c r="A876" s="25" t="s">
        <v>2576</v>
      </c>
      <c r="B876" s="25" t="s">
        <v>2575</v>
      </c>
      <c r="C876" s="25" t="s">
        <v>3969</v>
      </c>
      <c r="D876" s="25">
        <v>2.7879999999999998</v>
      </c>
      <c r="E876" s="25" t="s">
        <v>87</v>
      </c>
      <c r="F876" s="25" t="s">
        <v>36</v>
      </c>
      <c r="G876" s="29" t="s">
        <v>1839</v>
      </c>
      <c r="H876" s="29" t="s">
        <v>5404</v>
      </c>
      <c r="I876" s="25" t="s">
        <v>5408</v>
      </c>
      <c r="J876" t="s">
        <v>5762</v>
      </c>
      <c r="K876">
        <v>7</v>
      </c>
      <c r="L876" s="25" t="s">
        <v>3066</v>
      </c>
    </row>
    <row r="877" spans="1:12" x14ac:dyDescent="0.35">
      <c r="A877" s="25" t="s">
        <v>97</v>
      </c>
      <c r="B877" s="25" t="s">
        <v>96</v>
      </c>
      <c r="C877" s="25" t="s">
        <v>3970</v>
      </c>
      <c r="D877" s="25">
        <v>0.75</v>
      </c>
      <c r="E877" s="25" t="s">
        <v>78</v>
      </c>
      <c r="F877" s="25" t="s">
        <v>36</v>
      </c>
      <c r="G877" s="29" t="s">
        <v>25</v>
      </c>
      <c r="H877" s="29" t="s">
        <v>5404</v>
      </c>
      <c r="I877" s="25" t="s">
        <v>5405</v>
      </c>
      <c r="J877" t="s">
        <v>5743</v>
      </c>
      <c r="K877">
        <v>2</v>
      </c>
      <c r="L877" s="25" t="s">
        <v>3073</v>
      </c>
    </row>
    <row r="878" spans="1:12" x14ac:dyDescent="0.35">
      <c r="A878" s="25" t="s">
        <v>4658</v>
      </c>
      <c r="B878" s="25" t="s">
        <v>4657</v>
      </c>
      <c r="C878" s="25" t="s">
        <v>3969</v>
      </c>
      <c r="D878" s="25">
        <v>1.9430000000000001</v>
      </c>
      <c r="E878" s="25" t="s">
        <v>39</v>
      </c>
      <c r="F878" s="25" t="s">
        <v>36</v>
      </c>
      <c r="G878" s="29" t="s">
        <v>3994</v>
      </c>
      <c r="H878" s="29" t="s">
        <v>5404</v>
      </c>
      <c r="I878" s="25" t="s">
        <v>5405</v>
      </c>
      <c r="J878" t="s">
        <v>5903</v>
      </c>
      <c r="K878">
        <v>2</v>
      </c>
      <c r="L878" s="25" t="s">
        <v>3066</v>
      </c>
    </row>
    <row r="879" spans="1:12" x14ac:dyDescent="0.35">
      <c r="A879" s="25" t="s">
        <v>4742</v>
      </c>
      <c r="B879" s="25" t="s">
        <v>4741</v>
      </c>
      <c r="C879" s="25" t="s">
        <v>3970</v>
      </c>
      <c r="D879" s="25">
        <v>0.74299999999999999</v>
      </c>
      <c r="E879" s="25" t="s">
        <v>87</v>
      </c>
      <c r="F879" s="25" t="s">
        <v>36</v>
      </c>
      <c r="G879" s="29" t="s">
        <v>3393</v>
      </c>
      <c r="H879" s="29" t="s">
        <v>5404</v>
      </c>
      <c r="I879" s="25" t="s">
        <v>5408</v>
      </c>
      <c r="J879" t="s">
        <v>5911</v>
      </c>
      <c r="K879">
        <v>6</v>
      </c>
      <c r="L879" s="25" t="s">
        <v>3073</v>
      </c>
    </row>
    <row r="880" spans="1:12" x14ac:dyDescent="0.35">
      <c r="A880" s="25" t="s">
        <v>2404</v>
      </c>
      <c r="B880" s="25" t="s">
        <v>2403</v>
      </c>
      <c r="C880" s="25" t="s">
        <v>3980</v>
      </c>
      <c r="D880" s="25">
        <v>4.6369999999999996</v>
      </c>
      <c r="E880" s="25" t="s">
        <v>100</v>
      </c>
      <c r="F880" s="25" t="s">
        <v>36</v>
      </c>
      <c r="G880" s="29" t="s">
        <v>27</v>
      </c>
      <c r="H880" s="29" t="s">
        <v>5404</v>
      </c>
      <c r="I880" s="25" t="s">
        <v>5408</v>
      </c>
      <c r="J880" t="s">
        <v>5591</v>
      </c>
      <c r="K880">
        <v>8</v>
      </c>
      <c r="L880" s="25" t="s">
        <v>3084</v>
      </c>
    </row>
    <row r="881" spans="1:12" x14ac:dyDescent="0.35">
      <c r="A881" s="25" t="s">
        <v>3139</v>
      </c>
      <c r="B881" s="25" t="s">
        <v>3138</v>
      </c>
      <c r="C881" s="25" t="s">
        <v>3970</v>
      </c>
      <c r="D881" s="25">
        <v>0.77700000000000002</v>
      </c>
      <c r="E881" s="25" t="s">
        <v>83</v>
      </c>
      <c r="F881" s="25" t="s">
        <v>36</v>
      </c>
      <c r="G881" s="29" t="s">
        <v>543</v>
      </c>
      <c r="H881" s="29" t="s">
        <v>5404</v>
      </c>
      <c r="I881" s="25" t="s">
        <v>5405</v>
      </c>
      <c r="J881" t="s">
        <v>5517</v>
      </c>
      <c r="K881">
        <v>2</v>
      </c>
      <c r="L881" s="25" t="s">
        <v>3073</v>
      </c>
    </row>
    <row r="882" spans="1:12" x14ac:dyDescent="0.35">
      <c r="A882" s="25" t="s">
        <v>743</v>
      </c>
      <c r="B882" s="25" t="s">
        <v>742</v>
      </c>
      <c r="C882" s="25" t="s">
        <v>3969</v>
      </c>
      <c r="D882" s="25">
        <v>2.6469999999999998</v>
      </c>
      <c r="E882" s="25" t="s">
        <v>36</v>
      </c>
      <c r="F882" s="25" t="s">
        <v>36</v>
      </c>
      <c r="G882" s="29" t="s">
        <v>3975</v>
      </c>
      <c r="H882" s="29" t="s">
        <v>5404</v>
      </c>
      <c r="I882" s="25" t="s">
        <v>5408</v>
      </c>
      <c r="J882" t="s">
        <v>5794</v>
      </c>
      <c r="K882">
        <v>7</v>
      </c>
      <c r="L882" s="25" t="s">
        <v>3066</v>
      </c>
    </row>
    <row r="883" spans="1:12" x14ac:dyDescent="0.35">
      <c r="A883" s="25" t="s">
        <v>2276</v>
      </c>
      <c r="B883" s="25" t="s">
        <v>2275</v>
      </c>
      <c r="C883" s="25" t="s">
        <v>3968</v>
      </c>
      <c r="D883" s="25">
        <v>0.90800000000000003</v>
      </c>
      <c r="E883" s="25" t="s">
        <v>100</v>
      </c>
      <c r="F883" s="25" t="s">
        <v>36</v>
      </c>
      <c r="G883" s="29" t="s">
        <v>539</v>
      </c>
      <c r="H883" s="29" t="s">
        <v>5404</v>
      </c>
      <c r="I883" s="25" t="s">
        <v>5408</v>
      </c>
      <c r="J883" t="s">
        <v>5912</v>
      </c>
      <c r="K883">
        <v>7</v>
      </c>
      <c r="L883" s="25" t="s">
        <v>3070</v>
      </c>
    </row>
    <row r="884" spans="1:12" x14ac:dyDescent="0.35">
      <c r="A884" s="25" t="s">
        <v>4756</v>
      </c>
      <c r="B884" s="25" t="s">
        <v>4755</v>
      </c>
      <c r="C884" s="25" t="s">
        <v>3981</v>
      </c>
      <c r="D884" s="25">
        <v>4.6340000000000003</v>
      </c>
      <c r="E884" s="25" t="s">
        <v>36</v>
      </c>
      <c r="F884" s="25" t="s">
        <v>36</v>
      </c>
      <c r="G884" s="29" t="s">
        <v>3393</v>
      </c>
      <c r="H884" s="29" t="s">
        <v>5404</v>
      </c>
      <c r="I884" s="25" t="s">
        <v>5405</v>
      </c>
      <c r="J884" t="s">
        <v>5432</v>
      </c>
      <c r="K884">
        <v>2</v>
      </c>
      <c r="L884" s="25" t="s">
        <v>3065</v>
      </c>
    </row>
    <row r="885" spans="1:12" x14ac:dyDescent="0.35">
      <c r="A885" s="25" t="s">
        <v>5213</v>
      </c>
      <c r="B885" s="25" t="s">
        <v>5212</v>
      </c>
      <c r="C885" s="25" t="s">
        <v>3980</v>
      </c>
      <c r="D885" s="25">
        <v>5.2229999999999999</v>
      </c>
      <c r="E885" s="25" t="s">
        <v>50</v>
      </c>
      <c r="F885" s="25" t="s">
        <v>36</v>
      </c>
      <c r="G885" s="29" t="s">
        <v>29</v>
      </c>
      <c r="H885" s="29" t="s">
        <v>5404</v>
      </c>
      <c r="I885" s="25" t="s">
        <v>5405</v>
      </c>
      <c r="J885" t="s">
        <v>5861</v>
      </c>
      <c r="K885">
        <v>1</v>
      </c>
      <c r="L885" s="25" t="s">
        <v>3084</v>
      </c>
    </row>
    <row r="886" spans="1:12" x14ac:dyDescent="0.35">
      <c r="A886" s="25" t="s">
        <v>4400</v>
      </c>
      <c r="B886" s="25" t="s">
        <v>4399</v>
      </c>
      <c r="C886" s="25" t="s">
        <v>3970</v>
      </c>
      <c r="D886" s="25">
        <v>0.745</v>
      </c>
      <c r="E886" s="25" t="s">
        <v>110</v>
      </c>
      <c r="F886" s="25" t="s">
        <v>36</v>
      </c>
      <c r="G886" s="29" t="s">
        <v>539</v>
      </c>
      <c r="H886" s="29" t="s">
        <v>5404</v>
      </c>
      <c r="I886" s="25" t="s">
        <v>5405</v>
      </c>
      <c r="J886" t="s">
        <v>5489</v>
      </c>
      <c r="K886">
        <v>2</v>
      </c>
      <c r="L886" s="25" t="s">
        <v>3073</v>
      </c>
    </row>
    <row r="887" spans="1:12" x14ac:dyDescent="0.35">
      <c r="A887" s="25" t="s">
        <v>4764</v>
      </c>
      <c r="B887" s="25" t="s">
        <v>4763</v>
      </c>
      <c r="C887" s="25" t="s">
        <v>3968</v>
      </c>
      <c r="D887" s="25">
        <v>1.546</v>
      </c>
      <c r="E887" s="25" t="s">
        <v>110</v>
      </c>
      <c r="F887" s="25" t="s">
        <v>36</v>
      </c>
      <c r="G887" s="29" t="s">
        <v>3393</v>
      </c>
      <c r="H887" s="29" t="s">
        <v>5404</v>
      </c>
      <c r="I887" s="25" t="s">
        <v>5405</v>
      </c>
      <c r="J887" t="s">
        <v>5699</v>
      </c>
      <c r="K887">
        <v>3</v>
      </c>
      <c r="L887" s="25" t="s">
        <v>3070</v>
      </c>
    </row>
    <row r="888" spans="1:12" x14ac:dyDescent="0.35">
      <c r="A888" s="25" t="s">
        <v>2241</v>
      </c>
      <c r="B888" s="25" t="s">
        <v>2240</v>
      </c>
      <c r="C888" s="25" t="s">
        <v>3981</v>
      </c>
      <c r="D888" s="25">
        <v>3.452</v>
      </c>
      <c r="E888" s="25" t="s">
        <v>53</v>
      </c>
      <c r="F888" s="25" t="s">
        <v>36</v>
      </c>
      <c r="G888" s="29" t="s">
        <v>2175</v>
      </c>
      <c r="H888" s="29" t="s">
        <v>5404</v>
      </c>
      <c r="I888" s="25" t="s">
        <v>5405</v>
      </c>
      <c r="J888" t="s">
        <v>5679</v>
      </c>
      <c r="K888">
        <v>3</v>
      </c>
      <c r="L888" s="25" t="s">
        <v>3065</v>
      </c>
    </row>
    <row r="889" spans="1:12" x14ac:dyDescent="0.35">
      <c r="A889" s="25" t="s">
        <v>4825</v>
      </c>
      <c r="B889" s="25" t="s">
        <v>4824</v>
      </c>
      <c r="C889" s="25" t="s">
        <v>3970</v>
      </c>
      <c r="D889" s="25">
        <v>0.75</v>
      </c>
      <c r="E889" s="25" t="s">
        <v>39</v>
      </c>
      <c r="F889" s="25" t="s">
        <v>36</v>
      </c>
      <c r="G889" s="29" t="s">
        <v>28</v>
      </c>
      <c r="H889" s="29" t="s">
        <v>5404</v>
      </c>
      <c r="I889" s="25" t="s">
        <v>5408</v>
      </c>
      <c r="J889" t="s">
        <v>5748</v>
      </c>
      <c r="K889">
        <v>6</v>
      </c>
      <c r="L889" s="25" t="s">
        <v>3073</v>
      </c>
    </row>
    <row r="890" spans="1:12" x14ac:dyDescent="0.35">
      <c r="A890" s="25" t="s">
        <v>3844</v>
      </c>
      <c r="B890" s="25" t="s">
        <v>3843</v>
      </c>
      <c r="C890" s="25" t="s">
        <v>3968</v>
      </c>
      <c r="D890" s="25">
        <v>0.90700000000000003</v>
      </c>
      <c r="E890" s="25" t="s">
        <v>68</v>
      </c>
      <c r="F890" s="25" t="s">
        <v>36</v>
      </c>
      <c r="G890" s="29" t="s">
        <v>1839</v>
      </c>
      <c r="H890" s="29" t="s">
        <v>5404</v>
      </c>
      <c r="I890" s="25" t="s">
        <v>5408</v>
      </c>
      <c r="J890" t="s">
        <v>5899</v>
      </c>
      <c r="K890">
        <v>7</v>
      </c>
      <c r="L890" s="25" t="s">
        <v>3070</v>
      </c>
    </row>
    <row r="891" spans="1:12" x14ac:dyDescent="0.35">
      <c r="A891" s="25" t="s">
        <v>4840</v>
      </c>
      <c r="B891" s="25" t="s">
        <v>4839</v>
      </c>
      <c r="C891" s="25" t="s">
        <v>3980</v>
      </c>
      <c r="D891" s="25">
        <v>5.5419999999999998</v>
      </c>
      <c r="E891" s="25" t="s">
        <v>53</v>
      </c>
      <c r="F891" s="25" t="s">
        <v>36</v>
      </c>
      <c r="G891" s="29" t="s">
        <v>28</v>
      </c>
      <c r="H891" s="29" t="s">
        <v>5404</v>
      </c>
      <c r="I891" s="25" t="s">
        <v>5405</v>
      </c>
      <c r="J891" t="s">
        <v>5848</v>
      </c>
      <c r="K891">
        <v>3</v>
      </c>
      <c r="L891" s="25" t="s">
        <v>3084</v>
      </c>
    </row>
    <row r="892" spans="1:12" x14ac:dyDescent="0.35">
      <c r="A892" s="25" t="s">
        <v>3543</v>
      </c>
      <c r="B892" s="25" t="s">
        <v>3542</v>
      </c>
      <c r="C892" s="25" t="s">
        <v>3981</v>
      </c>
      <c r="D892" s="25">
        <v>3.6640000000000001</v>
      </c>
      <c r="E892" s="25" t="s">
        <v>50</v>
      </c>
      <c r="F892" s="25" t="s">
        <v>36</v>
      </c>
      <c r="G892" s="29" t="s">
        <v>3393</v>
      </c>
      <c r="H892" s="29" t="s">
        <v>5404</v>
      </c>
      <c r="I892" s="25" t="s">
        <v>5408</v>
      </c>
      <c r="J892" t="s">
        <v>5866</v>
      </c>
      <c r="K892">
        <v>6</v>
      </c>
      <c r="L892" s="25" t="s">
        <v>3065</v>
      </c>
    </row>
    <row r="893" spans="1:12" x14ac:dyDescent="0.35">
      <c r="A893" s="25" t="s">
        <v>3370</v>
      </c>
      <c r="B893" s="25" t="s">
        <v>3369</v>
      </c>
      <c r="C893" s="25" t="s">
        <v>3981</v>
      </c>
      <c r="D893" s="25">
        <v>3.262</v>
      </c>
      <c r="E893" s="25" t="s">
        <v>87</v>
      </c>
      <c r="F893" s="25" t="s">
        <v>36</v>
      </c>
      <c r="G893" s="29" t="s">
        <v>2175</v>
      </c>
      <c r="H893" s="29" t="s">
        <v>5404</v>
      </c>
      <c r="I893" s="25" t="s">
        <v>5408</v>
      </c>
      <c r="J893" t="s">
        <v>5703</v>
      </c>
      <c r="K893">
        <v>8</v>
      </c>
      <c r="L893" s="25" t="s">
        <v>3065</v>
      </c>
    </row>
    <row r="894" spans="1:12" x14ac:dyDescent="0.35">
      <c r="A894" s="25" t="s">
        <v>5109</v>
      </c>
      <c r="B894" s="25" t="s">
        <v>5108</v>
      </c>
      <c r="C894" s="25" t="s">
        <v>3970</v>
      </c>
      <c r="D894" s="25">
        <v>0.74299999999999999</v>
      </c>
      <c r="E894" s="25" t="s">
        <v>73</v>
      </c>
      <c r="F894" s="25" t="s">
        <v>36</v>
      </c>
      <c r="G894" s="29" t="s">
        <v>2175</v>
      </c>
      <c r="H894" s="29" t="s">
        <v>5404</v>
      </c>
      <c r="I894" s="25" t="s">
        <v>5408</v>
      </c>
      <c r="J894" t="s">
        <v>5880</v>
      </c>
      <c r="K894">
        <v>6</v>
      </c>
      <c r="L894" s="25" t="s">
        <v>3073</v>
      </c>
    </row>
    <row r="895" spans="1:12" x14ac:dyDescent="0.35">
      <c r="A895" s="25" t="s">
        <v>4365</v>
      </c>
      <c r="B895" s="25" t="s">
        <v>4364</v>
      </c>
      <c r="C895" s="25" t="s">
        <v>3970</v>
      </c>
      <c r="D895" s="25">
        <v>0.75</v>
      </c>
      <c r="E895" s="25" t="s">
        <v>42</v>
      </c>
      <c r="F895" s="25" t="s">
        <v>36</v>
      </c>
      <c r="G895" s="29" t="s">
        <v>539</v>
      </c>
      <c r="H895" s="29" t="s">
        <v>5404</v>
      </c>
      <c r="I895" s="25" t="s">
        <v>5408</v>
      </c>
      <c r="J895" t="s">
        <v>5769</v>
      </c>
      <c r="K895">
        <v>8</v>
      </c>
      <c r="L895" s="25" t="s">
        <v>3073</v>
      </c>
    </row>
    <row r="896" spans="1:12" x14ac:dyDescent="0.35">
      <c r="A896" s="25" t="s">
        <v>3332</v>
      </c>
      <c r="B896" s="25" t="s">
        <v>3331</v>
      </c>
      <c r="C896" s="25" t="s">
        <v>3980</v>
      </c>
      <c r="D896" s="25">
        <v>5.46</v>
      </c>
      <c r="E896" s="25" t="s">
        <v>78</v>
      </c>
      <c r="F896" s="25" t="s">
        <v>36</v>
      </c>
      <c r="G896" s="29" t="s">
        <v>3359</v>
      </c>
      <c r="H896" s="29" t="s">
        <v>5404</v>
      </c>
      <c r="I896" s="25" t="s">
        <v>5405</v>
      </c>
      <c r="J896" t="s">
        <v>5488</v>
      </c>
      <c r="K896">
        <v>4</v>
      </c>
      <c r="L896" s="25" t="s">
        <v>3084</v>
      </c>
    </row>
    <row r="897" spans="1:12" x14ac:dyDescent="0.35">
      <c r="A897" s="25" t="s">
        <v>1961</v>
      </c>
      <c r="B897" s="25" t="s">
        <v>1960</v>
      </c>
      <c r="C897" s="25" t="s">
        <v>3970</v>
      </c>
      <c r="D897" s="25">
        <v>0.75</v>
      </c>
      <c r="E897" s="25" t="s">
        <v>39</v>
      </c>
      <c r="F897" s="25" t="s">
        <v>36</v>
      </c>
      <c r="G897" s="29" t="s">
        <v>1839</v>
      </c>
      <c r="H897" s="29" t="s">
        <v>5404</v>
      </c>
      <c r="I897" s="25" t="s">
        <v>5405</v>
      </c>
      <c r="J897" t="s">
        <v>5420</v>
      </c>
      <c r="K897">
        <v>2</v>
      </c>
      <c r="L897" s="25" t="s">
        <v>3073</v>
      </c>
    </row>
    <row r="898" spans="1:12" x14ac:dyDescent="0.35">
      <c r="A898" s="25" t="s">
        <v>116</v>
      </c>
      <c r="B898" s="25" t="s">
        <v>115</v>
      </c>
      <c r="C898" s="25" t="s">
        <v>3968</v>
      </c>
      <c r="D898" s="25">
        <v>1.5509999999999999</v>
      </c>
      <c r="E898" s="25" t="s">
        <v>42</v>
      </c>
      <c r="F898" s="25" t="s">
        <v>36</v>
      </c>
      <c r="G898" s="29" t="s">
        <v>25</v>
      </c>
      <c r="H898" s="29" t="s">
        <v>5404</v>
      </c>
      <c r="I898" s="25" t="s">
        <v>5405</v>
      </c>
      <c r="J898" t="s">
        <v>5821</v>
      </c>
      <c r="K898">
        <v>3</v>
      </c>
      <c r="L898" s="25" t="s">
        <v>3070</v>
      </c>
    </row>
    <row r="899" spans="1:12" x14ac:dyDescent="0.35">
      <c r="A899" s="25" t="s">
        <v>2180</v>
      </c>
      <c r="B899" s="25" t="s">
        <v>2179</v>
      </c>
      <c r="C899" s="25" t="s">
        <v>3981</v>
      </c>
      <c r="D899" s="25">
        <v>3.887</v>
      </c>
      <c r="E899" s="25" t="s">
        <v>68</v>
      </c>
      <c r="F899" s="25" t="s">
        <v>36</v>
      </c>
      <c r="G899" s="29" t="s">
        <v>25</v>
      </c>
      <c r="H899" s="29" t="s">
        <v>5404</v>
      </c>
      <c r="I899" s="25" t="s">
        <v>5408</v>
      </c>
      <c r="J899" t="s">
        <v>5424</v>
      </c>
      <c r="K899">
        <v>7</v>
      </c>
      <c r="L899" s="25" t="s">
        <v>3065</v>
      </c>
    </row>
    <row r="900" spans="1:12" x14ac:dyDescent="0.35">
      <c r="A900" s="25" t="s">
        <v>3741</v>
      </c>
      <c r="B900" s="25" t="s">
        <v>3740</v>
      </c>
      <c r="C900" s="25" t="s">
        <v>3970</v>
      </c>
      <c r="D900" s="25">
        <v>0.38300000000000001</v>
      </c>
      <c r="E900" s="25" t="s">
        <v>53</v>
      </c>
      <c r="F900" s="25" t="s">
        <v>36</v>
      </c>
      <c r="G900" s="29" t="s">
        <v>3393</v>
      </c>
      <c r="H900" s="29" t="s">
        <v>5404</v>
      </c>
      <c r="I900" s="25" t="s">
        <v>5405</v>
      </c>
      <c r="J900" t="s">
        <v>5831</v>
      </c>
      <c r="K900">
        <v>2</v>
      </c>
      <c r="L900" s="25" t="s">
        <v>3073</v>
      </c>
    </row>
    <row r="901" spans="1:12" x14ac:dyDescent="0.35">
      <c r="A901" s="25" t="s">
        <v>3567</v>
      </c>
      <c r="B901" s="25" t="s">
        <v>3566</v>
      </c>
      <c r="C901" s="25" t="s">
        <v>3981</v>
      </c>
      <c r="D901" s="25">
        <v>3.7069999999999999</v>
      </c>
      <c r="E901" s="25" t="s">
        <v>36</v>
      </c>
      <c r="F901" s="25" t="s">
        <v>36</v>
      </c>
      <c r="G901" s="29" t="s">
        <v>3393</v>
      </c>
      <c r="H901" s="29" t="s">
        <v>5404</v>
      </c>
      <c r="I901" s="25" t="s">
        <v>5405</v>
      </c>
      <c r="J901" t="s">
        <v>5766</v>
      </c>
      <c r="K901">
        <v>1</v>
      </c>
      <c r="L901" s="25" t="s">
        <v>3065</v>
      </c>
    </row>
    <row r="902" spans="1:12" x14ac:dyDescent="0.35">
      <c r="A902" s="25" t="s">
        <v>4752</v>
      </c>
      <c r="B902" s="25" t="s">
        <v>4751</v>
      </c>
      <c r="C902" s="25" t="s">
        <v>3980</v>
      </c>
      <c r="D902" s="25">
        <v>5.4560000000000004</v>
      </c>
      <c r="E902" s="25" t="s">
        <v>36</v>
      </c>
      <c r="F902" s="25" t="s">
        <v>36</v>
      </c>
      <c r="G902" s="29" t="s">
        <v>3393</v>
      </c>
      <c r="H902" s="29" t="s">
        <v>5404</v>
      </c>
      <c r="I902" s="25" t="s">
        <v>5405</v>
      </c>
      <c r="J902" t="s">
        <v>5853</v>
      </c>
      <c r="K902">
        <v>3</v>
      </c>
      <c r="L902" s="25" t="s">
        <v>3084</v>
      </c>
    </row>
    <row r="903" spans="1:12" x14ac:dyDescent="0.35">
      <c r="A903" s="25" t="s">
        <v>2774</v>
      </c>
      <c r="B903" s="25" t="s">
        <v>2773</v>
      </c>
      <c r="C903" s="25" t="s">
        <v>3969</v>
      </c>
      <c r="D903" s="25">
        <v>2.7519999999999998</v>
      </c>
      <c r="E903" s="25" t="s">
        <v>68</v>
      </c>
      <c r="F903" s="25" t="s">
        <v>36</v>
      </c>
      <c r="G903" s="29" t="s">
        <v>2175</v>
      </c>
      <c r="H903" s="29" t="s">
        <v>5404</v>
      </c>
      <c r="I903" s="25" t="s">
        <v>5405</v>
      </c>
      <c r="J903" t="s">
        <v>5913</v>
      </c>
      <c r="K903">
        <v>4</v>
      </c>
      <c r="L903" s="25" t="s">
        <v>3066</v>
      </c>
    </row>
    <row r="904" spans="1:12" x14ac:dyDescent="0.35">
      <c r="A904" s="25" t="s">
        <v>3611</v>
      </c>
      <c r="B904" s="25" t="s">
        <v>3610</v>
      </c>
      <c r="C904" s="25" t="s">
        <v>3980</v>
      </c>
      <c r="D904" s="25">
        <v>5.37</v>
      </c>
      <c r="E904" s="25" t="s">
        <v>36</v>
      </c>
      <c r="F904" s="25" t="s">
        <v>36</v>
      </c>
      <c r="G904" s="29" t="s">
        <v>3393</v>
      </c>
      <c r="H904" s="29" t="s">
        <v>5404</v>
      </c>
      <c r="I904" s="25" t="s">
        <v>5405</v>
      </c>
      <c r="J904" t="s">
        <v>5539</v>
      </c>
      <c r="K904">
        <v>1</v>
      </c>
      <c r="L904" s="25" t="s">
        <v>3084</v>
      </c>
    </row>
    <row r="905" spans="1:12" x14ac:dyDescent="0.35">
      <c r="A905" s="25" t="s">
        <v>1302</v>
      </c>
      <c r="B905" s="25" t="s">
        <v>1301</v>
      </c>
      <c r="C905" s="25" t="s">
        <v>3969</v>
      </c>
      <c r="D905" s="25">
        <v>3.3490000000000002</v>
      </c>
      <c r="E905" s="25" t="s">
        <v>68</v>
      </c>
      <c r="F905" s="25" t="s">
        <v>36</v>
      </c>
      <c r="G905" s="29" t="s">
        <v>543</v>
      </c>
      <c r="H905" s="29" t="s">
        <v>5404</v>
      </c>
      <c r="I905" s="25" t="s">
        <v>5405</v>
      </c>
      <c r="J905" t="s">
        <v>5822</v>
      </c>
      <c r="K905">
        <v>3</v>
      </c>
      <c r="L905" s="25" t="s">
        <v>3066</v>
      </c>
    </row>
    <row r="906" spans="1:12" x14ac:dyDescent="0.35">
      <c r="A906" s="25" t="s">
        <v>756</v>
      </c>
      <c r="B906" s="25" t="s">
        <v>755</v>
      </c>
      <c r="C906" s="25" t="s">
        <v>3970</v>
      </c>
      <c r="D906" s="25">
        <v>0.75</v>
      </c>
      <c r="E906" s="25" t="s">
        <v>53</v>
      </c>
      <c r="F906" s="25" t="s">
        <v>36</v>
      </c>
      <c r="G906" s="29" t="s">
        <v>3359</v>
      </c>
      <c r="H906" s="29" t="s">
        <v>5404</v>
      </c>
      <c r="I906" s="25" t="s">
        <v>5405</v>
      </c>
      <c r="J906" t="s">
        <v>5545</v>
      </c>
      <c r="K906">
        <v>4</v>
      </c>
      <c r="L906" s="25" t="s">
        <v>3073</v>
      </c>
    </row>
    <row r="907" spans="1:12" x14ac:dyDescent="0.35">
      <c r="A907" s="25" t="s">
        <v>2045</v>
      </c>
      <c r="B907" s="25" t="s">
        <v>2044</v>
      </c>
      <c r="C907" s="25" t="s">
        <v>3969</v>
      </c>
      <c r="D907" s="25">
        <v>3.093</v>
      </c>
      <c r="E907" s="25" t="s">
        <v>159</v>
      </c>
      <c r="F907" s="25" t="s">
        <v>36</v>
      </c>
      <c r="G907" s="29" t="s">
        <v>1839</v>
      </c>
      <c r="H907" s="29" t="s">
        <v>5404</v>
      </c>
      <c r="I907" s="25" t="s">
        <v>5408</v>
      </c>
      <c r="J907" t="s">
        <v>5656</v>
      </c>
      <c r="K907">
        <v>7</v>
      </c>
      <c r="L907" s="25" t="s">
        <v>3066</v>
      </c>
    </row>
    <row r="908" spans="1:12" x14ac:dyDescent="0.35">
      <c r="A908" s="25" t="s">
        <v>3477</v>
      </c>
      <c r="B908" s="25" t="s">
        <v>3476</v>
      </c>
      <c r="C908" s="25" t="s">
        <v>3969</v>
      </c>
      <c r="D908" s="25">
        <v>3.294</v>
      </c>
      <c r="E908" s="25" t="s">
        <v>36</v>
      </c>
      <c r="F908" s="25" t="s">
        <v>36</v>
      </c>
      <c r="G908" s="29" t="s">
        <v>539</v>
      </c>
      <c r="H908" s="29" t="s">
        <v>5404</v>
      </c>
      <c r="I908" s="25" t="s">
        <v>5405</v>
      </c>
      <c r="J908" t="s">
        <v>5914</v>
      </c>
      <c r="K908">
        <v>3</v>
      </c>
      <c r="L908" s="25" t="s">
        <v>3066</v>
      </c>
    </row>
    <row r="909" spans="1:12" x14ac:dyDescent="0.35">
      <c r="A909" s="25" t="s">
        <v>2982</v>
      </c>
      <c r="B909" s="25" t="s">
        <v>2981</v>
      </c>
      <c r="C909" s="25" t="s">
        <v>3970</v>
      </c>
      <c r="D909" s="25">
        <v>0.75</v>
      </c>
      <c r="E909" s="25" t="s">
        <v>148</v>
      </c>
      <c r="F909" s="25" t="s">
        <v>36</v>
      </c>
      <c r="G909" s="29" t="s">
        <v>2175</v>
      </c>
      <c r="H909" s="29" t="s">
        <v>5404</v>
      </c>
      <c r="I909" s="25" t="s">
        <v>5408</v>
      </c>
      <c r="J909" t="s">
        <v>5544</v>
      </c>
      <c r="K909">
        <v>5</v>
      </c>
      <c r="L909" s="25" t="s">
        <v>3073</v>
      </c>
    </row>
    <row r="910" spans="1:12" x14ac:dyDescent="0.35">
      <c r="A910" s="25" t="s">
        <v>4846</v>
      </c>
      <c r="B910" s="25" t="s">
        <v>4845</v>
      </c>
      <c r="C910" s="25" t="s">
        <v>3981</v>
      </c>
      <c r="D910" s="25">
        <v>3.996</v>
      </c>
      <c r="E910" s="25" t="s">
        <v>42</v>
      </c>
      <c r="F910" s="25" t="s">
        <v>36</v>
      </c>
      <c r="G910" s="29" t="s">
        <v>28</v>
      </c>
      <c r="H910" s="29" t="s">
        <v>5404</v>
      </c>
      <c r="I910" s="25" t="s">
        <v>5405</v>
      </c>
      <c r="J910" t="s">
        <v>5915</v>
      </c>
      <c r="K910">
        <v>3</v>
      </c>
      <c r="L910" s="25" t="s">
        <v>3065</v>
      </c>
    </row>
    <row r="911" spans="1:12" x14ac:dyDescent="0.35">
      <c r="A911" s="25" t="s">
        <v>4566</v>
      </c>
      <c r="B911" s="25" t="s">
        <v>4565</v>
      </c>
      <c r="C911" s="25" t="s">
        <v>3980</v>
      </c>
      <c r="D911" s="25">
        <v>5.1710000000000003</v>
      </c>
      <c r="E911" s="25" t="s">
        <v>68</v>
      </c>
      <c r="F911" s="25" t="s">
        <v>36</v>
      </c>
      <c r="G911" s="29" t="s">
        <v>3994</v>
      </c>
      <c r="H911" s="29" t="s">
        <v>5404</v>
      </c>
      <c r="I911" s="25" t="s">
        <v>5408</v>
      </c>
      <c r="J911" t="s">
        <v>5864</v>
      </c>
      <c r="K911">
        <v>5</v>
      </c>
      <c r="L911" s="25" t="s">
        <v>3084</v>
      </c>
    </row>
    <row r="912" spans="1:12" x14ac:dyDescent="0.35">
      <c r="A912" s="25" t="s">
        <v>4696</v>
      </c>
      <c r="B912" s="25" t="s">
        <v>4695</v>
      </c>
      <c r="C912" s="25" t="s">
        <v>3970</v>
      </c>
      <c r="D912" s="25">
        <v>0.75</v>
      </c>
      <c r="E912" s="25" t="s">
        <v>73</v>
      </c>
      <c r="F912" s="25" t="s">
        <v>36</v>
      </c>
      <c r="G912" s="29" t="s">
        <v>3994</v>
      </c>
      <c r="H912" s="29" t="s">
        <v>5404</v>
      </c>
      <c r="I912" s="25" t="s">
        <v>5405</v>
      </c>
      <c r="J912" t="s">
        <v>5660</v>
      </c>
      <c r="K912">
        <v>2</v>
      </c>
      <c r="L912" s="25" t="s">
        <v>3073</v>
      </c>
    </row>
    <row r="913" spans="1:12" x14ac:dyDescent="0.35">
      <c r="A913" s="25" t="s">
        <v>5134</v>
      </c>
      <c r="B913" s="25" t="s">
        <v>5133</v>
      </c>
      <c r="C913" s="25" t="s">
        <v>3981</v>
      </c>
      <c r="D913" s="25">
        <v>4.0289999999999999</v>
      </c>
      <c r="E913" s="25" t="s">
        <v>68</v>
      </c>
      <c r="F913" s="25" t="s">
        <v>36</v>
      </c>
      <c r="G913" s="29" t="s">
        <v>2175</v>
      </c>
      <c r="H913" s="29" t="s">
        <v>5404</v>
      </c>
      <c r="I913" s="25" t="s">
        <v>5405</v>
      </c>
      <c r="J913" t="s">
        <v>5916</v>
      </c>
      <c r="K913">
        <v>2</v>
      </c>
      <c r="L913" s="25" t="s">
        <v>3065</v>
      </c>
    </row>
    <row r="914" spans="1:12" x14ac:dyDescent="0.35">
      <c r="A914" s="25" t="s">
        <v>3507</v>
      </c>
      <c r="B914" s="25" t="s">
        <v>3506</v>
      </c>
      <c r="C914" s="25" t="s">
        <v>3968</v>
      </c>
      <c r="D914" s="25">
        <v>1.254</v>
      </c>
      <c r="E914" s="25" t="s">
        <v>39</v>
      </c>
      <c r="F914" s="25" t="s">
        <v>36</v>
      </c>
      <c r="G914" s="29" t="s">
        <v>539</v>
      </c>
      <c r="H914" s="29" t="s">
        <v>5404</v>
      </c>
      <c r="I914" s="25" t="s">
        <v>5405</v>
      </c>
      <c r="J914" t="s">
        <v>5849</v>
      </c>
      <c r="K914">
        <v>4</v>
      </c>
      <c r="L914" s="25" t="s">
        <v>3070</v>
      </c>
    </row>
    <row r="915" spans="1:12" x14ac:dyDescent="0.35">
      <c r="A915" s="25" t="s">
        <v>5347</v>
      </c>
      <c r="B915" s="25" t="s">
        <v>5346</v>
      </c>
      <c r="C915" s="25" t="s">
        <v>3970</v>
      </c>
      <c r="D915" s="25">
        <v>0.77300000000000002</v>
      </c>
      <c r="E915" s="25" t="s">
        <v>87</v>
      </c>
      <c r="F915" s="25" t="s">
        <v>36</v>
      </c>
      <c r="G915" s="29" t="s">
        <v>29</v>
      </c>
      <c r="H915" s="29" t="s">
        <v>5404</v>
      </c>
      <c r="I915" s="25" t="s">
        <v>5405</v>
      </c>
      <c r="J915" t="s">
        <v>5834</v>
      </c>
      <c r="K915">
        <v>1</v>
      </c>
      <c r="L915" s="25" t="s">
        <v>3073</v>
      </c>
    </row>
    <row r="916" spans="1:12" x14ac:dyDescent="0.35">
      <c r="A916" s="25" t="s">
        <v>4512</v>
      </c>
      <c r="B916" s="25" t="s">
        <v>4511</v>
      </c>
      <c r="C916" s="25" t="s">
        <v>3968</v>
      </c>
      <c r="D916" s="25">
        <v>1.4430000000000001</v>
      </c>
      <c r="E916" s="25" t="s">
        <v>148</v>
      </c>
      <c r="F916" s="25" t="s">
        <v>36</v>
      </c>
      <c r="G916" s="29" t="s">
        <v>3996</v>
      </c>
      <c r="H916" s="29" t="s">
        <v>5404</v>
      </c>
      <c r="I916" s="25" t="s">
        <v>5405</v>
      </c>
      <c r="J916" t="s">
        <v>5688</v>
      </c>
      <c r="K916">
        <v>3</v>
      </c>
      <c r="L916" s="25" t="s">
        <v>3070</v>
      </c>
    </row>
    <row r="917" spans="1:12" x14ac:dyDescent="0.35">
      <c r="A917" s="25" t="s">
        <v>3505</v>
      </c>
      <c r="B917" s="25" t="s">
        <v>3504</v>
      </c>
      <c r="C917" s="25" t="s">
        <v>3970</v>
      </c>
      <c r="D917" s="25">
        <v>0.78500000000000003</v>
      </c>
      <c r="E917" s="25" t="s">
        <v>68</v>
      </c>
      <c r="F917" s="25" t="s">
        <v>36</v>
      </c>
      <c r="G917" s="29" t="s">
        <v>539</v>
      </c>
      <c r="H917" s="29" t="s">
        <v>5404</v>
      </c>
      <c r="I917" s="25" t="s">
        <v>5405</v>
      </c>
      <c r="J917" t="s">
        <v>5810</v>
      </c>
      <c r="K917">
        <v>1</v>
      </c>
      <c r="L917" s="25" t="s">
        <v>3073</v>
      </c>
    </row>
    <row r="918" spans="1:12" x14ac:dyDescent="0.35">
      <c r="A918" s="25" t="s">
        <v>5339</v>
      </c>
      <c r="B918" s="25" t="s">
        <v>5338</v>
      </c>
      <c r="C918" s="25" t="s">
        <v>3968</v>
      </c>
      <c r="D918" s="25">
        <v>0.96099999999999997</v>
      </c>
      <c r="E918" s="25" t="s">
        <v>42</v>
      </c>
      <c r="F918" s="25" t="s">
        <v>36</v>
      </c>
      <c r="G918" s="29" t="s">
        <v>29</v>
      </c>
      <c r="H918" s="29" t="s">
        <v>5404</v>
      </c>
      <c r="I918" s="25" t="s">
        <v>5405</v>
      </c>
      <c r="J918" t="s">
        <v>5793</v>
      </c>
      <c r="K918">
        <v>3</v>
      </c>
      <c r="L918" s="25" t="s">
        <v>3070</v>
      </c>
    </row>
    <row r="919" spans="1:12" x14ac:dyDescent="0.35">
      <c r="A919" s="25" t="s">
        <v>4850</v>
      </c>
      <c r="B919" s="25" t="s">
        <v>4849</v>
      </c>
      <c r="C919" s="25" t="s">
        <v>3981</v>
      </c>
      <c r="D919" s="25">
        <v>3.7730000000000001</v>
      </c>
      <c r="E919" s="25" t="s">
        <v>36</v>
      </c>
      <c r="F919" s="25" t="s">
        <v>36</v>
      </c>
      <c r="G919" s="29" t="s">
        <v>28</v>
      </c>
      <c r="H919" s="29" t="s">
        <v>5404</v>
      </c>
      <c r="I919" s="25" t="s">
        <v>5405</v>
      </c>
      <c r="J919" t="s">
        <v>5679</v>
      </c>
      <c r="K919">
        <v>3</v>
      </c>
      <c r="L919" s="25" t="s">
        <v>3065</v>
      </c>
    </row>
    <row r="920" spans="1:12" x14ac:dyDescent="0.35">
      <c r="A920" s="25" t="s">
        <v>4730</v>
      </c>
      <c r="B920" s="25" t="s">
        <v>4729</v>
      </c>
      <c r="C920" s="25" t="s">
        <v>3981</v>
      </c>
      <c r="D920" s="25">
        <v>3.57</v>
      </c>
      <c r="E920" s="25" t="s">
        <v>50</v>
      </c>
      <c r="F920" s="25" t="s">
        <v>36</v>
      </c>
      <c r="G920" s="29" t="s">
        <v>3393</v>
      </c>
      <c r="H920" s="29" t="s">
        <v>5404</v>
      </c>
      <c r="I920" s="25" t="s">
        <v>5408</v>
      </c>
      <c r="J920" t="s">
        <v>5917</v>
      </c>
      <c r="K920">
        <v>5</v>
      </c>
      <c r="L920" s="25" t="s">
        <v>3065</v>
      </c>
    </row>
    <row r="921" spans="1:12" x14ac:dyDescent="0.35">
      <c r="A921" s="25" t="s">
        <v>2479</v>
      </c>
      <c r="B921" s="25" t="s">
        <v>2478</v>
      </c>
      <c r="C921" s="25" t="s">
        <v>3970</v>
      </c>
      <c r="D921" s="25">
        <v>0.79700000000000004</v>
      </c>
      <c r="E921" s="25" t="s">
        <v>73</v>
      </c>
      <c r="F921" s="25" t="s">
        <v>36</v>
      </c>
      <c r="G921" s="29" t="s">
        <v>28</v>
      </c>
      <c r="H921" s="29" t="s">
        <v>5404</v>
      </c>
      <c r="I921" s="25" t="s">
        <v>5405</v>
      </c>
      <c r="J921" t="s">
        <v>5412</v>
      </c>
      <c r="K921">
        <v>2</v>
      </c>
      <c r="L921" s="25" t="s">
        <v>3073</v>
      </c>
    </row>
    <row r="922" spans="1:12" x14ac:dyDescent="0.35">
      <c r="A922" s="25" t="s">
        <v>4484</v>
      </c>
      <c r="B922" s="25" t="s">
        <v>4483</v>
      </c>
      <c r="C922" s="25" t="s">
        <v>3969</v>
      </c>
      <c r="D922" s="25">
        <v>2.4060000000000001</v>
      </c>
      <c r="E922" s="25" t="s">
        <v>36</v>
      </c>
      <c r="F922" s="25" t="s">
        <v>36</v>
      </c>
      <c r="G922" s="29" t="s">
        <v>3996</v>
      </c>
      <c r="H922" s="29" t="s">
        <v>5404</v>
      </c>
      <c r="I922" s="25" t="s">
        <v>5405</v>
      </c>
      <c r="J922" t="s">
        <v>5655</v>
      </c>
      <c r="K922">
        <v>4</v>
      </c>
      <c r="L922" s="25" t="s">
        <v>3066</v>
      </c>
    </row>
    <row r="923" spans="1:12" x14ac:dyDescent="0.35">
      <c r="A923" s="25" t="s">
        <v>4183</v>
      </c>
      <c r="B923" s="25" t="s">
        <v>4182</v>
      </c>
      <c r="C923" s="25" t="s">
        <v>3969</v>
      </c>
      <c r="D923" s="25">
        <v>2.323</v>
      </c>
      <c r="E923" s="25" t="s">
        <v>36</v>
      </c>
      <c r="F923" s="25" t="s">
        <v>36</v>
      </c>
      <c r="G923" s="29" t="s">
        <v>3995</v>
      </c>
      <c r="H923" s="29" t="s">
        <v>5404</v>
      </c>
      <c r="I923" s="25" t="s">
        <v>5405</v>
      </c>
      <c r="J923" t="s">
        <v>5701</v>
      </c>
      <c r="K923">
        <v>4</v>
      </c>
      <c r="L923" s="25" t="s">
        <v>3066</v>
      </c>
    </row>
    <row r="924" spans="1:12" x14ac:dyDescent="0.35">
      <c r="A924" s="25" t="s">
        <v>4269</v>
      </c>
      <c r="B924" s="25" t="s">
        <v>4268</v>
      </c>
      <c r="C924" s="25" t="s">
        <v>3970</v>
      </c>
      <c r="D924" s="25">
        <v>0.75</v>
      </c>
      <c r="E924" s="25" t="s">
        <v>100</v>
      </c>
      <c r="F924" s="25" t="s">
        <v>36</v>
      </c>
      <c r="G924" s="29" t="s">
        <v>3995</v>
      </c>
      <c r="H924" s="29" t="s">
        <v>5404</v>
      </c>
      <c r="I924" s="25" t="s">
        <v>5405</v>
      </c>
      <c r="J924" t="s">
        <v>5453</v>
      </c>
      <c r="K924">
        <v>4</v>
      </c>
      <c r="L924" s="25" t="s">
        <v>3073</v>
      </c>
    </row>
    <row r="925" spans="1:12" x14ac:dyDescent="0.35">
      <c r="A925" s="25" t="s">
        <v>5243</v>
      </c>
      <c r="B925" s="25" t="s">
        <v>5242</v>
      </c>
      <c r="C925" s="25" t="s">
        <v>3969</v>
      </c>
      <c r="D925" s="25">
        <v>3.431</v>
      </c>
      <c r="E925" s="25" t="s">
        <v>42</v>
      </c>
      <c r="F925" s="25" t="s">
        <v>36</v>
      </c>
      <c r="G925" s="29" t="s">
        <v>29</v>
      </c>
      <c r="H925" s="29" t="s">
        <v>5404</v>
      </c>
      <c r="I925" s="25" t="s">
        <v>5405</v>
      </c>
      <c r="J925" t="s">
        <v>5918</v>
      </c>
      <c r="K925">
        <v>3</v>
      </c>
      <c r="L925" s="25" t="s">
        <v>3066</v>
      </c>
    </row>
    <row r="926" spans="1:12" x14ac:dyDescent="0.35">
      <c r="A926" s="25" t="s">
        <v>5090</v>
      </c>
      <c r="B926" s="25" t="s">
        <v>5089</v>
      </c>
      <c r="C926" s="25" t="s">
        <v>3971</v>
      </c>
      <c r="D926" s="25">
        <v>5.798</v>
      </c>
      <c r="E926" s="25" t="s">
        <v>87</v>
      </c>
      <c r="F926" s="25" t="s">
        <v>36</v>
      </c>
      <c r="G926" s="29" t="s">
        <v>2175</v>
      </c>
      <c r="H926" s="29" t="s">
        <v>5404</v>
      </c>
      <c r="I926" s="25" t="s">
        <v>5408</v>
      </c>
      <c r="J926" t="s">
        <v>5782</v>
      </c>
      <c r="K926">
        <v>7</v>
      </c>
      <c r="L926" s="25" t="s">
        <v>3064</v>
      </c>
    </row>
    <row r="927" spans="1:12" x14ac:dyDescent="0.35">
      <c r="A927" s="25" t="s">
        <v>2113</v>
      </c>
      <c r="B927" s="25" t="s">
        <v>2112</v>
      </c>
      <c r="C927" s="25" t="s">
        <v>3970</v>
      </c>
      <c r="D927" s="25">
        <v>0.75</v>
      </c>
      <c r="E927" s="25" t="s">
        <v>159</v>
      </c>
      <c r="F927" s="25" t="s">
        <v>36</v>
      </c>
      <c r="G927" s="29" t="s">
        <v>1839</v>
      </c>
      <c r="H927" s="29" t="s">
        <v>5404</v>
      </c>
      <c r="I927" s="25" t="s">
        <v>5405</v>
      </c>
      <c r="J927" t="s">
        <v>5478</v>
      </c>
      <c r="K927">
        <v>3</v>
      </c>
      <c r="L927" s="25" t="s">
        <v>3073</v>
      </c>
    </row>
    <row r="928" spans="1:12" x14ac:dyDescent="0.35">
      <c r="A928" s="25" t="s">
        <v>500</v>
      </c>
      <c r="B928" s="25" t="s">
        <v>499</v>
      </c>
      <c r="C928" s="25" t="s">
        <v>3969</v>
      </c>
      <c r="D928" s="25">
        <v>2.8719999999999999</v>
      </c>
      <c r="E928" s="25" t="s">
        <v>148</v>
      </c>
      <c r="F928" s="25" t="s">
        <v>36</v>
      </c>
      <c r="G928" s="29" t="s">
        <v>543</v>
      </c>
      <c r="H928" s="29" t="s">
        <v>5404</v>
      </c>
      <c r="I928" s="25" t="s">
        <v>5408</v>
      </c>
      <c r="J928" t="s">
        <v>5795</v>
      </c>
      <c r="K928">
        <v>5</v>
      </c>
      <c r="L928" s="25" t="s">
        <v>3066</v>
      </c>
    </row>
    <row r="929" spans="1:12" x14ac:dyDescent="0.35">
      <c r="A929" s="25" t="s">
        <v>4866</v>
      </c>
      <c r="B929" s="25" t="s">
        <v>4865</v>
      </c>
      <c r="C929" s="25" t="s">
        <v>3970</v>
      </c>
      <c r="D929" s="25">
        <v>0.75</v>
      </c>
      <c r="E929" s="25" t="s">
        <v>148</v>
      </c>
      <c r="F929" s="25" t="s">
        <v>36</v>
      </c>
      <c r="G929" s="29" t="s">
        <v>28</v>
      </c>
      <c r="H929" s="29" t="s">
        <v>5404</v>
      </c>
      <c r="I929" s="25" t="s">
        <v>5405</v>
      </c>
      <c r="J929" t="s">
        <v>5520</v>
      </c>
      <c r="K929">
        <v>3</v>
      </c>
      <c r="L929" s="25" t="s">
        <v>3073</v>
      </c>
    </row>
    <row r="930" spans="1:12" x14ac:dyDescent="0.35">
      <c r="A930" s="25" t="s">
        <v>4071</v>
      </c>
      <c r="B930" s="25" t="s">
        <v>4070</v>
      </c>
      <c r="C930" s="25" t="s">
        <v>3969</v>
      </c>
      <c r="D930" s="25">
        <v>2.6880000000000002</v>
      </c>
      <c r="E930" s="25" t="s">
        <v>100</v>
      </c>
      <c r="F930" s="25" t="s">
        <v>36</v>
      </c>
      <c r="G930" s="29" t="s">
        <v>3995</v>
      </c>
      <c r="H930" s="29" t="s">
        <v>5404</v>
      </c>
      <c r="I930" s="25" t="s">
        <v>5408</v>
      </c>
      <c r="J930" t="s">
        <v>5785</v>
      </c>
      <c r="K930">
        <v>8</v>
      </c>
      <c r="L930" s="25" t="s">
        <v>3066</v>
      </c>
    </row>
    <row r="931" spans="1:12" x14ac:dyDescent="0.35">
      <c r="A931" s="25" t="s">
        <v>2197</v>
      </c>
      <c r="B931" s="25" t="s">
        <v>2196</v>
      </c>
      <c r="C931" s="25" t="s">
        <v>3969</v>
      </c>
      <c r="D931" s="25">
        <v>2.4049999999999998</v>
      </c>
      <c r="E931" s="25" t="s">
        <v>83</v>
      </c>
      <c r="F931" s="25" t="s">
        <v>36</v>
      </c>
      <c r="G931" s="29" t="s">
        <v>25</v>
      </c>
      <c r="H931" s="29" t="s">
        <v>5404</v>
      </c>
      <c r="I931" s="25" t="s">
        <v>5405</v>
      </c>
      <c r="J931" t="s">
        <v>5686</v>
      </c>
      <c r="K931">
        <v>3</v>
      </c>
      <c r="L931" s="25" t="s">
        <v>3066</v>
      </c>
    </row>
    <row r="932" spans="1:12" x14ac:dyDescent="0.35">
      <c r="A932" s="25" t="s">
        <v>3386</v>
      </c>
      <c r="B932" s="25" t="s">
        <v>3385</v>
      </c>
      <c r="C932" s="25" t="s">
        <v>3968</v>
      </c>
      <c r="D932" s="25">
        <v>1.375</v>
      </c>
      <c r="E932" s="25" t="s">
        <v>100</v>
      </c>
      <c r="F932" s="25" t="s">
        <v>36</v>
      </c>
      <c r="G932" s="29" t="s">
        <v>2175</v>
      </c>
      <c r="H932" s="29" t="s">
        <v>5404</v>
      </c>
      <c r="I932" s="25" t="s">
        <v>5405</v>
      </c>
      <c r="J932" t="s">
        <v>5688</v>
      </c>
      <c r="K932">
        <v>3</v>
      </c>
      <c r="L932" s="25" t="s">
        <v>3070</v>
      </c>
    </row>
    <row r="933" spans="1:12" x14ac:dyDescent="0.35">
      <c r="A933" s="25" t="s">
        <v>689</v>
      </c>
      <c r="B933" s="25" t="s">
        <v>688</v>
      </c>
      <c r="C933" s="25" t="s">
        <v>3968</v>
      </c>
      <c r="D933" s="25">
        <v>1.752</v>
      </c>
      <c r="E933" s="25" t="s">
        <v>39</v>
      </c>
      <c r="F933" s="25" t="s">
        <v>36</v>
      </c>
      <c r="G933" s="29" t="s">
        <v>27</v>
      </c>
      <c r="H933" s="29" t="s">
        <v>5404</v>
      </c>
      <c r="I933" s="25" t="s">
        <v>5405</v>
      </c>
      <c r="J933" t="s">
        <v>5478</v>
      </c>
      <c r="K933">
        <v>3</v>
      </c>
      <c r="L933" s="25" t="s">
        <v>3070</v>
      </c>
    </row>
    <row r="934" spans="1:12" x14ac:dyDescent="0.35">
      <c r="A934" s="25" t="s">
        <v>4823</v>
      </c>
      <c r="B934" s="25" t="s">
        <v>4822</v>
      </c>
      <c r="C934" s="25" t="s">
        <v>3970</v>
      </c>
      <c r="D934" s="25">
        <v>0.75</v>
      </c>
      <c r="E934" s="25" t="s">
        <v>83</v>
      </c>
      <c r="F934" s="25" t="s">
        <v>36</v>
      </c>
      <c r="G934" s="29" t="s">
        <v>28</v>
      </c>
      <c r="H934" s="29" t="s">
        <v>5404</v>
      </c>
      <c r="I934" s="25" t="s">
        <v>5408</v>
      </c>
      <c r="J934" t="s">
        <v>5919</v>
      </c>
      <c r="K934">
        <v>8</v>
      </c>
      <c r="L934" s="25" t="s">
        <v>3073</v>
      </c>
    </row>
    <row r="935" spans="1:12" x14ac:dyDescent="0.35">
      <c r="A935" s="25" t="s">
        <v>4173</v>
      </c>
      <c r="B935" s="25" t="s">
        <v>4172</v>
      </c>
      <c r="C935" s="25" t="s">
        <v>3969</v>
      </c>
      <c r="D935" s="25">
        <v>2.6989999999999998</v>
      </c>
      <c r="E935" s="25" t="s">
        <v>36</v>
      </c>
      <c r="F935" s="25" t="s">
        <v>36</v>
      </c>
      <c r="G935" s="29" t="s">
        <v>3995</v>
      </c>
      <c r="H935" s="29" t="s">
        <v>5404</v>
      </c>
      <c r="I935" s="25" t="s">
        <v>5405</v>
      </c>
      <c r="J935" t="s">
        <v>5920</v>
      </c>
      <c r="K935">
        <v>4</v>
      </c>
      <c r="L935" s="25" t="s">
        <v>3066</v>
      </c>
    </row>
    <row r="936" spans="1:12" x14ac:dyDescent="0.35">
      <c r="A936" s="25" t="s">
        <v>4012</v>
      </c>
      <c r="B936" s="25" t="s">
        <v>4011</v>
      </c>
      <c r="C936" s="25" t="s">
        <v>3981</v>
      </c>
      <c r="D936" s="25">
        <v>3.7450000000000001</v>
      </c>
      <c r="E936" s="25" t="s">
        <v>39</v>
      </c>
      <c r="F936" s="25" t="s">
        <v>36</v>
      </c>
      <c r="G936" s="29" t="s">
        <v>543</v>
      </c>
      <c r="H936" s="29" t="s">
        <v>5404</v>
      </c>
      <c r="I936" s="25" t="s">
        <v>5408</v>
      </c>
      <c r="J936" t="s">
        <v>5921</v>
      </c>
      <c r="K936">
        <v>7</v>
      </c>
      <c r="L936" s="25" t="s">
        <v>3065</v>
      </c>
    </row>
    <row r="937" spans="1:12" x14ac:dyDescent="0.35">
      <c r="A937" s="25" t="s">
        <v>2728</v>
      </c>
      <c r="B937" s="25" t="s">
        <v>2727</v>
      </c>
      <c r="C937" s="25" t="s">
        <v>3980</v>
      </c>
      <c r="D937" s="25">
        <v>5.4459999999999997</v>
      </c>
      <c r="E937" s="25" t="s">
        <v>39</v>
      </c>
      <c r="F937" s="25" t="s">
        <v>36</v>
      </c>
      <c r="G937" s="29" t="s">
        <v>2175</v>
      </c>
      <c r="H937" s="29" t="s">
        <v>5404</v>
      </c>
      <c r="I937" s="25" t="s">
        <v>5408</v>
      </c>
      <c r="J937" t="s">
        <v>5922</v>
      </c>
      <c r="K937">
        <v>7</v>
      </c>
      <c r="L937" s="25" t="s">
        <v>3084</v>
      </c>
    </row>
    <row r="938" spans="1:12" x14ac:dyDescent="0.35">
      <c r="A938" s="25" t="s">
        <v>4496</v>
      </c>
      <c r="B938" s="25" t="s">
        <v>4495</v>
      </c>
      <c r="C938" s="25" t="s">
        <v>3969</v>
      </c>
      <c r="D938" s="25">
        <v>2.0379999999999998</v>
      </c>
      <c r="E938" s="25" t="s">
        <v>53</v>
      </c>
      <c r="F938" s="25" t="s">
        <v>36</v>
      </c>
      <c r="G938" s="29" t="s">
        <v>3996</v>
      </c>
      <c r="H938" s="29" t="s">
        <v>5404</v>
      </c>
      <c r="I938" s="25" t="s">
        <v>5405</v>
      </c>
      <c r="J938" t="s">
        <v>5653</v>
      </c>
      <c r="K938">
        <v>1</v>
      </c>
      <c r="L938" s="25" t="s">
        <v>3066</v>
      </c>
    </row>
    <row r="939" spans="1:12" x14ac:dyDescent="0.35">
      <c r="A939" s="25" t="s">
        <v>4801</v>
      </c>
      <c r="B939" s="25" t="s">
        <v>4800</v>
      </c>
      <c r="C939" s="25" t="s">
        <v>3969</v>
      </c>
      <c r="D939" s="25">
        <v>2.3260000000000001</v>
      </c>
      <c r="E939" s="25" t="s">
        <v>50</v>
      </c>
      <c r="F939" s="25" t="s">
        <v>36</v>
      </c>
      <c r="G939" s="29" t="s">
        <v>27</v>
      </c>
      <c r="H939" s="29" t="s">
        <v>5404</v>
      </c>
      <c r="I939" s="25" t="s">
        <v>5405</v>
      </c>
      <c r="J939" t="s">
        <v>5773</v>
      </c>
      <c r="K939">
        <v>4</v>
      </c>
      <c r="L939" s="25" t="s">
        <v>3066</v>
      </c>
    </row>
    <row r="940" spans="1:12" x14ac:dyDescent="0.35">
      <c r="A940" s="25" t="s">
        <v>4716</v>
      </c>
      <c r="B940" s="25" t="s">
        <v>4715</v>
      </c>
      <c r="C940" s="25" t="s">
        <v>3970</v>
      </c>
      <c r="D940" s="25">
        <v>0.745</v>
      </c>
      <c r="E940" s="25" t="s">
        <v>36</v>
      </c>
      <c r="F940" s="25" t="s">
        <v>36</v>
      </c>
      <c r="G940" s="29" t="s">
        <v>3994</v>
      </c>
      <c r="H940" s="29" t="s">
        <v>5404</v>
      </c>
      <c r="I940" s="25" t="s">
        <v>5405</v>
      </c>
      <c r="J940" t="s">
        <v>5923</v>
      </c>
      <c r="K940">
        <v>2</v>
      </c>
      <c r="L940" s="25" t="s">
        <v>3073</v>
      </c>
    </row>
    <row r="941" spans="1:12" x14ac:dyDescent="0.35">
      <c r="A941" s="25" t="s">
        <v>4793</v>
      </c>
      <c r="B941" s="25" t="s">
        <v>4792</v>
      </c>
      <c r="C941" s="25" t="s">
        <v>3970</v>
      </c>
      <c r="D941" s="25">
        <v>0.74299999999999999</v>
      </c>
      <c r="E941" s="25" t="s">
        <v>110</v>
      </c>
      <c r="F941" s="25" t="s">
        <v>36</v>
      </c>
      <c r="G941" s="29" t="s">
        <v>27</v>
      </c>
      <c r="H941" s="29" t="s">
        <v>5404</v>
      </c>
      <c r="I941" s="25" t="s">
        <v>5408</v>
      </c>
      <c r="J941" t="s">
        <v>5609</v>
      </c>
      <c r="K941">
        <v>6</v>
      </c>
      <c r="L941" s="25" t="s">
        <v>3073</v>
      </c>
    </row>
    <row r="942" spans="1:12" x14ac:dyDescent="0.35">
      <c r="A942" s="25" t="s">
        <v>3933</v>
      </c>
      <c r="B942" s="25" t="s">
        <v>3932</v>
      </c>
      <c r="C942" s="25" t="s">
        <v>3980</v>
      </c>
      <c r="D942" s="25">
        <v>5.4470000000000001</v>
      </c>
      <c r="E942" s="25" t="s">
        <v>35</v>
      </c>
      <c r="F942" s="25" t="s">
        <v>36</v>
      </c>
      <c r="G942" s="29" t="s">
        <v>2175</v>
      </c>
      <c r="H942" s="29" t="s">
        <v>5404</v>
      </c>
      <c r="I942" s="25" t="s">
        <v>5408</v>
      </c>
      <c r="J942" t="s">
        <v>5644</v>
      </c>
      <c r="K942">
        <v>6</v>
      </c>
      <c r="L942" s="25" t="s">
        <v>3084</v>
      </c>
    </row>
    <row r="943" spans="1:12" x14ac:dyDescent="0.35">
      <c r="A943" s="25" t="s">
        <v>404</v>
      </c>
      <c r="B943" s="25" t="s">
        <v>403</v>
      </c>
      <c r="C943" s="25" t="s">
        <v>3968</v>
      </c>
      <c r="D943" s="25">
        <v>1.585</v>
      </c>
      <c r="E943" s="25" t="s">
        <v>36</v>
      </c>
      <c r="F943" s="25" t="s">
        <v>36</v>
      </c>
      <c r="G943" s="29" t="s">
        <v>27</v>
      </c>
      <c r="H943" s="29" t="s">
        <v>5404</v>
      </c>
      <c r="I943" s="25" t="s">
        <v>5405</v>
      </c>
      <c r="J943" t="s">
        <v>5711</v>
      </c>
      <c r="K943">
        <v>2</v>
      </c>
      <c r="L943" s="25" t="s">
        <v>3070</v>
      </c>
    </row>
    <row r="944" spans="1:12" x14ac:dyDescent="0.35">
      <c r="A944" s="25" t="s">
        <v>1963</v>
      </c>
      <c r="B944" s="25" t="s">
        <v>1962</v>
      </c>
      <c r="C944" s="25" t="s">
        <v>3980</v>
      </c>
      <c r="D944" s="25">
        <v>5.3739999999999997</v>
      </c>
      <c r="E944" s="25" t="s">
        <v>148</v>
      </c>
      <c r="F944" s="25" t="s">
        <v>36</v>
      </c>
      <c r="G944" s="29" t="s">
        <v>1839</v>
      </c>
      <c r="H944" s="29" t="s">
        <v>5404</v>
      </c>
      <c r="I944" s="25" t="s">
        <v>5405</v>
      </c>
      <c r="J944" t="s">
        <v>5480</v>
      </c>
      <c r="K944">
        <v>2</v>
      </c>
      <c r="L944" s="25" t="s">
        <v>3084</v>
      </c>
    </row>
    <row r="945" spans="1:12" x14ac:dyDescent="0.35">
      <c r="A945" s="25" t="s">
        <v>2015</v>
      </c>
      <c r="B945" s="25" t="s">
        <v>2014</v>
      </c>
      <c r="C945" s="25" t="s">
        <v>3968</v>
      </c>
      <c r="D945" s="25">
        <v>0.94799999999999995</v>
      </c>
      <c r="E945" s="25" t="s">
        <v>39</v>
      </c>
      <c r="F945" s="25" t="s">
        <v>36</v>
      </c>
      <c r="G945" s="29" t="s">
        <v>1839</v>
      </c>
      <c r="H945" s="29" t="s">
        <v>5404</v>
      </c>
      <c r="I945" s="25" t="s">
        <v>5405</v>
      </c>
      <c r="J945" t="s">
        <v>5495</v>
      </c>
      <c r="K945">
        <v>1</v>
      </c>
      <c r="L945" s="25" t="s">
        <v>3070</v>
      </c>
    </row>
    <row r="946" spans="1:12" x14ac:dyDescent="0.35">
      <c r="A946" s="25" t="s">
        <v>3312</v>
      </c>
      <c r="B946" s="25" t="s">
        <v>3311</v>
      </c>
      <c r="C946" s="25" t="s">
        <v>3969</v>
      </c>
      <c r="D946" s="25">
        <v>2.7250000000000001</v>
      </c>
      <c r="E946" s="25" t="s">
        <v>87</v>
      </c>
      <c r="F946" s="25" t="s">
        <v>36</v>
      </c>
      <c r="G946" s="29" t="s">
        <v>1839</v>
      </c>
      <c r="H946" s="29" t="s">
        <v>5404</v>
      </c>
      <c r="I946" s="25" t="s">
        <v>5405</v>
      </c>
      <c r="J946" t="s">
        <v>5470</v>
      </c>
      <c r="K946">
        <v>2</v>
      </c>
      <c r="L946" s="25" t="s">
        <v>3066</v>
      </c>
    </row>
    <row r="947" spans="1:12" x14ac:dyDescent="0.35">
      <c r="A947" s="25" t="s">
        <v>3251</v>
      </c>
      <c r="B947" s="25" t="s">
        <v>3250</v>
      </c>
      <c r="C947" s="25" t="s">
        <v>3968</v>
      </c>
      <c r="D947" s="25">
        <v>1.1479999999999999</v>
      </c>
      <c r="E947" s="25" t="s">
        <v>53</v>
      </c>
      <c r="F947" s="25" t="s">
        <v>36</v>
      </c>
      <c r="G947" s="29" t="s">
        <v>1839</v>
      </c>
      <c r="H947" s="29" t="s">
        <v>5404</v>
      </c>
      <c r="I947" s="25" t="s">
        <v>5408</v>
      </c>
      <c r="J947" t="s">
        <v>5620</v>
      </c>
      <c r="K947">
        <v>7</v>
      </c>
      <c r="L947" s="25" t="s">
        <v>3070</v>
      </c>
    </row>
    <row r="948" spans="1:12" x14ac:dyDescent="0.35">
      <c r="A948" s="25" t="s">
        <v>2119</v>
      </c>
      <c r="B948" s="25" t="s">
        <v>2118</v>
      </c>
      <c r="C948" s="25" t="s">
        <v>3970</v>
      </c>
      <c r="D948" s="25">
        <v>0.75</v>
      </c>
      <c r="E948" s="25" t="s">
        <v>39</v>
      </c>
      <c r="F948" s="25" t="s">
        <v>36</v>
      </c>
      <c r="G948" s="29" t="s">
        <v>1839</v>
      </c>
      <c r="H948" s="29" t="s">
        <v>5404</v>
      </c>
      <c r="I948" s="25" t="s">
        <v>5405</v>
      </c>
      <c r="J948" t="s">
        <v>5924</v>
      </c>
      <c r="K948">
        <v>4</v>
      </c>
      <c r="L948" s="25" t="s">
        <v>3073</v>
      </c>
    </row>
    <row r="949" spans="1:12" x14ac:dyDescent="0.35">
      <c r="A949" s="25" t="s">
        <v>2627</v>
      </c>
      <c r="B949" s="25" t="s">
        <v>2626</v>
      </c>
      <c r="C949" s="25" t="s">
        <v>3968</v>
      </c>
      <c r="D949" s="25">
        <v>1.04</v>
      </c>
      <c r="E949" s="25" t="s">
        <v>83</v>
      </c>
      <c r="F949" s="25" t="s">
        <v>36</v>
      </c>
      <c r="G949" s="29" t="s">
        <v>1839</v>
      </c>
      <c r="H949" s="29" t="s">
        <v>5404</v>
      </c>
      <c r="I949" s="25" t="s">
        <v>5408</v>
      </c>
      <c r="J949" t="s">
        <v>5720</v>
      </c>
      <c r="K949">
        <v>6</v>
      </c>
      <c r="L949" s="25" t="s">
        <v>3070</v>
      </c>
    </row>
    <row r="950" spans="1:12" x14ac:dyDescent="0.35">
      <c r="A950" s="25" t="s">
        <v>4734</v>
      </c>
      <c r="B950" s="25" t="s">
        <v>4733</v>
      </c>
      <c r="C950" s="25" t="s">
        <v>3970</v>
      </c>
      <c r="D950" s="25">
        <v>0.75</v>
      </c>
      <c r="E950" s="25" t="s">
        <v>36</v>
      </c>
      <c r="F950" s="25" t="s">
        <v>36</v>
      </c>
      <c r="G950" s="29" t="s">
        <v>3393</v>
      </c>
      <c r="H950" s="29" t="s">
        <v>5404</v>
      </c>
      <c r="I950" s="25" t="s">
        <v>5408</v>
      </c>
      <c r="J950" t="s">
        <v>5857</v>
      </c>
      <c r="K950">
        <v>8</v>
      </c>
      <c r="L950" s="25" t="s">
        <v>3073</v>
      </c>
    </row>
    <row r="951" spans="1:12" x14ac:dyDescent="0.35">
      <c r="A951" s="25" t="s">
        <v>3589</v>
      </c>
      <c r="B951" s="25" t="s">
        <v>3588</v>
      </c>
      <c r="C951" s="25" t="s">
        <v>3969</v>
      </c>
      <c r="D951" s="25">
        <v>2.552</v>
      </c>
      <c r="E951" s="25" t="s">
        <v>87</v>
      </c>
      <c r="F951" s="25" t="s">
        <v>36</v>
      </c>
      <c r="G951" s="29" t="s">
        <v>3393</v>
      </c>
      <c r="H951" s="29" t="s">
        <v>5404</v>
      </c>
      <c r="I951" s="25" t="s">
        <v>5405</v>
      </c>
      <c r="J951" t="s">
        <v>5925</v>
      </c>
      <c r="K951">
        <v>2</v>
      </c>
      <c r="L951" s="25" t="s">
        <v>3066</v>
      </c>
    </row>
    <row r="952" spans="1:12" x14ac:dyDescent="0.35">
      <c r="A952" s="25" t="s">
        <v>3701</v>
      </c>
      <c r="B952" s="25" t="s">
        <v>3700</v>
      </c>
      <c r="C952" s="25" t="s">
        <v>3968</v>
      </c>
      <c r="D952" s="25">
        <v>1.109</v>
      </c>
      <c r="E952" s="25" t="s">
        <v>36</v>
      </c>
      <c r="F952" s="25" t="s">
        <v>36</v>
      </c>
      <c r="G952" s="29" t="s">
        <v>3393</v>
      </c>
      <c r="H952" s="29" t="s">
        <v>5404</v>
      </c>
      <c r="I952" s="25" t="s">
        <v>5405</v>
      </c>
      <c r="J952" t="s">
        <v>5589</v>
      </c>
      <c r="K952">
        <v>2</v>
      </c>
      <c r="L952" s="25" t="s">
        <v>3070</v>
      </c>
    </row>
    <row r="953" spans="1:12" x14ac:dyDescent="0.35">
      <c r="A953" s="25" t="s">
        <v>4416</v>
      </c>
      <c r="B953" s="25" t="s">
        <v>4415</v>
      </c>
      <c r="C953" s="25" t="s">
        <v>3969</v>
      </c>
      <c r="D953" s="25">
        <v>2.617</v>
      </c>
      <c r="E953" s="25" t="s">
        <v>39</v>
      </c>
      <c r="F953" s="25" t="s">
        <v>36</v>
      </c>
      <c r="G953" s="29" t="s">
        <v>3996</v>
      </c>
      <c r="H953" s="29" t="s">
        <v>5404</v>
      </c>
      <c r="I953" s="25" t="s">
        <v>5408</v>
      </c>
      <c r="J953" t="s">
        <v>5926</v>
      </c>
      <c r="K953">
        <v>8</v>
      </c>
      <c r="L953" s="25" t="s">
        <v>3066</v>
      </c>
    </row>
    <row r="954" spans="1:12" x14ac:dyDescent="0.35">
      <c r="A954" s="25" t="s">
        <v>3643</v>
      </c>
      <c r="B954" s="25" t="s">
        <v>3642</v>
      </c>
      <c r="C954" s="25" t="s">
        <v>3981</v>
      </c>
      <c r="D954" s="25">
        <v>4.0979999999999999</v>
      </c>
      <c r="E954" s="25" t="s">
        <v>36</v>
      </c>
      <c r="F954" s="25" t="s">
        <v>36</v>
      </c>
      <c r="G954" s="29" t="s">
        <v>3393</v>
      </c>
      <c r="H954" s="29" t="s">
        <v>5404</v>
      </c>
      <c r="I954" s="25" t="s">
        <v>5405</v>
      </c>
      <c r="J954" t="s">
        <v>5511</v>
      </c>
      <c r="K954">
        <v>4</v>
      </c>
      <c r="L954" s="25" t="s">
        <v>3065</v>
      </c>
    </row>
    <row r="955" spans="1:12" x14ac:dyDescent="0.35">
      <c r="A955" s="25" t="s">
        <v>287</v>
      </c>
      <c r="B955" s="25" t="s">
        <v>286</v>
      </c>
      <c r="C955" s="25" t="s">
        <v>3969</v>
      </c>
      <c r="D955" s="25">
        <v>2.5310000000000001</v>
      </c>
      <c r="E955" s="25" t="s">
        <v>47</v>
      </c>
      <c r="F955" s="25" t="s">
        <v>36</v>
      </c>
      <c r="G955" s="29" t="s">
        <v>28</v>
      </c>
      <c r="H955" s="29" t="s">
        <v>5404</v>
      </c>
      <c r="I955" s="25" t="s">
        <v>5405</v>
      </c>
      <c r="J955" t="s">
        <v>5927</v>
      </c>
      <c r="K955">
        <v>1</v>
      </c>
      <c r="L955" s="25" t="s">
        <v>3066</v>
      </c>
    </row>
    <row r="956" spans="1:12" x14ac:dyDescent="0.35">
      <c r="A956" s="25" t="s">
        <v>888</v>
      </c>
      <c r="B956" s="25" t="s">
        <v>887</v>
      </c>
      <c r="C956" s="25" t="s">
        <v>3970</v>
      </c>
      <c r="D956" s="25">
        <v>0.85699999999999998</v>
      </c>
      <c r="E956" s="25" t="s">
        <v>36</v>
      </c>
      <c r="F956" s="25" t="s">
        <v>36</v>
      </c>
      <c r="G956" s="29" t="s">
        <v>25</v>
      </c>
      <c r="H956" s="29" t="s">
        <v>5404</v>
      </c>
      <c r="I956" s="25" t="s">
        <v>5405</v>
      </c>
      <c r="J956" t="s">
        <v>5928</v>
      </c>
      <c r="K956">
        <v>3</v>
      </c>
      <c r="L956" s="25" t="s">
        <v>3073</v>
      </c>
    </row>
    <row r="957" spans="1:12" x14ac:dyDescent="0.35">
      <c r="A957" s="25" t="s">
        <v>129</v>
      </c>
      <c r="B957" s="25" t="s">
        <v>128</v>
      </c>
      <c r="C957" s="25" t="s">
        <v>3970</v>
      </c>
      <c r="D957" s="25">
        <v>0.75</v>
      </c>
      <c r="E957" s="25" t="s">
        <v>68</v>
      </c>
      <c r="F957" s="25" t="s">
        <v>36</v>
      </c>
      <c r="G957" s="29" t="s">
        <v>25</v>
      </c>
      <c r="H957" s="29" t="s">
        <v>5404</v>
      </c>
      <c r="I957" s="25" t="s">
        <v>5405</v>
      </c>
      <c r="J957" t="s">
        <v>5686</v>
      </c>
      <c r="K957">
        <v>3</v>
      </c>
      <c r="L957" s="25" t="s">
        <v>3073</v>
      </c>
    </row>
    <row r="958" spans="1:12" x14ac:dyDescent="0.35">
      <c r="A958" s="25" t="s">
        <v>3451</v>
      </c>
      <c r="B958" s="25" t="s">
        <v>3450</v>
      </c>
      <c r="C958" s="25" t="s">
        <v>3981</v>
      </c>
      <c r="D958" s="25">
        <v>4.3040000000000003</v>
      </c>
      <c r="E958" s="25" t="s">
        <v>68</v>
      </c>
      <c r="F958" s="25" t="s">
        <v>36</v>
      </c>
      <c r="G958" s="29" t="s">
        <v>3975</v>
      </c>
      <c r="H958" s="29" t="s">
        <v>5404</v>
      </c>
      <c r="I958" s="25" t="s">
        <v>5408</v>
      </c>
      <c r="J958" t="s">
        <v>5493</v>
      </c>
      <c r="K958">
        <v>5</v>
      </c>
      <c r="L958" s="25" t="s">
        <v>3065</v>
      </c>
    </row>
    <row r="959" spans="1:12" x14ac:dyDescent="0.35">
      <c r="A959" s="25" t="s">
        <v>252</v>
      </c>
      <c r="B959" s="25" t="s">
        <v>251</v>
      </c>
      <c r="C959" s="25" t="s">
        <v>3969</v>
      </c>
      <c r="D959" s="25">
        <v>2.3769999999999998</v>
      </c>
      <c r="E959" s="25" t="s">
        <v>39</v>
      </c>
      <c r="F959" s="25" t="s">
        <v>36</v>
      </c>
      <c r="G959" s="29" t="s">
        <v>27</v>
      </c>
      <c r="H959" s="29" t="s">
        <v>5404</v>
      </c>
      <c r="I959" s="25" t="s">
        <v>5405</v>
      </c>
      <c r="J959" t="s">
        <v>5693</v>
      </c>
      <c r="K959">
        <v>1</v>
      </c>
      <c r="L959" s="25" t="s">
        <v>3066</v>
      </c>
    </row>
    <row r="960" spans="1:12" x14ac:dyDescent="0.35">
      <c r="A960" s="25" t="s">
        <v>3894</v>
      </c>
      <c r="B960" s="25" t="s">
        <v>3893</v>
      </c>
      <c r="C960" s="25" t="s">
        <v>3968</v>
      </c>
      <c r="D960" s="25">
        <v>1.0980000000000001</v>
      </c>
      <c r="E960" s="25" t="s">
        <v>42</v>
      </c>
      <c r="F960" s="25" t="s">
        <v>36</v>
      </c>
      <c r="G960" s="29" t="s">
        <v>1839</v>
      </c>
      <c r="H960" s="29" t="s">
        <v>5404</v>
      </c>
      <c r="I960" s="25" t="s">
        <v>5405</v>
      </c>
      <c r="J960" t="s">
        <v>5585</v>
      </c>
      <c r="K960">
        <v>4</v>
      </c>
      <c r="L960" s="25" t="s">
        <v>3070</v>
      </c>
    </row>
    <row r="961" spans="1:12" x14ac:dyDescent="0.35">
      <c r="A961" s="25" t="s">
        <v>2304</v>
      </c>
      <c r="B961" s="25" t="s">
        <v>2303</v>
      </c>
      <c r="C961" s="25" t="s">
        <v>3968</v>
      </c>
      <c r="D961" s="25">
        <v>1.1080000000000001</v>
      </c>
      <c r="E961" s="25" t="s">
        <v>83</v>
      </c>
      <c r="F961" s="25" t="s">
        <v>36</v>
      </c>
      <c r="G961" s="29" t="s">
        <v>539</v>
      </c>
      <c r="H961" s="29" t="s">
        <v>5404</v>
      </c>
      <c r="I961" s="25" t="s">
        <v>5405</v>
      </c>
      <c r="J961" t="s">
        <v>5431</v>
      </c>
      <c r="K961">
        <v>1</v>
      </c>
      <c r="L961" s="25" t="s">
        <v>3070</v>
      </c>
    </row>
    <row r="962" spans="1:12" x14ac:dyDescent="0.35">
      <c r="A962" s="25" t="s">
        <v>2268</v>
      </c>
      <c r="B962" s="25" t="s">
        <v>2267</v>
      </c>
      <c r="C962" s="25" t="s">
        <v>3970</v>
      </c>
      <c r="D962" s="25">
        <v>0.75</v>
      </c>
      <c r="E962" s="25" t="s">
        <v>39</v>
      </c>
      <c r="F962" s="25" t="s">
        <v>36</v>
      </c>
      <c r="G962" s="29" t="s">
        <v>539</v>
      </c>
      <c r="H962" s="29" t="s">
        <v>5404</v>
      </c>
      <c r="I962" s="25" t="s">
        <v>5408</v>
      </c>
      <c r="J962" t="s">
        <v>5573</v>
      </c>
      <c r="K962">
        <v>5</v>
      </c>
      <c r="L962" s="25" t="s">
        <v>3073</v>
      </c>
    </row>
    <row r="963" spans="1:12" x14ac:dyDescent="0.35">
      <c r="A963" s="25" t="s">
        <v>3991</v>
      </c>
      <c r="B963" s="25" t="s">
        <v>3990</v>
      </c>
      <c r="C963" s="25" t="s">
        <v>3969</v>
      </c>
      <c r="D963" s="25">
        <v>2.13</v>
      </c>
      <c r="E963" s="25" t="s">
        <v>36</v>
      </c>
      <c r="F963" s="25" t="s">
        <v>36</v>
      </c>
      <c r="G963" s="29" t="s">
        <v>1839</v>
      </c>
      <c r="H963" s="29" t="s">
        <v>5404</v>
      </c>
      <c r="I963" s="25" t="s">
        <v>5405</v>
      </c>
      <c r="J963" t="s">
        <v>5763</v>
      </c>
      <c r="K963">
        <v>3</v>
      </c>
      <c r="L963" s="25" t="s">
        <v>3066</v>
      </c>
    </row>
    <row r="964" spans="1:12" x14ac:dyDescent="0.35">
      <c r="A964" s="25" t="s">
        <v>2442</v>
      </c>
      <c r="B964" s="25" t="s">
        <v>2441</v>
      </c>
      <c r="C964" s="25" t="s">
        <v>3981</v>
      </c>
      <c r="D964" s="25">
        <v>3.4220000000000002</v>
      </c>
      <c r="E964" s="25" t="s">
        <v>39</v>
      </c>
      <c r="F964" s="25" t="s">
        <v>36</v>
      </c>
      <c r="G964" s="29" t="s">
        <v>27</v>
      </c>
      <c r="H964" s="29" t="s">
        <v>5404</v>
      </c>
      <c r="I964" s="25" t="s">
        <v>5408</v>
      </c>
      <c r="J964" t="s">
        <v>5929</v>
      </c>
      <c r="K964">
        <v>6</v>
      </c>
      <c r="L964" s="25" t="s">
        <v>3065</v>
      </c>
    </row>
    <row r="965" spans="1:12" x14ac:dyDescent="0.35">
      <c r="A965" s="25" t="s">
        <v>4223</v>
      </c>
      <c r="B965" s="25" t="s">
        <v>4222</v>
      </c>
      <c r="C965" s="25" t="s">
        <v>3968</v>
      </c>
      <c r="D965" s="25">
        <v>1.3</v>
      </c>
      <c r="E965" s="25" t="s">
        <v>148</v>
      </c>
      <c r="F965" s="25" t="s">
        <v>36</v>
      </c>
      <c r="G965" s="29" t="s">
        <v>3995</v>
      </c>
      <c r="H965" s="29" t="s">
        <v>5404</v>
      </c>
      <c r="I965" s="25" t="s">
        <v>5405</v>
      </c>
      <c r="J965" t="s">
        <v>5765</v>
      </c>
      <c r="K965">
        <v>1</v>
      </c>
      <c r="L965" s="25" t="s">
        <v>3070</v>
      </c>
    </row>
    <row r="966" spans="1:12" x14ac:dyDescent="0.35">
      <c r="A966" s="25" t="s">
        <v>2296</v>
      </c>
      <c r="B966" s="25" t="s">
        <v>2295</v>
      </c>
      <c r="C966" s="25" t="s">
        <v>3970</v>
      </c>
      <c r="D966" s="25">
        <v>0.75</v>
      </c>
      <c r="E966" s="25" t="s">
        <v>87</v>
      </c>
      <c r="F966" s="25" t="s">
        <v>36</v>
      </c>
      <c r="G966" s="29" t="s">
        <v>539</v>
      </c>
      <c r="H966" s="29" t="s">
        <v>5404</v>
      </c>
      <c r="I966" s="25" t="s">
        <v>5405</v>
      </c>
      <c r="J966" t="s">
        <v>5930</v>
      </c>
      <c r="K966">
        <v>3</v>
      </c>
      <c r="L966" s="25" t="s">
        <v>3073</v>
      </c>
    </row>
    <row r="967" spans="1:12" x14ac:dyDescent="0.35">
      <c r="A967" s="25" t="s">
        <v>4267</v>
      </c>
      <c r="B967" s="25" t="s">
        <v>4266</v>
      </c>
      <c r="C967" s="25" t="s">
        <v>3970</v>
      </c>
      <c r="D967" s="25">
        <v>0.75</v>
      </c>
      <c r="E967" s="25" t="s">
        <v>36</v>
      </c>
      <c r="F967" s="25" t="s">
        <v>36</v>
      </c>
      <c r="G967" s="29" t="s">
        <v>3995</v>
      </c>
      <c r="H967" s="29" t="s">
        <v>5404</v>
      </c>
      <c r="I967" s="25" t="s">
        <v>5405</v>
      </c>
      <c r="J967" t="s">
        <v>5498</v>
      </c>
      <c r="K967">
        <v>1</v>
      </c>
      <c r="L967" s="25" t="s">
        <v>3073</v>
      </c>
    </row>
    <row r="968" spans="1:12" x14ac:dyDescent="0.35">
      <c r="A968" s="25" t="s">
        <v>3399</v>
      </c>
      <c r="B968" s="25" t="s">
        <v>3398</v>
      </c>
      <c r="C968" s="25" t="s">
        <v>3970</v>
      </c>
      <c r="D968" s="25">
        <v>0.626</v>
      </c>
      <c r="E968" s="25" t="s">
        <v>68</v>
      </c>
      <c r="F968" s="25" t="s">
        <v>36</v>
      </c>
      <c r="G968" s="29" t="s">
        <v>543</v>
      </c>
      <c r="H968" s="29" t="s">
        <v>5404</v>
      </c>
      <c r="I968" s="25" t="s">
        <v>5408</v>
      </c>
      <c r="J968" t="s">
        <v>5931</v>
      </c>
      <c r="K968">
        <v>8</v>
      </c>
      <c r="L968" s="25" t="s">
        <v>3073</v>
      </c>
    </row>
    <row r="969" spans="1:12" x14ac:dyDescent="0.35">
      <c r="A969" s="25" t="s">
        <v>2298</v>
      </c>
      <c r="B969" s="25" t="s">
        <v>2297</v>
      </c>
      <c r="C969" s="25" t="s">
        <v>3970</v>
      </c>
      <c r="D969" s="25">
        <v>0.75</v>
      </c>
      <c r="E969" s="25" t="s">
        <v>83</v>
      </c>
      <c r="F969" s="25" t="s">
        <v>36</v>
      </c>
      <c r="G969" s="29" t="s">
        <v>539</v>
      </c>
      <c r="H969" s="29" t="s">
        <v>5404</v>
      </c>
      <c r="I969" s="25" t="s">
        <v>5405</v>
      </c>
      <c r="J969" t="s">
        <v>5589</v>
      </c>
      <c r="K969">
        <v>2</v>
      </c>
      <c r="L969" s="25" t="s">
        <v>3073</v>
      </c>
    </row>
    <row r="970" spans="1:12" x14ac:dyDescent="0.35">
      <c r="A970" s="25" t="s">
        <v>2280</v>
      </c>
      <c r="B970" s="25" t="s">
        <v>2279</v>
      </c>
      <c r="C970" s="25" t="s">
        <v>3970</v>
      </c>
      <c r="D970" s="25">
        <v>0.75</v>
      </c>
      <c r="E970" s="25" t="s">
        <v>68</v>
      </c>
      <c r="F970" s="25" t="s">
        <v>36</v>
      </c>
      <c r="G970" s="29" t="s">
        <v>539</v>
      </c>
      <c r="H970" s="29" t="s">
        <v>5404</v>
      </c>
      <c r="I970" s="25" t="s">
        <v>5408</v>
      </c>
      <c r="J970" t="s">
        <v>5791</v>
      </c>
      <c r="K970">
        <v>5</v>
      </c>
      <c r="L970" s="25" t="s">
        <v>3073</v>
      </c>
    </row>
    <row r="971" spans="1:12" x14ac:dyDescent="0.35">
      <c r="A971" s="25" t="s">
        <v>3233</v>
      </c>
      <c r="B971" s="25" t="s">
        <v>3232</v>
      </c>
      <c r="C971" s="25" t="s">
        <v>3971</v>
      </c>
      <c r="D971" s="25">
        <v>6.1040000000000001</v>
      </c>
      <c r="E971" s="25" t="s">
        <v>36</v>
      </c>
      <c r="F971" s="25" t="s">
        <v>36</v>
      </c>
      <c r="G971" s="29" t="s">
        <v>1839</v>
      </c>
      <c r="H971" s="29" t="s">
        <v>5404</v>
      </c>
      <c r="I971" s="25" t="s">
        <v>5408</v>
      </c>
      <c r="J971" t="s">
        <v>5512</v>
      </c>
      <c r="K971">
        <v>7</v>
      </c>
      <c r="L971" s="25" t="s">
        <v>3064</v>
      </c>
    </row>
    <row r="972" spans="1:12" x14ac:dyDescent="0.35">
      <c r="A972" s="25" t="s">
        <v>4257</v>
      </c>
      <c r="B972" s="25" t="s">
        <v>4256</v>
      </c>
      <c r="C972" s="25" t="s">
        <v>3970</v>
      </c>
      <c r="D972" s="25">
        <v>0.75</v>
      </c>
      <c r="E972" s="25" t="s">
        <v>36</v>
      </c>
      <c r="F972" s="25" t="s">
        <v>36</v>
      </c>
      <c r="G972" s="29" t="s">
        <v>3995</v>
      </c>
      <c r="H972" s="29" t="s">
        <v>5404</v>
      </c>
      <c r="I972" s="25" t="s">
        <v>5405</v>
      </c>
      <c r="J972" t="s">
        <v>5819</v>
      </c>
      <c r="K972">
        <v>2</v>
      </c>
      <c r="L972" s="25" t="s">
        <v>3073</v>
      </c>
    </row>
    <row r="973" spans="1:12" x14ac:dyDescent="0.35">
      <c r="A973" s="25" t="s">
        <v>4799</v>
      </c>
      <c r="B973" s="25" t="s">
        <v>4798</v>
      </c>
      <c r="C973" s="25" t="s">
        <v>3969</v>
      </c>
      <c r="D973" s="25">
        <v>2.6549999999999998</v>
      </c>
      <c r="E973" s="25" t="s">
        <v>50</v>
      </c>
      <c r="F973" s="25" t="s">
        <v>36</v>
      </c>
      <c r="G973" s="29" t="s">
        <v>27</v>
      </c>
      <c r="H973" s="29" t="s">
        <v>5404</v>
      </c>
      <c r="I973" s="25" t="s">
        <v>5405</v>
      </c>
      <c r="J973" t="s">
        <v>5773</v>
      </c>
      <c r="K973">
        <v>4</v>
      </c>
      <c r="L973" s="25" t="s">
        <v>3066</v>
      </c>
    </row>
    <row r="974" spans="1:12" x14ac:dyDescent="0.35">
      <c r="A974" s="25" t="s">
        <v>278</v>
      </c>
      <c r="B974" s="25" t="s">
        <v>277</v>
      </c>
      <c r="C974" s="25" t="s">
        <v>3970</v>
      </c>
      <c r="D974" s="25">
        <v>0.59799999999999998</v>
      </c>
      <c r="E974" s="25" t="s">
        <v>100</v>
      </c>
      <c r="F974" s="25" t="s">
        <v>36</v>
      </c>
      <c r="G974" s="29" t="s">
        <v>28</v>
      </c>
      <c r="H974" s="29" t="s">
        <v>5404</v>
      </c>
      <c r="I974" s="25" t="s">
        <v>5408</v>
      </c>
      <c r="J974" t="s">
        <v>5737</v>
      </c>
      <c r="K974">
        <v>5</v>
      </c>
      <c r="L974" s="25" t="s">
        <v>3073</v>
      </c>
    </row>
    <row r="975" spans="1:12" x14ac:dyDescent="0.35">
      <c r="A975" s="25" t="s">
        <v>4568</v>
      </c>
      <c r="B975" s="25" t="s">
        <v>4567</v>
      </c>
      <c r="C975" s="25" t="s">
        <v>3981</v>
      </c>
      <c r="D975" s="25">
        <v>3.927</v>
      </c>
      <c r="E975" s="25" t="s">
        <v>78</v>
      </c>
      <c r="F975" s="25" t="s">
        <v>36</v>
      </c>
      <c r="G975" s="29" t="s">
        <v>3994</v>
      </c>
      <c r="H975" s="29" t="s">
        <v>5404</v>
      </c>
      <c r="I975" s="25" t="s">
        <v>5408</v>
      </c>
      <c r="J975" t="s">
        <v>5909</v>
      </c>
      <c r="K975">
        <v>7</v>
      </c>
      <c r="L975" s="25" t="s">
        <v>3065</v>
      </c>
    </row>
    <row r="976" spans="1:12" x14ac:dyDescent="0.35">
      <c r="A976" s="25" t="s">
        <v>3324</v>
      </c>
      <c r="B976" s="25" t="s">
        <v>3323</v>
      </c>
      <c r="C976" s="25" t="s">
        <v>3980</v>
      </c>
      <c r="D976" s="25">
        <v>5.0140000000000002</v>
      </c>
      <c r="E976" s="25" t="s">
        <v>53</v>
      </c>
      <c r="F976" s="25" t="s">
        <v>36</v>
      </c>
      <c r="G976" s="29" t="s">
        <v>3359</v>
      </c>
      <c r="H976" s="29" t="s">
        <v>5404</v>
      </c>
      <c r="I976" s="25" t="s">
        <v>5405</v>
      </c>
      <c r="J976" t="s">
        <v>5778</v>
      </c>
      <c r="K976">
        <v>1</v>
      </c>
      <c r="L976" s="25" t="s">
        <v>3084</v>
      </c>
    </row>
    <row r="977" spans="1:12" x14ac:dyDescent="0.35">
      <c r="A977" s="25" t="s">
        <v>4744</v>
      </c>
      <c r="B977" s="25" t="s">
        <v>4743</v>
      </c>
      <c r="C977" s="25" t="s">
        <v>3970</v>
      </c>
      <c r="D977" s="25">
        <v>0.74299999999999999</v>
      </c>
      <c r="E977" s="25" t="s">
        <v>78</v>
      </c>
      <c r="F977" s="25" t="s">
        <v>36</v>
      </c>
      <c r="G977" s="29" t="s">
        <v>3393</v>
      </c>
      <c r="H977" s="29" t="s">
        <v>5404</v>
      </c>
      <c r="I977" s="25" t="s">
        <v>5408</v>
      </c>
      <c r="J977" t="s">
        <v>5932</v>
      </c>
      <c r="K977">
        <v>6</v>
      </c>
      <c r="L977" s="25" t="s">
        <v>3073</v>
      </c>
    </row>
    <row r="978" spans="1:12" x14ac:dyDescent="0.35">
      <c r="A978" s="25" t="s">
        <v>5307</v>
      </c>
      <c r="B978" s="25" t="s">
        <v>5306</v>
      </c>
      <c r="C978" s="25" t="s">
        <v>3968</v>
      </c>
      <c r="D978" s="25">
        <v>1.357</v>
      </c>
      <c r="E978" s="25" t="s">
        <v>100</v>
      </c>
      <c r="F978" s="25" t="s">
        <v>36</v>
      </c>
      <c r="G978" s="29" t="s">
        <v>29</v>
      </c>
      <c r="H978" s="29" t="s">
        <v>5404</v>
      </c>
      <c r="I978" s="25" t="s">
        <v>5405</v>
      </c>
      <c r="J978" t="s">
        <v>5907</v>
      </c>
      <c r="K978">
        <v>4</v>
      </c>
      <c r="L978" s="25" t="s">
        <v>3070</v>
      </c>
    </row>
    <row r="979" spans="1:12" x14ac:dyDescent="0.35">
      <c r="A979" s="25" t="s">
        <v>3703</v>
      </c>
      <c r="B979" s="25" t="s">
        <v>3702</v>
      </c>
      <c r="C979" s="25" t="s">
        <v>3969</v>
      </c>
      <c r="D979" s="25">
        <v>2.4590000000000001</v>
      </c>
      <c r="E979" s="25" t="s">
        <v>47</v>
      </c>
      <c r="F979" s="25" t="s">
        <v>36</v>
      </c>
      <c r="G979" s="29" t="s">
        <v>3393</v>
      </c>
      <c r="H979" s="29" t="s">
        <v>5404</v>
      </c>
      <c r="I979" s="25" t="s">
        <v>5405</v>
      </c>
      <c r="J979" t="s">
        <v>5933</v>
      </c>
      <c r="K979">
        <v>2</v>
      </c>
      <c r="L979" s="25" t="s">
        <v>3066</v>
      </c>
    </row>
    <row r="980" spans="1:12" x14ac:dyDescent="0.35">
      <c r="A980" s="25" t="s">
        <v>2512</v>
      </c>
      <c r="B980" s="25" t="s">
        <v>2511</v>
      </c>
      <c r="C980" s="25" t="s">
        <v>3980</v>
      </c>
      <c r="D980" s="25">
        <v>5.29</v>
      </c>
      <c r="E980" s="25" t="s">
        <v>47</v>
      </c>
      <c r="F980" s="25" t="s">
        <v>36</v>
      </c>
      <c r="G980" s="29" t="s">
        <v>1839</v>
      </c>
      <c r="H980" s="29" t="s">
        <v>5404</v>
      </c>
      <c r="I980" s="25" t="s">
        <v>5408</v>
      </c>
      <c r="J980" t="s">
        <v>5934</v>
      </c>
      <c r="K980">
        <v>5</v>
      </c>
      <c r="L980" s="25" t="s">
        <v>3084</v>
      </c>
    </row>
    <row r="981" spans="1:12" x14ac:dyDescent="0.35">
      <c r="A981" s="25" t="s">
        <v>737</v>
      </c>
      <c r="B981" s="25" t="s">
        <v>736</v>
      </c>
      <c r="C981" s="25" t="s">
        <v>3969</v>
      </c>
      <c r="D981" s="25">
        <v>2.9209999999999998</v>
      </c>
      <c r="E981" s="25" t="s">
        <v>68</v>
      </c>
      <c r="F981" s="25" t="s">
        <v>36</v>
      </c>
      <c r="G981" s="29" t="s">
        <v>3359</v>
      </c>
      <c r="H981" s="29" t="s">
        <v>5404</v>
      </c>
      <c r="I981" s="25" t="s">
        <v>5405</v>
      </c>
      <c r="J981" t="s">
        <v>5665</v>
      </c>
      <c r="K981">
        <v>4</v>
      </c>
      <c r="L981" s="25" t="s">
        <v>3066</v>
      </c>
    </row>
    <row r="982" spans="1:12" x14ac:dyDescent="0.35">
      <c r="A982" s="25" t="s">
        <v>773</v>
      </c>
      <c r="B982" s="25" t="s">
        <v>772</v>
      </c>
      <c r="C982" s="25" t="s">
        <v>3969</v>
      </c>
      <c r="D982" s="25">
        <v>1.998</v>
      </c>
      <c r="E982" s="25" t="s">
        <v>36</v>
      </c>
      <c r="F982" s="25" t="s">
        <v>36</v>
      </c>
      <c r="G982" s="29" t="s">
        <v>3359</v>
      </c>
      <c r="H982" s="29" t="s">
        <v>5404</v>
      </c>
      <c r="I982" s="25" t="s">
        <v>5405</v>
      </c>
      <c r="J982" t="s">
        <v>5540</v>
      </c>
      <c r="K982">
        <v>4</v>
      </c>
      <c r="L982" s="25" t="s">
        <v>3066</v>
      </c>
    </row>
    <row r="983" spans="1:12" x14ac:dyDescent="0.35">
      <c r="A983" s="25" t="s">
        <v>5217</v>
      </c>
      <c r="B983" s="25" t="s">
        <v>5216</v>
      </c>
      <c r="C983" s="25" t="s">
        <v>3981</v>
      </c>
      <c r="D983" s="25">
        <v>4.29</v>
      </c>
      <c r="E983" s="25" t="s">
        <v>83</v>
      </c>
      <c r="F983" s="25" t="s">
        <v>36</v>
      </c>
      <c r="G983" s="29" t="s">
        <v>29</v>
      </c>
      <c r="H983" s="29" t="s">
        <v>5404</v>
      </c>
      <c r="I983" s="25" t="s">
        <v>5405</v>
      </c>
      <c r="J983" t="s">
        <v>5935</v>
      </c>
      <c r="K983">
        <v>1</v>
      </c>
      <c r="L983" s="25" t="s">
        <v>3065</v>
      </c>
    </row>
    <row r="984" spans="1:12" x14ac:dyDescent="0.35">
      <c r="A984" s="25" t="s">
        <v>3513</v>
      </c>
      <c r="B984" s="25" t="s">
        <v>3512</v>
      </c>
      <c r="C984" s="25" t="s">
        <v>3981</v>
      </c>
      <c r="D984" s="25">
        <v>3.52</v>
      </c>
      <c r="E984" s="25" t="s">
        <v>36</v>
      </c>
      <c r="F984" s="25" t="s">
        <v>36</v>
      </c>
      <c r="G984" s="29" t="s">
        <v>3393</v>
      </c>
      <c r="H984" s="29" t="s">
        <v>5404</v>
      </c>
      <c r="I984" s="25" t="s">
        <v>5408</v>
      </c>
      <c r="J984" t="s">
        <v>5936</v>
      </c>
      <c r="K984">
        <v>8</v>
      </c>
      <c r="L984" s="25" t="s">
        <v>3065</v>
      </c>
    </row>
    <row r="985" spans="1:12" x14ac:dyDescent="0.35">
      <c r="A985" s="25" t="s">
        <v>5161</v>
      </c>
      <c r="B985" s="25" t="s">
        <v>5160</v>
      </c>
      <c r="C985" s="25" t="s">
        <v>3981</v>
      </c>
      <c r="D985" s="25">
        <v>4.4329999999999998</v>
      </c>
      <c r="E985" s="25" t="s">
        <v>110</v>
      </c>
      <c r="F985" s="25" t="s">
        <v>36</v>
      </c>
      <c r="G985" s="29" t="s">
        <v>29</v>
      </c>
      <c r="H985" s="29" t="s">
        <v>5404</v>
      </c>
      <c r="I985" s="25" t="s">
        <v>5408</v>
      </c>
      <c r="J985" t="s">
        <v>5937</v>
      </c>
      <c r="K985">
        <v>8</v>
      </c>
      <c r="L985" s="25" t="s">
        <v>3065</v>
      </c>
    </row>
    <row r="986" spans="1:12" x14ac:dyDescent="0.35">
      <c r="A986" s="25" t="s">
        <v>4630</v>
      </c>
      <c r="B986" s="25" t="s">
        <v>4629</v>
      </c>
      <c r="C986" s="25" t="s">
        <v>3969</v>
      </c>
      <c r="D986" s="25">
        <v>3.0880000000000001</v>
      </c>
      <c r="E986" s="25" t="s">
        <v>78</v>
      </c>
      <c r="F986" s="25" t="s">
        <v>36</v>
      </c>
      <c r="G986" s="29" t="s">
        <v>3994</v>
      </c>
      <c r="H986" s="29" t="s">
        <v>5404</v>
      </c>
      <c r="I986" s="25" t="s">
        <v>5405</v>
      </c>
      <c r="J986" t="s">
        <v>5622</v>
      </c>
      <c r="K986">
        <v>4</v>
      </c>
      <c r="L986" s="25" t="s">
        <v>3066</v>
      </c>
    </row>
    <row r="987" spans="1:12" x14ac:dyDescent="0.35">
      <c r="A987" s="25" t="s">
        <v>3133</v>
      </c>
      <c r="B987" s="25" t="s">
        <v>3132</v>
      </c>
      <c r="C987" s="25" t="s">
        <v>3981</v>
      </c>
      <c r="D987" s="25">
        <v>4.7210000000000001</v>
      </c>
      <c r="E987" s="25" t="s">
        <v>73</v>
      </c>
      <c r="F987" s="25" t="s">
        <v>36</v>
      </c>
      <c r="G987" s="29" t="s">
        <v>543</v>
      </c>
      <c r="H987" s="29" t="s">
        <v>5404</v>
      </c>
      <c r="I987" s="25" t="s">
        <v>5405</v>
      </c>
      <c r="J987" t="s">
        <v>5483</v>
      </c>
      <c r="K987">
        <v>2</v>
      </c>
      <c r="L987" s="25" t="s">
        <v>3065</v>
      </c>
    </row>
    <row r="988" spans="1:12" x14ac:dyDescent="0.35">
      <c r="A988" s="25" t="s">
        <v>3655</v>
      </c>
      <c r="B988" s="25" t="s">
        <v>3654</v>
      </c>
      <c r="C988" s="25" t="s">
        <v>3968</v>
      </c>
      <c r="D988" s="25">
        <v>1.296</v>
      </c>
      <c r="E988" s="25" t="s">
        <v>36</v>
      </c>
      <c r="F988" s="25" t="s">
        <v>36</v>
      </c>
      <c r="G988" s="29" t="s">
        <v>3393</v>
      </c>
      <c r="H988" s="29" t="s">
        <v>5404</v>
      </c>
      <c r="I988" s="25" t="s">
        <v>5405</v>
      </c>
      <c r="J988" t="s">
        <v>5467</v>
      </c>
      <c r="K988">
        <v>1</v>
      </c>
      <c r="L988" s="25" t="s">
        <v>3070</v>
      </c>
    </row>
    <row r="989" spans="1:12" x14ac:dyDescent="0.35">
      <c r="A989" s="25" t="s">
        <v>4221</v>
      </c>
      <c r="B989" s="25" t="s">
        <v>4220</v>
      </c>
      <c r="C989" s="25" t="s">
        <v>3968</v>
      </c>
      <c r="D989" s="25">
        <v>1.3560000000000001</v>
      </c>
      <c r="E989" s="25" t="s">
        <v>36</v>
      </c>
      <c r="F989" s="25" t="s">
        <v>36</v>
      </c>
      <c r="G989" s="29" t="s">
        <v>3995</v>
      </c>
      <c r="H989" s="29" t="s">
        <v>5404</v>
      </c>
      <c r="I989" s="25" t="s">
        <v>5405</v>
      </c>
      <c r="J989" t="s">
        <v>5840</v>
      </c>
      <c r="K989">
        <v>4</v>
      </c>
      <c r="L989" s="25" t="s">
        <v>3070</v>
      </c>
    </row>
    <row r="990" spans="1:12" x14ac:dyDescent="0.35">
      <c r="A990" s="25" t="s">
        <v>3048</v>
      </c>
      <c r="B990" s="25" t="s">
        <v>3047</v>
      </c>
      <c r="C990" s="25" t="s">
        <v>3968</v>
      </c>
      <c r="D990" s="25">
        <v>1.6439999999999999</v>
      </c>
      <c r="E990" s="25" t="s">
        <v>87</v>
      </c>
      <c r="F990" s="25" t="s">
        <v>36</v>
      </c>
      <c r="G990" s="29" t="s">
        <v>2175</v>
      </c>
      <c r="H990" s="29" t="s">
        <v>5404</v>
      </c>
      <c r="I990" s="25" t="s">
        <v>5405</v>
      </c>
      <c r="J990" t="s">
        <v>5470</v>
      </c>
      <c r="K990">
        <v>2</v>
      </c>
      <c r="L990" s="25" t="s">
        <v>3070</v>
      </c>
    </row>
    <row r="991" spans="1:12" x14ac:dyDescent="0.35">
      <c r="A991" s="25" t="s">
        <v>254</v>
      </c>
      <c r="B991" s="25" t="s">
        <v>253</v>
      </c>
      <c r="C991" s="25" t="s">
        <v>3970</v>
      </c>
      <c r="D991" s="25">
        <v>0.83699999999999997</v>
      </c>
      <c r="E991" s="25" t="s">
        <v>159</v>
      </c>
      <c r="F991" s="25" t="s">
        <v>36</v>
      </c>
      <c r="G991" s="29" t="s">
        <v>27</v>
      </c>
      <c r="H991" s="29" t="s">
        <v>5404</v>
      </c>
      <c r="I991" s="25" t="s">
        <v>5405</v>
      </c>
      <c r="J991" t="s">
        <v>5773</v>
      </c>
      <c r="K991">
        <v>4</v>
      </c>
      <c r="L991" s="25" t="s">
        <v>3073</v>
      </c>
    </row>
    <row r="992" spans="1:12" x14ac:dyDescent="0.35">
      <c r="A992" s="25" t="s">
        <v>3937</v>
      </c>
      <c r="B992" s="25" t="s">
        <v>3936</v>
      </c>
      <c r="C992" s="25" t="s">
        <v>3969</v>
      </c>
      <c r="D992" s="25">
        <v>2.8809999999999998</v>
      </c>
      <c r="E992" s="25" t="s">
        <v>87</v>
      </c>
      <c r="F992" s="25" t="s">
        <v>36</v>
      </c>
      <c r="G992" s="29" t="s">
        <v>2175</v>
      </c>
      <c r="H992" s="29" t="s">
        <v>5404</v>
      </c>
      <c r="I992" s="25" t="s">
        <v>5408</v>
      </c>
      <c r="J992" t="s">
        <v>5936</v>
      </c>
      <c r="K992">
        <v>8</v>
      </c>
      <c r="L992" s="25" t="s">
        <v>3066</v>
      </c>
    </row>
    <row r="993" spans="1:12" x14ac:dyDescent="0.35">
      <c r="A993" s="25" t="s">
        <v>3951</v>
      </c>
      <c r="B993" s="25" t="s">
        <v>3950</v>
      </c>
      <c r="C993" s="25" t="s">
        <v>3981</v>
      </c>
      <c r="D993" s="25">
        <v>4.6050000000000004</v>
      </c>
      <c r="E993" s="25" t="s">
        <v>73</v>
      </c>
      <c r="F993" s="25" t="s">
        <v>36</v>
      </c>
      <c r="G993" s="29" t="s">
        <v>2175</v>
      </c>
      <c r="H993" s="29" t="s">
        <v>5404</v>
      </c>
      <c r="I993" s="25" t="s">
        <v>5405</v>
      </c>
      <c r="J993" t="s">
        <v>5566</v>
      </c>
      <c r="K993">
        <v>2</v>
      </c>
      <c r="L993" s="25" t="s">
        <v>3065</v>
      </c>
    </row>
    <row r="994" spans="1:12" x14ac:dyDescent="0.35">
      <c r="A994" s="25" t="s">
        <v>4732</v>
      </c>
      <c r="B994" s="25" t="s">
        <v>4731</v>
      </c>
      <c r="C994" s="25" t="s">
        <v>3968</v>
      </c>
      <c r="D994" s="25">
        <v>0.76900000000000002</v>
      </c>
      <c r="E994" s="25" t="s">
        <v>36</v>
      </c>
      <c r="F994" s="25" t="s">
        <v>36</v>
      </c>
      <c r="G994" s="29" t="s">
        <v>3393</v>
      </c>
      <c r="H994" s="29" t="s">
        <v>5404</v>
      </c>
      <c r="I994" s="25" t="s">
        <v>5408</v>
      </c>
      <c r="J994" t="s">
        <v>5692</v>
      </c>
      <c r="K994">
        <v>8</v>
      </c>
      <c r="L994" s="25" t="s">
        <v>3070</v>
      </c>
    </row>
    <row r="995" spans="1:12" x14ac:dyDescent="0.35">
      <c r="A995" s="25" t="s">
        <v>478</v>
      </c>
      <c r="B995" s="25" t="s">
        <v>477</v>
      </c>
      <c r="C995" s="25" t="s">
        <v>3968</v>
      </c>
      <c r="D995" s="25">
        <v>1.32</v>
      </c>
      <c r="E995" s="25" t="s">
        <v>100</v>
      </c>
      <c r="F995" s="25" t="s">
        <v>36</v>
      </c>
      <c r="G995" s="29" t="s">
        <v>539</v>
      </c>
      <c r="H995" s="29" t="s">
        <v>5404</v>
      </c>
      <c r="I995" s="25" t="s">
        <v>5405</v>
      </c>
      <c r="J995" t="s">
        <v>5819</v>
      </c>
      <c r="K995">
        <v>2</v>
      </c>
      <c r="L995" s="25" t="s">
        <v>3070</v>
      </c>
    </row>
    <row r="996" spans="1:12" x14ac:dyDescent="0.35">
      <c r="A996" s="25" t="s">
        <v>3395</v>
      </c>
      <c r="B996" s="25" t="s">
        <v>3394</v>
      </c>
      <c r="C996" s="25" t="s">
        <v>3980</v>
      </c>
      <c r="D996" s="25">
        <v>5.1449999999999996</v>
      </c>
      <c r="E996" s="25" t="s">
        <v>50</v>
      </c>
      <c r="F996" s="25" t="s">
        <v>36</v>
      </c>
      <c r="G996" s="29" t="s">
        <v>543</v>
      </c>
      <c r="H996" s="29" t="s">
        <v>5404</v>
      </c>
      <c r="I996" s="25" t="s">
        <v>5408</v>
      </c>
      <c r="J996" t="s">
        <v>5830</v>
      </c>
      <c r="K996">
        <v>7</v>
      </c>
      <c r="L996" s="25" t="s">
        <v>3084</v>
      </c>
    </row>
    <row r="997" spans="1:12" x14ac:dyDescent="0.35">
      <c r="A997" s="25" t="s">
        <v>3833</v>
      </c>
      <c r="B997" s="25" t="s">
        <v>3832</v>
      </c>
      <c r="C997" s="25" t="s">
        <v>3981</v>
      </c>
      <c r="D997" s="25">
        <v>3.2229999999999999</v>
      </c>
      <c r="E997" s="25" t="s">
        <v>50</v>
      </c>
      <c r="F997" s="25" t="s">
        <v>36</v>
      </c>
      <c r="G997" s="29" t="s">
        <v>1839</v>
      </c>
      <c r="H997" s="29" t="s">
        <v>5404</v>
      </c>
      <c r="I997" s="25" t="s">
        <v>5408</v>
      </c>
      <c r="J997" t="s">
        <v>5647</v>
      </c>
      <c r="K997">
        <v>8</v>
      </c>
      <c r="L997" s="25" t="s">
        <v>3065</v>
      </c>
    </row>
    <row r="998" spans="1:12" x14ac:dyDescent="0.35">
      <c r="A998" s="25" t="s">
        <v>3158</v>
      </c>
      <c r="B998" s="25" t="s">
        <v>3157</v>
      </c>
      <c r="C998" s="25" t="s">
        <v>3969</v>
      </c>
      <c r="D998" s="25">
        <v>1.766</v>
      </c>
      <c r="E998" s="25" t="s">
        <v>53</v>
      </c>
      <c r="F998" s="25" t="s">
        <v>36</v>
      </c>
      <c r="G998" s="29" t="s">
        <v>27</v>
      </c>
      <c r="H998" s="29" t="s">
        <v>5404</v>
      </c>
      <c r="I998" s="25" t="s">
        <v>5408</v>
      </c>
      <c r="J998" t="s">
        <v>5644</v>
      </c>
      <c r="K998">
        <v>6</v>
      </c>
      <c r="L998" s="25" t="s">
        <v>3066</v>
      </c>
    </row>
    <row r="999" spans="1:12" x14ac:dyDescent="0.35">
      <c r="A999" s="25" t="s">
        <v>4648</v>
      </c>
      <c r="B999" s="25" t="s">
        <v>4647</v>
      </c>
      <c r="C999" s="25" t="s">
        <v>3969</v>
      </c>
      <c r="D999" s="25">
        <v>2.3220000000000001</v>
      </c>
      <c r="E999" s="25" t="s">
        <v>83</v>
      </c>
      <c r="F999" s="25" t="s">
        <v>36</v>
      </c>
      <c r="G999" s="29" t="s">
        <v>3994</v>
      </c>
      <c r="H999" s="29" t="s">
        <v>5404</v>
      </c>
      <c r="I999" s="25" t="s">
        <v>5405</v>
      </c>
      <c r="J999" t="s">
        <v>5483</v>
      </c>
      <c r="K999">
        <v>2</v>
      </c>
      <c r="L999" s="25" t="s">
        <v>3066</v>
      </c>
    </row>
    <row r="1000" spans="1:12" x14ac:dyDescent="0.35">
      <c r="A1000" s="25" t="s">
        <v>3797</v>
      </c>
      <c r="B1000" s="25" t="s">
        <v>3796</v>
      </c>
      <c r="C1000" s="25" t="s">
        <v>3970</v>
      </c>
      <c r="D1000" s="25">
        <v>0.75</v>
      </c>
      <c r="E1000" s="25" t="s">
        <v>87</v>
      </c>
      <c r="F1000" s="25" t="s">
        <v>36</v>
      </c>
      <c r="G1000" s="29" t="s">
        <v>28</v>
      </c>
      <c r="H1000" s="29" t="s">
        <v>5404</v>
      </c>
      <c r="I1000" s="25" t="s">
        <v>5408</v>
      </c>
      <c r="J1000" t="s">
        <v>5528</v>
      </c>
      <c r="K1000">
        <v>6</v>
      </c>
      <c r="L1000" s="25" t="s">
        <v>3073</v>
      </c>
    </row>
    <row r="1001" spans="1:12" x14ac:dyDescent="0.35">
      <c r="A1001" s="25" t="s">
        <v>4815</v>
      </c>
      <c r="B1001" s="25" t="s">
        <v>4814</v>
      </c>
      <c r="C1001" s="25" t="s">
        <v>3970</v>
      </c>
      <c r="D1001" s="25">
        <v>0.61799999999999999</v>
      </c>
      <c r="E1001" s="25" t="s">
        <v>50</v>
      </c>
      <c r="F1001" s="25" t="s">
        <v>36</v>
      </c>
      <c r="G1001" s="29" t="s">
        <v>27</v>
      </c>
      <c r="H1001" s="29" t="s">
        <v>5404</v>
      </c>
      <c r="I1001" s="25" t="s">
        <v>5405</v>
      </c>
      <c r="J1001" t="s">
        <v>5883</v>
      </c>
      <c r="K1001">
        <v>3</v>
      </c>
      <c r="L1001" s="25" t="s">
        <v>3073</v>
      </c>
    </row>
    <row r="1002" spans="1:12" x14ac:dyDescent="0.35">
      <c r="A1002" s="25" t="s">
        <v>5391</v>
      </c>
      <c r="B1002" s="25" t="s">
        <v>5390</v>
      </c>
      <c r="C1002" s="25" t="s">
        <v>3970</v>
      </c>
      <c r="D1002" s="25">
        <v>0.58699999999999997</v>
      </c>
      <c r="E1002" s="25" t="s">
        <v>110</v>
      </c>
      <c r="F1002" s="25" t="s">
        <v>36</v>
      </c>
      <c r="G1002" s="29" t="s">
        <v>29</v>
      </c>
      <c r="H1002" s="29" t="s">
        <v>5404</v>
      </c>
      <c r="I1002" s="25" t="s">
        <v>5405</v>
      </c>
      <c r="J1002" t="s">
        <v>5867</v>
      </c>
      <c r="K1002">
        <v>3</v>
      </c>
      <c r="L1002" s="25" t="s">
        <v>3073</v>
      </c>
    </row>
    <row r="1003" spans="1:12" x14ac:dyDescent="0.35">
      <c r="A1003" s="25" t="s">
        <v>5313</v>
      </c>
      <c r="B1003" s="25" t="s">
        <v>5312</v>
      </c>
      <c r="C1003" s="25" t="s">
        <v>3968</v>
      </c>
      <c r="D1003" s="25">
        <v>1.2290000000000001</v>
      </c>
      <c r="E1003" s="25" t="s">
        <v>83</v>
      </c>
      <c r="F1003" s="25" t="s">
        <v>36</v>
      </c>
      <c r="G1003" s="29" t="s">
        <v>29</v>
      </c>
      <c r="H1003" s="29" t="s">
        <v>5404</v>
      </c>
      <c r="I1003" s="25" t="s">
        <v>5405</v>
      </c>
      <c r="J1003" t="s">
        <v>5787</v>
      </c>
      <c r="K1003">
        <v>2</v>
      </c>
      <c r="L1003" s="25" t="s">
        <v>3070</v>
      </c>
    </row>
    <row r="1004" spans="1:12" x14ac:dyDescent="0.35">
      <c r="A1004" s="25" t="s">
        <v>3827</v>
      </c>
      <c r="B1004" s="25" t="s">
        <v>3826</v>
      </c>
      <c r="C1004" s="25" t="s">
        <v>3981</v>
      </c>
      <c r="D1004" s="25">
        <v>3.8460000000000001</v>
      </c>
      <c r="E1004" s="25" t="s">
        <v>35</v>
      </c>
      <c r="F1004" s="25" t="s">
        <v>36</v>
      </c>
      <c r="G1004" s="29" t="s">
        <v>1839</v>
      </c>
      <c r="H1004" s="29" t="s">
        <v>5404</v>
      </c>
      <c r="I1004" s="25" t="s">
        <v>5408</v>
      </c>
      <c r="J1004" t="s">
        <v>5938</v>
      </c>
      <c r="K1004">
        <v>8</v>
      </c>
      <c r="L1004" s="25" t="s">
        <v>3065</v>
      </c>
    </row>
    <row r="1005" spans="1:12" x14ac:dyDescent="0.35">
      <c r="A1005" s="25" t="s">
        <v>1919</v>
      </c>
      <c r="B1005" s="25" t="s">
        <v>1918</v>
      </c>
      <c r="C1005" s="25" t="s">
        <v>3969</v>
      </c>
      <c r="D1005" s="25">
        <v>3.3039999999999998</v>
      </c>
      <c r="E1005" s="25" t="s">
        <v>100</v>
      </c>
      <c r="F1005" s="25" t="s">
        <v>36</v>
      </c>
      <c r="G1005" s="29" t="s">
        <v>1839</v>
      </c>
      <c r="H1005" s="29" t="s">
        <v>5404</v>
      </c>
      <c r="I1005" s="25" t="s">
        <v>5405</v>
      </c>
      <c r="J1005" t="s">
        <v>5821</v>
      </c>
      <c r="K1005">
        <v>3</v>
      </c>
      <c r="L1005" s="25" t="s">
        <v>3066</v>
      </c>
    </row>
    <row r="1006" spans="1:12" x14ac:dyDescent="0.35">
      <c r="A1006" s="25" t="s">
        <v>5285</v>
      </c>
      <c r="B1006" s="25" t="s">
        <v>5284</v>
      </c>
      <c r="C1006" s="25" t="s">
        <v>3969</v>
      </c>
      <c r="D1006" s="25">
        <v>2.0630000000000002</v>
      </c>
      <c r="E1006" s="25" t="s">
        <v>53</v>
      </c>
      <c r="F1006" s="25" t="s">
        <v>36</v>
      </c>
      <c r="G1006" s="29" t="s">
        <v>29</v>
      </c>
      <c r="H1006" s="29" t="s">
        <v>5404</v>
      </c>
      <c r="I1006" s="25" t="s">
        <v>5405</v>
      </c>
      <c r="J1006" t="s">
        <v>5431</v>
      </c>
      <c r="K1006">
        <v>1</v>
      </c>
      <c r="L1006" s="25" t="s">
        <v>3066</v>
      </c>
    </row>
    <row r="1007" spans="1:12" x14ac:dyDescent="0.35">
      <c r="A1007" s="25" t="s">
        <v>285</v>
      </c>
      <c r="B1007" s="25" t="s">
        <v>284</v>
      </c>
      <c r="C1007" s="25" t="s">
        <v>3969</v>
      </c>
      <c r="D1007" s="25">
        <v>2.169</v>
      </c>
      <c r="E1007" s="25" t="s">
        <v>39</v>
      </c>
      <c r="F1007" s="25" t="s">
        <v>36</v>
      </c>
      <c r="G1007" s="29" t="s">
        <v>28</v>
      </c>
      <c r="H1007" s="29" t="s">
        <v>5404</v>
      </c>
      <c r="I1007" s="25" t="s">
        <v>5405</v>
      </c>
      <c r="J1007" t="s">
        <v>5618</v>
      </c>
      <c r="K1007">
        <v>1</v>
      </c>
      <c r="L1007" s="25" t="s">
        <v>3066</v>
      </c>
    </row>
    <row r="1008" spans="1:12" x14ac:dyDescent="0.35">
      <c r="A1008" s="25" t="s">
        <v>5064</v>
      </c>
      <c r="B1008" s="25" t="s">
        <v>5063</v>
      </c>
      <c r="C1008" s="25" t="s">
        <v>3970</v>
      </c>
      <c r="D1008" s="25">
        <v>0.745</v>
      </c>
      <c r="E1008" s="25" t="s">
        <v>110</v>
      </c>
      <c r="F1008" s="25" t="s">
        <v>36</v>
      </c>
      <c r="G1008" s="29" t="s">
        <v>3359</v>
      </c>
      <c r="H1008" s="29" t="s">
        <v>5404</v>
      </c>
      <c r="I1008" s="25" t="s">
        <v>5405</v>
      </c>
      <c r="J1008" t="s">
        <v>5482</v>
      </c>
      <c r="K1008">
        <v>4</v>
      </c>
      <c r="L1008" s="25" t="s">
        <v>3073</v>
      </c>
    </row>
    <row r="1009" spans="1:12" x14ac:dyDescent="0.35">
      <c r="A1009" s="25" t="s">
        <v>5267</v>
      </c>
      <c r="B1009" s="25" t="s">
        <v>5266</v>
      </c>
      <c r="C1009" s="25" t="s">
        <v>3969</v>
      </c>
      <c r="D1009" s="25">
        <v>2.7</v>
      </c>
      <c r="E1009" s="25" t="s">
        <v>73</v>
      </c>
      <c r="F1009" s="25" t="s">
        <v>36</v>
      </c>
      <c r="G1009" s="29" t="s">
        <v>29</v>
      </c>
      <c r="H1009" s="29" t="s">
        <v>5404</v>
      </c>
      <c r="I1009" s="25" t="s">
        <v>5405</v>
      </c>
      <c r="J1009" t="s">
        <v>5939</v>
      </c>
      <c r="K1009">
        <v>4</v>
      </c>
      <c r="L1009" s="25" t="s">
        <v>3066</v>
      </c>
    </row>
    <row r="1010" spans="1:12" x14ac:dyDescent="0.35">
      <c r="A1010" s="25" t="s">
        <v>5329</v>
      </c>
      <c r="B1010" s="25" t="s">
        <v>5328</v>
      </c>
      <c r="C1010" s="25" t="s">
        <v>3968</v>
      </c>
      <c r="D1010" s="25">
        <v>1.0229999999999999</v>
      </c>
      <c r="E1010" s="25" t="s">
        <v>148</v>
      </c>
      <c r="F1010" s="25" t="s">
        <v>36</v>
      </c>
      <c r="G1010" s="29" t="s">
        <v>29</v>
      </c>
      <c r="H1010" s="29" t="s">
        <v>5404</v>
      </c>
      <c r="I1010" s="25" t="s">
        <v>5405</v>
      </c>
      <c r="J1010" t="s">
        <v>5537</v>
      </c>
      <c r="K1010">
        <v>1</v>
      </c>
      <c r="L1010" s="25" t="s">
        <v>3070</v>
      </c>
    </row>
    <row r="1011" spans="1:12" x14ac:dyDescent="0.35">
      <c r="A1011" s="25" t="s">
        <v>480</v>
      </c>
      <c r="B1011" s="25" t="s">
        <v>479</v>
      </c>
      <c r="C1011" s="25" t="s">
        <v>3969</v>
      </c>
      <c r="D1011" s="25">
        <v>1.954</v>
      </c>
      <c r="E1011" s="25" t="s">
        <v>36</v>
      </c>
      <c r="F1011" s="25" t="s">
        <v>36</v>
      </c>
      <c r="G1011" s="29" t="s">
        <v>539</v>
      </c>
      <c r="H1011" s="29" t="s">
        <v>5404</v>
      </c>
      <c r="I1011" s="25" t="s">
        <v>5405</v>
      </c>
      <c r="J1011" t="s">
        <v>5698</v>
      </c>
      <c r="K1011">
        <v>4</v>
      </c>
      <c r="L1011" s="25" t="s">
        <v>3066</v>
      </c>
    </row>
    <row r="1012" spans="1:12" x14ac:dyDescent="0.35">
      <c r="A1012" s="25" t="s">
        <v>3489</v>
      </c>
      <c r="B1012" s="25" t="s">
        <v>3488</v>
      </c>
      <c r="C1012" s="25" t="s">
        <v>3969</v>
      </c>
      <c r="D1012" s="25">
        <v>2.4780000000000002</v>
      </c>
      <c r="E1012" s="25" t="s">
        <v>39</v>
      </c>
      <c r="F1012" s="25" t="s">
        <v>36</v>
      </c>
      <c r="G1012" s="29" t="s">
        <v>539</v>
      </c>
      <c r="H1012" s="29" t="s">
        <v>5404</v>
      </c>
      <c r="I1012" s="25" t="s">
        <v>5405</v>
      </c>
      <c r="J1012" t="s">
        <v>5940</v>
      </c>
      <c r="K1012">
        <v>3</v>
      </c>
      <c r="L1012" s="25" t="s">
        <v>3066</v>
      </c>
    </row>
    <row r="1013" spans="1:12" x14ac:dyDescent="0.35">
      <c r="A1013" s="25" t="s">
        <v>5249</v>
      </c>
      <c r="B1013" s="25" t="s">
        <v>5248</v>
      </c>
      <c r="C1013" s="25" t="s">
        <v>3969</v>
      </c>
      <c r="D1013" s="25">
        <v>3.2210000000000001</v>
      </c>
      <c r="E1013" s="25" t="s">
        <v>78</v>
      </c>
      <c r="F1013" s="25" t="s">
        <v>36</v>
      </c>
      <c r="G1013" s="29" t="s">
        <v>29</v>
      </c>
      <c r="H1013" s="29" t="s">
        <v>5404</v>
      </c>
      <c r="I1013" s="25" t="s">
        <v>5405</v>
      </c>
      <c r="J1013" t="s">
        <v>5763</v>
      </c>
      <c r="K1013">
        <v>3</v>
      </c>
      <c r="L1013" s="25" t="s">
        <v>3066</v>
      </c>
    </row>
    <row r="1014" spans="1:12" x14ac:dyDescent="0.35">
      <c r="A1014" s="25" t="s">
        <v>2672</v>
      </c>
      <c r="B1014" s="25" t="s">
        <v>2671</v>
      </c>
      <c r="C1014" s="25" t="s">
        <v>3969</v>
      </c>
      <c r="D1014" s="25">
        <v>2.0539999999999998</v>
      </c>
      <c r="E1014" s="25" t="s">
        <v>39</v>
      </c>
      <c r="F1014" s="25" t="s">
        <v>36</v>
      </c>
      <c r="G1014" s="29" t="s">
        <v>3359</v>
      </c>
      <c r="H1014" s="29" t="s">
        <v>5404</v>
      </c>
      <c r="I1014" s="25" t="s">
        <v>5405</v>
      </c>
      <c r="J1014" t="s">
        <v>5529</v>
      </c>
      <c r="K1014">
        <v>4</v>
      </c>
      <c r="L1014" s="25" t="s">
        <v>3066</v>
      </c>
    </row>
    <row r="1015" spans="1:12" x14ac:dyDescent="0.35">
      <c r="A1015" s="25" t="s">
        <v>4347</v>
      </c>
      <c r="B1015" s="25" t="s">
        <v>4346</v>
      </c>
      <c r="C1015" s="25" t="s">
        <v>3970</v>
      </c>
      <c r="D1015" s="25">
        <v>0.745</v>
      </c>
      <c r="E1015" s="25" t="s">
        <v>83</v>
      </c>
      <c r="F1015" s="25" t="s">
        <v>36</v>
      </c>
      <c r="G1015" s="29" t="s">
        <v>3995</v>
      </c>
      <c r="H1015" s="29" t="s">
        <v>5404</v>
      </c>
      <c r="I1015" s="25" t="s">
        <v>5405</v>
      </c>
      <c r="J1015" t="s">
        <v>5593</v>
      </c>
      <c r="K1015">
        <v>2</v>
      </c>
      <c r="L1015" s="25" t="s">
        <v>3073</v>
      </c>
    </row>
    <row r="1016" spans="1:12" x14ac:dyDescent="0.35">
      <c r="A1016" s="25" t="s">
        <v>4934</v>
      </c>
      <c r="B1016" s="25" t="s">
        <v>4933</v>
      </c>
      <c r="C1016" s="25" t="s">
        <v>3980</v>
      </c>
      <c r="D1016" s="25">
        <v>4.7830000000000004</v>
      </c>
      <c r="E1016" s="25" t="s">
        <v>39</v>
      </c>
      <c r="F1016" s="25" t="s">
        <v>36</v>
      </c>
      <c r="G1016" s="29" t="s">
        <v>1839</v>
      </c>
      <c r="H1016" s="29" t="s">
        <v>5404</v>
      </c>
      <c r="I1016" s="25" t="s">
        <v>5405</v>
      </c>
      <c r="J1016" t="s">
        <v>5442</v>
      </c>
      <c r="K1016">
        <v>3</v>
      </c>
      <c r="L1016" s="25" t="s">
        <v>3084</v>
      </c>
    </row>
    <row r="1017" spans="1:12" x14ac:dyDescent="0.35">
      <c r="A1017" s="25" t="s">
        <v>3825</v>
      </c>
      <c r="B1017" s="25" t="s">
        <v>3824</v>
      </c>
      <c r="C1017" s="25" t="s">
        <v>3980</v>
      </c>
      <c r="D1017" s="25">
        <v>4.9089999999999998</v>
      </c>
      <c r="E1017" s="25" t="s">
        <v>83</v>
      </c>
      <c r="F1017" s="25" t="s">
        <v>36</v>
      </c>
      <c r="G1017" s="29" t="s">
        <v>1839</v>
      </c>
      <c r="H1017" s="29" t="s">
        <v>5404</v>
      </c>
      <c r="I1017" s="25" t="s">
        <v>5408</v>
      </c>
      <c r="J1017" t="s">
        <v>5912</v>
      </c>
      <c r="K1017">
        <v>7</v>
      </c>
      <c r="L1017" s="25" t="s">
        <v>3084</v>
      </c>
    </row>
    <row r="1018" spans="1:12" x14ac:dyDescent="0.35">
      <c r="A1018" s="25" t="s">
        <v>3835</v>
      </c>
      <c r="B1018" s="25" t="s">
        <v>3834</v>
      </c>
      <c r="C1018" s="25" t="s">
        <v>3969</v>
      </c>
      <c r="D1018" s="25">
        <v>2.1080000000000001</v>
      </c>
      <c r="E1018" s="25" t="s">
        <v>110</v>
      </c>
      <c r="F1018" s="25" t="s">
        <v>36</v>
      </c>
      <c r="G1018" s="29" t="s">
        <v>1839</v>
      </c>
      <c r="H1018" s="29" t="s">
        <v>5404</v>
      </c>
      <c r="I1018" s="25" t="s">
        <v>5408</v>
      </c>
      <c r="J1018" t="s">
        <v>5941</v>
      </c>
      <c r="K1018">
        <v>6</v>
      </c>
      <c r="L1018" s="25" t="s">
        <v>3066</v>
      </c>
    </row>
    <row r="1019" spans="1:12" x14ac:dyDescent="0.35">
      <c r="A1019" s="25" t="s">
        <v>596</v>
      </c>
      <c r="B1019" s="25" t="s">
        <v>595</v>
      </c>
      <c r="C1019" s="25" t="s">
        <v>3969</v>
      </c>
      <c r="D1019" s="25">
        <v>2.1800000000000002</v>
      </c>
      <c r="E1019" s="25" t="s">
        <v>39</v>
      </c>
      <c r="F1019" s="25" t="s">
        <v>36</v>
      </c>
      <c r="G1019" s="29" t="s">
        <v>1839</v>
      </c>
      <c r="H1019" s="29" t="s">
        <v>5404</v>
      </c>
      <c r="I1019" s="25" t="s">
        <v>5405</v>
      </c>
      <c r="J1019" t="s">
        <v>5611</v>
      </c>
      <c r="K1019">
        <v>3</v>
      </c>
      <c r="L1019" s="25" t="s">
        <v>3066</v>
      </c>
    </row>
    <row r="1020" spans="1:12" x14ac:dyDescent="0.35">
      <c r="A1020" s="25" t="s">
        <v>3920</v>
      </c>
      <c r="B1020" s="25" t="s">
        <v>3919</v>
      </c>
      <c r="C1020" s="25" t="s">
        <v>3968</v>
      </c>
      <c r="D1020" s="25">
        <v>1.3009999999999999</v>
      </c>
      <c r="E1020" s="25" t="s">
        <v>87</v>
      </c>
      <c r="F1020" s="25" t="s">
        <v>36</v>
      </c>
      <c r="G1020" s="29" t="s">
        <v>3359</v>
      </c>
      <c r="H1020" s="29" t="s">
        <v>5404</v>
      </c>
      <c r="I1020" s="25" t="s">
        <v>5405</v>
      </c>
      <c r="J1020" t="s">
        <v>5942</v>
      </c>
      <c r="K1020">
        <v>3</v>
      </c>
      <c r="L1020" s="25" t="s">
        <v>3070</v>
      </c>
    </row>
    <row r="1021" spans="1:12" x14ac:dyDescent="0.35">
      <c r="A1021" s="25" t="s">
        <v>1466</v>
      </c>
      <c r="B1021" s="25" t="s">
        <v>1465</v>
      </c>
      <c r="C1021" s="25" t="s">
        <v>3968</v>
      </c>
      <c r="D1021" s="25">
        <v>1.306</v>
      </c>
      <c r="E1021" s="25" t="s">
        <v>39</v>
      </c>
      <c r="F1021" s="25" t="s">
        <v>36</v>
      </c>
      <c r="G1021" s="29" t="s">
        <v>3973</v>
      </c>
      <c r="H1021" s="29" t="s">
        <v>5404</v>
      </c>
      <c r="I1021" s="25" t="s">
        <v>5405</v>
      </c>
      <c r="J1021" t="s">
        <v>5757</v>
      </c>
      <c r="K1021">
        <v>2</v>
      </c>
      <c r="L1021" s="25" t="s">
        <v>3070</v>
      </c>
    </row>
    <row r="1022" spans="1:12" x14ac:dyDescent="0.35">
      <c r="A1022" s="25" t="s">
        <v>511</v>
      </c>
      <c r="B1022" s="25" t="s">
        <v>510</v>
      </c>
      <c r="C1022" s="25" t="s">
        <v>3969</v>
      </c>
      <c r="D1022" s="25">
        <v>2.7389999999999999</v>
      </c>
      <c r="E1022" s="25" t="s">
        <v>73</v>
      </c>
      <c r="F1022" s="25" t="s">
        <v>36</v>
      </c>
      <c r="G1022" s="29" t="s">
        <v>27</v>
      </c>
      <c r="H1022" s="29" t="s">
        <v>5404</v>
      </c>
      <c r="I1022" s="25" t="s">
        <v>5408</v>
      </c>
      <c r="J1022" t="s">
        <v>5886</v>
      </c>
      <c r="K1022">
        <v>6</v>
      </c>
      <c r="L1022" s="25" t="s">
        <v>3066</v>
      </c>
    </row>
    <row r="1023" spans="1:12" x14ac:dyDescent="0.35">
      <c r="A1023" s="25" t="s">
        <v>4943</v>
      </c>
      <c r="B1023" s="25" t="s">
        <v>2528</v>
      </c>
      <c r="C1023" s="25" t="s">
        <v>3981</v>
      </c>
      <c r="D1023" s="25">
        <v>4.5199999999999996</v>
      </c>
      <c r="E1023" s="25" t="s">
        <v>68</v>
      </c>
      <c r="F1023" s="25" t="s">
        <v>36</v>
      </c>
      <c r="G1023" s="29" t="s">
        <v>1839</v>
      </c>
      <c r="H1023" s="29" t="s">
        <v>5404</v>
      </c>
      <c r="I1023" s="25" t="s">
        <v>5405</v>
      </c>
      <c r="J1023" t="s">
        <v>5480</v>
      </c>
      <c r="K1023">
        <v>2</v>
      </c>
      <c r="L1023" s="25" t="s">
        <v>3065</v>
      </c>
    </row>
    <row r="1024" spans="1:12" x14ac:dyDescent="0.35">
      <c r="A1024" s="25" t="s">
        <v>1468</v>
      </c>
      <c r="B1024" s="25" t="s">
        <v>1467</v>
      </c>
      <c r="C1024" s="25" t="s">
        <v>3970</v>
      </c>
      <c r="D1024" s="25">
        <v>0.75</v>
      </c>
      <c r="E1024" s="25" t="s">
        <v>87</v>
      </c>
      <c r="F1024" s="25" t="s">
        <v>36</v>
      </c>
      <c r="G1024" s="29" t="s">
        <v>27</v>
      </c>
      <c r="H1024" s="29" t="s">
        <v>5404</v>
      </c>
      <c r="I1024" s="25" t="s">
        <v>5405</v>
      </c>
      <c r="J1024" t="s">
        <v>5614</v>
      </c>
      <c r="K1024">
        <v>2</v>
      </c>
      <c r="L1024" s="25" t="s">
        <v>3073</v>
      </c>
    </row>
    <row r="1025" spans="1:12" x14ac:dyDescent="0.35">
      <c r="A1025" s="25" t="s">
        <v>4010</v>
      </c>
      <c r="B1025" s="25" t="s">
        <v>4009</v>
      </c>
      <c r="C1025" s="25" t="s">
        <v>3981</v>
      </c>
      <c r="D1025" s="25">
        <v>3.92</v>
      </c>
      <c r="E1025" s="25" t="s">
        <v>110</v>
      </c>
      <c r="F1025" s="25" t="s">
        <v>36</v>
      </c>
      <c r="G1025" s="29" t="s">
        <v>543</v>
      </c>
      <c r="H1025" s="29" t="s">
        <v>5404</v>
      </c>
      <c r="I1025" s="25" t="s">
        <v>5408</v>
      </c>
      <c r="J1025" t="s">
        <v>5651</v>
      </c>
      <c r="K1025">
        <v>6</v>
      </c>
      <c r="L1025" s="25" t="s">
        <v>3065</v>
      </c>
    </row>
    <row r="1026" spans="1:12" x14ac:dyDescent="0.35">
      <c r="A1026" s="25" t="s">
        <v>4014</v>
      </c>
      <c r="B1026" s="25" t="s">
        <v>4013</v>
      </c>
      <c r="C1026" s="25" t="s">
        <v>3969</v>
      </c>
      <c r="D1026" s="25">
        <v>2.3690000000000002</v>
      </c>
      <c r="E1026" s="25" t="s">
        <v>110</v>
      </c>
      <c r="F1026" s="25" t="s">
        <v>36</v>
      </c>
      <c r="G1026" s="29" t="s">
        <v>543</v>
      </c>
      <c r="H1026" s="29" t="s">
        <v>5404</v>
      </c>
      <c r="I1026" s="25" t="s">
        <v>5408</v>
      </c>
      <c r="J1026" t="s">
        <v>5608</v>
      </c>
      <c r="K1026">
        <v>5</v>
      </c>
      <c r="L1026" s="25" t="s">
        <v>3066</v>
      </c>
    </row>
    <row r="1027" spans="1:12" x14ac:dyDescent="0.35">
      <c r="A1027" s="25" t="s">
        <v>3859</v>
      </c>
      <c r="B1027" s="25" t="s">
        <v>2166</v>
      </c>
      <c r="C1027" s="25" t="s">
        <v>3980</v>
      </c>
      <c r="D1027" s="25">
        <v>5.4969999999999999</v>
      </c>
      <c r="E1027" s="25" t="s">
        <v>87</v>
      </c>
      <c r="F1027" s="25" t="s">
        <v>36</v>
      </c>
      <c r="G1027" s="29" t="s">
        <v>1839</v>
      </c>
      <c r="H1027" s="29" t="s">
        <v>5404</v>
      </c>
      <c r="I1027" s="25" t="s">
        <v>5405</v>
      </c>
      <c r="J1027" t="s">
        <v>5433</v>
      </c>
      <c r="K1027">
        <v>3</v>
      </c>
      <c r="L1027" s="25" t="s">
        <v>3084</v>
      </c>
    </row>
    <row r="1028" spans="1:12" x14ac:dyDescent="0.35">
      <c r="A1028" s="25" t="s">
        <v>2788</v>
      </c>
      <c r="B1028" s="25" t="s">
        <v>2787</v>
      </c>
      <c r="C1028" s="25" t="s">
        <v>3968</v>
      </c>
      <c r="D1028" s="25">
        <v>1.4330000000000001</v>
      </c>
      <c r="E1028" s="25" t="s">
        <v>47</v>
      </c>
      <c r="F1028" s="25" t="s">
        <v>36</v>
      </c>
      <c r="G1028" s="29" t="s">
        <v>2175</v>
      </c>
      <c r="H1028" s="29" t="s">
        <v>5404</v>
      </c>
      <c r="I1028" s="25" t="s">
        <v>5408</v>
      </c>
      <c r="J1028" t="s">
        <v>5943</v>
      </c>
      <c r="K1028">
        <v>8</v>
      </c>
      <c r="L1028" s="25" t="s">
        <v>3070</v>
      </c>
    </row>
    <row r="1029" spans="1:12" x14ac:dyDescent="0.35">
      <c r="A1029" s="25" t="s">
        <v>2538</v>
      </c>
      <c r="B1029" s="25" t="s">
        <v>2537</v>
      </c>
      <c r="C1029" s="25" t="s">
        <v>3980</v>
      </c>
      <c r="D1029" s="25">
        <v>5.0810000000000004</v>
      </c>
      <c r="E1029" s="25" t="s">
        <v>68</v>
      </c>
      <c r="F1029" s="25" t="s">
        <v>36</v>
      </c>
      <c r="G1029" s="29" t="s">
        <v>1839</v>
      </c>
      <c r="H1029" s="29" t="s">
        <v>5404</v>
      </c>
      <c r="I1029" s="25" t="s">
        <v>5405</v>
      </c>
      <c r="J1029" t="s">
        <v>5517</v>
      </c>
      <c r="K1029">
        <v>2</v>
      </c>
      <c r="L1029" s="25" t="s">
        <v>3084</v>
      </c>
    </row>
    <row r="1030" spans="1:12" x14ac:dyDescent="0.35">
      <c r="A1030" s="25" t="s">
        <v>4860</v>
      </c>
      <c r="B1030" s="25" t="s">
        <v>4859</v>
      </c>
      <c r="C1030" s="25" t="s">
        <v>3968</v>
      </c>
      <c r="D1030" s="25">
        <v>1.1339999999999999</v>
      </c>
      <c r="E1030" s="25" t="s">
        <v>36</v>
      </c>
      <c r="F1030" s="25" t="s">
        <v>36</v>
      </c>
      <c r="G1030" s="29" t="s">
        <v>28</v>
      </c>
      <c r="H1030" s="29" t="s">
        <v>5404</v>
      </c>
      <c r="I1030" s="25" t="s">
        <v>5405</v>
      </c>
      <c r="J1030" t="s">
        <v>5406</v>
      </c>
      <c r="K1030">
        <v>4</v>
      </c>
      <c r="L1030" s="25" t="s">
        <v>3070</v>
      </c>
    </row>
    <row r="1031" spans="1:12" x14ac:dyDescent="0.35">
      <c r="A1031" s="25" t="s">
        <v>2560</v>
      </c>
      <c r="B1031" s="25" t="s">
        <v>2559</v>
      </c>
      <c r="C1031" s="25" t="s">
        <v>3969</v>
      </c>
      <c r="D1031" s="25">
        <v>2.7639999999999998</v>
      </c>
      <c r="E1031" s="25" t="s">
        <v>78</v>
      </c>
      <c r="F1031" s="25" t="s">
        <v>36</v>
      </c>
      <c r="G1031" s="29" t="s">
        <v>1839</v>
      </c>
      <c r="H1031" s="29" t="s">
        <v>5404</v>
      </c>
      <c r="I1031" s="25" t="s">
        <v>5408</v>
      </c>
      <c r="J1031" t="s">
        <v>5741</v>
      </c>
      <c r="K1031">
        <v>5</v>
      </c>
      <c r="L1031" s="25" t="s">
        <v>3066</v>
      </c>
    </row>
    <row r="1032" spans="1:12" x14ac:dyDescent="0.35">
      <c r="A1032" s="25" t="s">
        <v>3287</v>
      </c>
      <c r="B1032" s="25" t="s">
        <v>3286</v>
      </c>
      <c r="C1032" s="25" t="s">
        <v>3968</v>
      </c>
      <c r="D1032" s="25">
        <v>1.1830000000000001</v>
      </c>
      <c r="E1032" s="25" t="s">
        <v>83</v>
      </c>
      <c r="F1032" s="25" t="s">
        <v>36</v>
      </c>
      <c r="G1032" s="29" t="s">
        <v>1839</v>
      </c>
      <c r="H1032" s="29" t="s">
        <v>5404</v>
      </c>
      <c r="I1032" s="25" t="s">
        <v>5405</v>
      </c>
      <c r="J1032" t="s">
        <v>5410</v>
      </c>
      <c r="K1032">
        <v>3</v>
      </c>
      <c r="L1032" s="25" t="s">
        <v>3070</v>
      </c>
    </row>
    <row r="1033" spans="1:12" x14ac:dyDescent="0.35">
      <c r="A1033" s="25" t="s">
        <v>3904</v>
      </c>
      <c r="B1033" s="25" t="s">
        <v>3903</v>
      </c>
      <c r="C1033" s="25" t="s">
        <v>3969</v>
      </c>
      <c r="D1033" s="25">
        <v>2.9380000000000002</v>
      </c>
      <c r="E1033" s="25" t="s">
        <v>39</v>
      </c>
      <c r="F1033" s="25" t="s">
        <v>36</v>
      </c>
      <c r="G1033" s="29" t="s">
        <v>1839</v>
      </c>
      <c r="H1033" s="29" t="s">
        <v>5404</v>
      </c>
      <c r="I1033" s="25" t="s">
        <v>5405</v>
      </c>
      <c r="J1033" t="s">
        <v>5756</v>
      </c>
      <c r="K1033">
        <v>3</v>
      </c>
      <c r="L1033" s="25" t="s">
        <v>3066</v>
      </c>
    </row>
    <row r="1034" spans="1:12" x14ac:dyDescent="0.35">
      <c r="A1034" s="25" t="s">
        <v>5333</v>
      </c>
      <c r="B1034" s="25" t="s">
        <v>5332</v>
      </c>
      <c r="C1034" s="25" t="s">
        <v>3968</v>
      </c>
      <c r="D1034" s="25">
        <v>0.98599999999999999</v>
      </c>
      <c r="E1034" s="25" t="s">
        <v>36</v>
      </c>
      <c r="F1034" s="25" t="s">
        <v>36</v>
      </c>
      <c r="G1034" s="29" t="s">
        <v>29</v>
      </c>
      <c r="H1034" s="29" t="s">
        <v>5404</v>
      </c>
      <c r="I1034" s="25" t="s">
        <v>5405</v>
      </c>
      <c r="J1034" t="s">
        <v>5429</v>
      </c>
      <c r="K1034">
        <v>2</v>
      </c>
      <c r="L1034" s="25" t="s">
        <v>3070</v>
      </c>
    </row>
    <row r="1035" spans="1:12" x14ac:dyDescent="0.35">
      <c r="A1035" s="25" t="s">
        <v>5259</v>
      </c>
      <c r="B1035" s="25" t="s">
        <v>5258</v>
      </c>
      <c r="C1035" s="25" t="s">
        <v>3969</v>
      </c>
      <c r="D1035" s="25">
        <v>2.9169999999999998</v>
      </c>
      <c r="E1035" s="25" t="s">
        <v>47</v>
      </c>
      <c r="F1035" s="25" t="s">
        <v>36</v>
      </c>
      <c r="G1035" s="29" t="s">
        <v>29</v>
      </c>
      <c r="H1035" s="29" t="s">
        <v>5404</v>
      </c>
      <c r="I1035" s="25" t="s">
        <v>5405</v>
      </c>
      <c r="J1035" t="s">
        <v>5930</v>
      </c>
      <c r="K1035">
        <v>3</v>
      </c>
      <c r="L1035" s="25" t="s">
        <v>3066</v>
      </c>
    </row>
    <row r="1036" spans="1:12" x14ac:dyDescent="0.35">
      <c r="A1036" s="25" t="s">
        <v>202</v>
      </c>
      <c r="B1036" s="25" t="s">
        <v>201</v>
      </c>
      <c r="C1036" s="25" t="s">
        <v>3980</v>
      </c>
      <c r="D1036" s="25">
        <v>5.2110000000000003</v>
      </c>
      <c r="E1036" s="25" t="s">
        <v>39</v>
      </c>
      <c r="F1036" s="25" t="s">
        <v>36</v>
      </c>
      <c r="G1036" s="29" t="s">
        <v>27</v>
      </c>
      <c r="H1036" s="29" t="s">
        <v>5404</v>
      </c>
      <c r="I1036" s="25" t="s">
        <v>5405</v>
      </c>
      <c r="J1036" t="s">
        <v>5715</v>
      </c>
      <c r="K1036">
        <v>4</v>
      </c>
      <c r="L1036" s="25" t="s">
        <v>3084</v>
      </c>
    </row>
    <row r="1037" spans="1:12" x14ac:dyDescent="0.35">
      <c r="A1037" s="25" t="s">
        <v>5171</v>
      </c>
      <c r="B1037" s="25" t="s">
        <v>5170</v>
      </c>
      <c r="C1037" s="25" t="s">
        <v>3969</v>
      </c>
      <c r="D1037" s="25">
        <v>2.6840000000000002</v>
      </c>
      <c r="E1037" s="25" t="s">
        <v>47</v>
      </c>
      <c r="F1037" s="25" t="s">
        <v>36</v>
      </c>
      <c r="G1037" s="29" t="s">
        <v>29</v>
      </c>
      <c r="H1037" s="29" t="s">
        <v>5404</v>
      </c>
      <c r="I1037" s="25" t="s">
        <v>5408</v>
      </c>
      <c r="J1037" t="s">
        <v>5937</v>
      </c>
      <c r="K1037">
        <v>8</v>
      </c>
      <c r="L1037" s="25" t="s">
        <v>3066</v>
      </c>
    </row>
    <row r="1038" spans="1:12" x14ac:dyDescent="0.35">
      <c r="A1038" s="25" t="s">
        <v>4181</v>
      </c>
      <c r="B1038" s="25" t="s">
        <v>4180</v>
      </c>
      <c r="C1038" s="25" t="s">
        <v>3969</v>
      </c>
      <c r="D1038" s="25">
        <v>2.3719999999999999</v>
      </c>
      <c r="E1038" s="25" t="s">
        <v>36</v>
      </c>
      <c r="F1038" s="25" t="s">
        <v>36</v>
      </c>
      <c r="G1038" s="29" t="s">
        <v>3995</v>
      </c>
      <c r="H1038" s="29" t="s">
        <v>5404</v>
      </c>
      <c r="I1038" s="25" t="s">
        <v>5405</v>
      </c>
      <c r="J1038" t="s">
        <v>5766</v>
      </c>
      <c r="K1038">
        <v>1</v>
      </c>
      <c r="L1038" s="25" t="s">
        <v>3066</v>
      </c>
    </row>
    <row r="1039" spans="1:12" x14ac:dyDescent="0.35">
      <c r="A1039" s="25" t="s">
        <v>5325</v>
      </c>
      <c r="B1039" s="25" t="s">
        <v>5324</v>
      </c>
      <c r="C1039" s="25" t="s">
        <v>3968</v>
      </c>
      <c r="D1039" s="25">
        <v>1.1459999999999999</v>
      </c>
      <c r="E1039" s="25" t="s">
        <v>47</v>
      </c>
      <c r="F1039" s="25" t="s">
        <v>36</v>
      </c>
      <c r="G1039" s="29" t="s">
        <v>29</v>
      </c>
      <c r="H1039" s="29" t="s">
        <v>5404</v>
      </c>
      <c r="I1039" s="25" t="s">
        <v>5405</v>
      </c>
      <c r="J1039" t="s">
        <v>5601</v>
      </c>
      <c r="K1039">
        <v>3</v>
      </c>
      <c r="L1039" s="25" t="s">
        <v>3070</v>
      </c>
    </row>
    <row r="1040" spans="1:12" x14ac:dyDescent="0.35">
      <c r="A1040" s="25" t="s">
        <v>2027</v>
      </c>
      <c r="B1040" s="25" t="s">
        <v>2026</v>
      </c>
      <c r="C1040" s="25" t="s">
        <v>3969</v>
      </c>
      <c r="D1040" s="25">
        <v>3.0230000000000001</v>
      </c>
      <c r="E1040" s="25" t="s">
        <v>39</v>
      </c>
      <c r="F1040" s="25" t="s">
        <v>36</v>
      </c>
      <c r="G1040" s="29" t="s">
        <v>1839</v>
      </c>
      <c r="H1040" s="29" t="s">
        <v>5404</v>
      </c>
      <c r="I1040" s="25" t="s">
        <v>5405</v>
      </c>
      <c r="J1040" t="s">
        <v>5851</v>
      </c>
      <c r="K1040">
        <v>4</v>
      </c>
      <c r="L1040" s="25" t="s">
        <v>3066</v>
      </c>
    </row>
    <row r="1041" spans="1:12" x14ac:dyDescent="0.35">
      <c r="A1041" s="25" t="s">
        <v>2521</v>
      </c>
      <c r="B1041" s="25" t="s">
        <v>2520</v>
      </c>
      <c r="C1041" s="25" t="s">
        <v>3981</v>
      </c>
      <c r="D1041" s="25">
        <v>4.391</v>
      </c>
      <c r="E1041" s="25" t="s">
        <v>87</v>
      </c>
      <c r="F1041" s="25" t="s">
        <v>36</v>
      </c>
      <c r="G1041" s="29" t="s">
        <v>1839</v>
      </c>
      <c r="H1041" s="29" t="s">
        <v>5404</v>
      </c>
      <c r="I1041" s="25" t="s">
        <v>5405</v>
      </c>
      <c r="J1041" t="s">
        <v>5734</v>
      </c>
      <c r="K1041">
        <v>4</v>
      </c>
      <c r="L1041" s="25" t="s">
        <v>3065</v>
      </c>
    </row>
    <row r="1042" spans="1:12" x14ac:dyDescent="0.35">
      <c r="A1042" s="25" t="s">
        <v>4544</v>
      </c>
      <c r="B1042" s="25" t="s">
        <v>4543</v>
      </c>
      <c r="C1042" s="25" t="s">
        <v>3970</v>
      </c>
      <c r="D1042" s="25">
        <v>0.75</v>
      </c>
      <c r="E1042" s="25" t="s">
        <v>50</v>
      </c>
      <c r="F1042" s="25" t="s">
        <v>36</v>
      </c>
      <c r="G1042" s="29" t="s">
        <v>3996</v>
      </c>
      <c r="H1042" s="29" t="s">
        <v>5404</v>
      </c>
      <c r="I1042" s="25" t="s">
        <v>5405</v>
      </c>
      <c r="J1042" t="s">
        <v>5565</v>
      </c>
      <c r="K1042">
        <v>3</v>
      </c>
      <c r="L1042" s="25" t="s">
        <v>3073</v>
      </c>
    </row>
    <row r="1043" spans="1:12" x14ac:dyDescent="0.35">
      <c r="A1043" s="25" t="s">
        <v>4428</v>
      </c>
      <c r="B1043" s="25" t="s">
        <v>4427</v>
      </c>
      <c r="C1043" s="25" t="s">
        <v>3970</v>
      </c>
      <c r="D1043" s="25">
        <v>0.75</v>
      </c>
      <c r="E1043" s="25" t="s">
        <v>68</v>
      </c>
      <c r="F1043" s="25" t="s">
        <v>36</v>
      </c>
      <c r="G1043" s="29" t="s">
        <v>3996</v>
      </c>
      <c r="H1043" s="29" t="s">
        <v>5404</v>
      </c>
      <c r="I1043" s="25" t="s">
        <v>5408</v>
      </c>
      <c r="J1043" t="s">
        <v>5944</v>
      </c>
      <c r="K1043">
        <v>7</v>
      </c>
      <c r="L1043" s="25" t="s">
        <v>3073</v>
      </c>
    </row>
    <row r="1044" spans="1:12" x14ac:dyDescent="0.35">
      <c r="A1044" s="25" t="s">
        <v>2800</v>
      </c>
      <c r="B1044" s="25" t="s">
        <v>2799</v>
      </c>
      <c r="C1044" s="25" t="s">
        <v>3968</v>
      </c>
      <c r="D1044" s="25">
        <v>1.7689999999999999</v>
      </c>
      <c r="E1044" s="25" t="s">
        <v>68</v>
      </c>
      <c r="F1044" s="25" t="s">
        <v>36</v>
      </c>
      <c r="G1044" s="29" t="s">
        <v>2175</v>
      </c>
      <c r="H1044" s="29" t="s">
        <v>5404</v>
      </c>
      <c r="I1044" s="25" t="s">
        <v>5405</v>
      </c>
      <c r="J1044" t="s">
        <v>5621</v>
      </c>
      <c r="K1044">
        <v>4</v>
      </c>
      <c r="L1044" s="25" t="s">
        <v>3070</v>
      </c>
    </row>
    <row r="1045" spans="1:12" x14ac:dyDescent="0.35">
      <c r="A1045" s="25" t="s">
        <v>2736</v>
      </c>
      <c r="B1045" s="25" t="s">
        <v>2735</v>
      </c>
      <c r="C1045" s="25" t="s">
        <v>3981</v>
      </c>
      <c r="D1045" s="25">
        <v>3.5030000000000001</v>
      </c>
      <c r="E1045" s="25" t="s">
        <v>47</v>
      </c>
      <c r="F1045" s="25" t="s">
        <v>36</v>
      </c>
      <c r="G1045" s="29" t="s">
        <v>2175</v>
      </c>
      <c r="H1045" s="29" t="s">
        <v>5404</v>
      </c>
      <c r="I1045" s="25" t="s">
        <v>5405</v>
      </c>
      <c r="J1045" t="s">
        <v>5793</v>
      </c>
      <c r="K1045">
        <v>3</v>
      </c>
      <c r="L1045" s="25" t="s">
        <v>3065</v>
      </c>
    </row>
    <row r="1046" spans="1:12" x14ac:dyDescent="0.35">
      <c r="A1046" s="25" t="s">
        <v>542</v>
      </c>
      <c r="B1046" s="25" t="s">
        <v>541</v>
      </c>
      <c r="C1046" s="25" t="s">
        <v>3969</v>
      </c>
      <c r="D1046" s="25">
        <v>1.88</v>
      </c>
      <c r="E1046" s="25" t="s">
        <v>100</v>
      </c>
      <c r="F1046" s="25" t="s">
        <v>36</v>
      </c>
      <c r="G1046" s="29" t="s">
        <v>543</v>
      </c>
      <c r="H1046" s="29" t="s">
        <v>5404</v>
      </c>
      <c r="I1046" s="25" t="s">
        <v>5408</v>
      </c>
      <c r="J1046" t="s">
        <v>5945</v>
      </c>
      <c r="K1046">
        <v>5</v>
      </c>
      <c r="L1046" s="25" t="s">
        <v>3066</v>
      </c>
    </row>
    <row r="1047" spans="1:12" x14ac:dyDescent="0.35">
      <c r="A1047" s="25" t="s">
        <v>383</v>
      </c>
      <c r="B1047" s="25" t="s">
        <v>382</v>
      </c>
      <c r="C1047" s="25" t="s">
        <v>3968</v>
      </c>
      <c r="D1047" s="25">
        <v>1.0720000000000001</v>
      </c>
      <c r="E1047" s="25" t="s">
        <v>36</v>
      </c>
      <c r="F1047" s="25" t="s">
        <v>36</v>
      </c>
      <c r="G1047" s="29" t="s">
        <v>543</v>
      </c>
      <c r="H1047" s="29" t="s">
        <v>5404</v>
      </c>
      <c r="I1047" s="25" t="s">
        <v>5405</v>
      </c>
      <c r="J1047" t="s">
        <v>5576</v>
      </c>
      <c r="K1047">
        <v>4</v>
      </c>
      <c r="L1047" s="25" t="s">
        <v>3070</v>
      </c>
    </row>
    <row r="1048" spans="1:12" x14ac:dyDescent="0.35">
      <c r="A1048" s="25" t="s">
        <v>4388</v>
      </c>
      <c r="B1048" s="25" t="s">
        <v>4387</v>
      </c>
      <c r="C1048" s="25" t="s">
        <v>3970</v>
      </c>
      <c r="D1048" s="25">
        <v>0.75</v>
      </c>
      <c r="E1048" s="25" t="s">
        <v>78</v>
      </c>
      <c r="F1048" s="25" t="s">
        <v>36</v>
      </c>
      <c r="G1048" s="29" t="s">
        <v>539</v>
      </c>
      <c r="H1048" s="29" t="s">
        <v>5404</v>
      </c>
      <c r="I1048" s="25" t="s">
        <v>5405</v>
      </c>
      <c r="J1048" t="s">
        <v>5626</v>
      </c>
      <c r="K1048">
        <v>3</v>
      </c>
      <c r="L1048" s="25" t="s">
        <v>3073</v>
      </c>
    </row>
    <row r="1049" spans="1:12" x14ac:dyDescent="0.35">
      <c r="A1049" s="25" t="s">
        <v>4390</v>
      </c>
      <c r="B1049" s="25" t="s">
        <v>4389</v>
      </c>
      <c r="C1049" s="25" t="s">
        <v>3970</v>
      </c>
      <c r="D1049" s="25">
        <v>0.75</v>
      </c>
      <c r="E1049" s="25" t="s">
        <v>68</v>
      </c>
      <c r="F1049" s="25" t="s">
        <v>36</v>
      </c>
      <c r="G1049" s="29" t="s">
        <v>539</v>
      </c>
      <c r="H1049" s="29" t="s">
        <v>5404</v>
      </c>
      <c r="I1049" s="25" t="s">
        <v>5405</v>
      </c>
      <c r="J1049" t="s">
        <v>5800</v>
      </c>
      <c r="K1049">
        <v>2</v>
      </c>
      <c r="L1049" s="25" t="s">
        <v>3073</v>
      </c>
    </row>
    <row r="1050" spans="1:12" x14ac:dyDescent="0.35">
      <c r="A1050" s="25" t="s">
        <v>4396</v>
      </c>
      <c r="B1050" s="25" t="s">
        <v>4395</v>
      </c>
      <c r="C1050" s="25" t="s">
        <v>3970</v>
      </c>
      <c r="D1050" s="25">
        <v>0.745</v>
      </c>
      <c r="E1050" s="25" t="s">
        <v>110</v>
      </c>
      <c r="F1050" s="25" t="s">
        <v>36</v>
      </c>
      <c r="G1050" s="29" t="s">
        <v>539</v>
      </c>
      <c r="H1050" s="29" t="s">
        <v>5404</v>
      </c>
      <c r="I1050" s="25" t="s">
        <v>5405</v>
      </c>
      <c r="J1050" t="s">
        <v>5918</v>
      </c>
      <c r="K1050">
        <v>3</v>
      </c>
      <c r="L1050" s="25" t="s">
        <v>3073</v>
      </c>
    </row>
    <row r="1051" spans="1:12" x14ac:dyDescent="0.35">
      <c r="A1051" s="25" t="s">
        <v>3485</v>
      </c>
      <c r="B1051" s="25" t="s">
        <v>3484</v>
      </c>
      <c r="C1051" s="25" t="s">
        <v>3970</v>
      </c>
      <c r="D1051" s="25">
        <v>0.75</v>
      </c>
      <c r="E1051" s="25" t="s">
        <v>110</v>
      </c>
      <c r="F1051" s="25" t="s">
        <v>36</v>
      </c>
      <c r="G1051" s="29" t="s">
        <v>539</v>
      </c>
      <c r="H1051" s="29" t="s">
        <v>5404</v>
      </c>
      <c r="I1051" s="25" t="s">
        <v>5405</v>
      </c>
      <c r="J1051" t="s">
        <v>5491</v>
      </c>
      <c r="K1051">
        <v>2</v>
      </c>
      <c r="L1051" s="25" t="s">
        <v>3073</v>
      </c>
    </row>
    <row r="1052" spans="1:12" x14ac:dyDescent="0.35">
      <c r="A1052" s="25" t="s">
        <v>545</v>
      </c>
      <c r="B1052" s="25" t="s">
        <v>544</v>
      </c>
      <c r="C1052" s="25" t="s">
        <v>3969</v>
      </c>
      <c r="D1052" s="25">
        <v>2.0070000000000001</v>
      </c>
      <c r="E1052" s="25" t="s">
        <v>78</v>
      </c>
      <c r="F1052" s="25" t="s">
        <v>36</v>
      </c>
      <c r="G1052" s="29" t="s">
        <v>25</v>
      </c>
      <c r="H1052" s="29" t="s">
        <v>5404</v>
      </c>
      <c r="I1052" s="25" t="s">
        <v>5408</v>
      </c>
      <c r="J1052" t="s">
        <v>5946</v>
      </c>
      <c r="K1052">
        <v>8</v>
      </c>
      <c r="L1052" s="25" t="s">
        <v>3066</v>
      </c>
    </row>
    <row r="1053" spans="1:12" x14ac:dyDescent="0.35">
      <c r="A1053" s="25" t="s">
        <v>3831</v>
      </c>
      <c r="B1053" s="25" t="s">
        <v>3830</v>
      </c>
      <c r="C1053" s="25" t="s">
        <v>3968</v>
      </c>
      <c r="D1053" s="25">
        <v>1.415</v>
      </c>
      <c r="E1053" s="25" t="s">
        <v>47</v>
      </c>
      <c r="F1053" s="25" t="s">
        <v>36</v>
      </c>
      <c r="G1053" s="29" t="s">
        <v>5399</v>
      </c>
      <c r="H1053" s="29" t="s">
        <v>5404</v>
      </c>
      <c r="I1053" s="25" t="s">
        <v>5408</v>
      </c>
      <c r="J1053" t="s">
        <v>5814</v>
      </c>
      <c r="K1053">
        <v>6</v>
      </c>
      <c r="L1053" s="25" t="s">
        <v>3070</v>
      </c>
    </row>
    <row r="1054" spans="1:12" x14ac:dyDescent="0.35">
      <c r="A1054" s="25" t="s">
        <v>2448</v>
      </c>
      <c r="B1054" s="25" t="s">
        <v>2447</v>
      </c>
      <c r="C1054" s="25" t="s">
        <v>3969</v>
      </c>
      <c r="D1054" s="25">
        <v>3.08</v>
      </c>
      <c r="E1054" s="25" t="s">
        <v>36</v>
      </c>
      <c r="F1054" s="25" t="s">
        <v>36</v>
      </c>
      <c r="G1054" s="29" t="s">
        <v>28</v>
      </c>
      <c r="H1054" s="29" t="s">
        <v>5404</v>
      </c>
      <c r="I1054" s="25" t="s">
        <v>5405</v>
      </c>
      <c r="J1054" t="s">
        <v>5585</v>
      </c>
      <c r="K1054">
        <v>4</v>
      </c>
      <c r="L1054" s="25" t="s">
        <v>3066</v>
      </c>
    </row>
    <row r="1055" spans="1:12" x14ac:dyDescent="0.35">
      <c r="A1055" s="25" t="s">
        <v>5058</v>
      </c>
      <c r="B1055" s="25" t="s">
        <v>5057</v>
      </c>
      <c r="C1055" s="25" t="s">
        <v>3970</v>
      </c>
      <c r="D1055" s="25">
        <v>0.745</v>
      </c>
      <c r="E1055" s="25" t="s">
        <v>110</v>
      </c>
      <c r="F1055" s="25" t="s">
        <v>36</v>
      </c>
      <c r="G1055" s="29" t="s">
        <v>3359</v>
      </c>
      <c r="H1055" s="29" t="s">
        <v>5404</v>
      </c>
      <c r="I1055" s="25" t="s">
        <v>5405</v>
      </c>
      <c r="J1055" t="s">
        <v>5435</v>
      </c>
      <c r="K1055">
        <v>4</v>
      </c>
      <c r="L1055" s="25" t="s">
        <v>3073</v>
      </c>
    </row>
    <row r="1056" spans="1:12" x14ac:dyDescent="0.35">
      <c r="A1056" s="25" t="s">
        <v>1726</v>
      </c>
      <c r="B1056" s="25" t="s">
        <v>1725</v>
      </c>
      <c r="C1056" s="25" t="s">
        <v>3980</v>
      </c>
      <c r="D1056" s="25">
        <v>5.125</v>
      </c>
      <c r="E1056" s="25" t="s">
        <v>36</v>
      </c>
      <c r="F1056" s="25" t="s">
        <v>36</v>
      </c>
      <c r="G1056" s="29" t="s">
        <v>3359</v>
      </c>
      <c r="H1056" s="29" t="s">
        <v>5404</v>
      </c>
      <c r="I1056" s="25" t="s">
        <v>5405</v>
      </c>
      <c r="J1056" t="s">
        <v>5580</v>
      </c>
      <c r="K1056">
        <v>3</v>
      </c>
      <c r="L1056" s="25" t="s">
        <v>3084</v>
      </c>
    </row>
    <row r="1057" spans="1:12" x14ac:dyDescent="0.35">
      <c r="A1057" s="25" t="s">
        <v>2201</v>
      </c>
      <c r="B1057" s="25" t="s">
        <v>2200</v>
      </c>
      <c r="C1057" s="25" t="s">
        <v>3969</v>
      </c>
      <c r="D1057" s="25">
        <v>3.2759999999999998</v>
      </c>
      <c r="E1057" s="25" t="s">
        <v>39</v>
      </c>
      <c r="F1057" s="25" t="s">
        <v>36</v>
      </c>
      <c r="G1057" s="29" t="s">
        <v>26</v>
      </c>
      <c r="H1057" s="29" t="s">
        <v>5404</v>
      </c>
      <c r="I1057" s="25" t="s">
        <v>5405</v>
      </c>
      <c r="J1057" t="s">
        <v>5947</v>
      </c>
      <c r="K1057">
        <v>1</v>
      </c>
      <c r="L1057" s="25" t="s">
        <v>3066</v>
      </c>
    </row>
    <row r="1058" spans="1:12" x14ac:dyDescent="0.35">
      <c r="A1058" s="25" t="s">
        <v>379</v>
      </c>
      <c r="B1058" s="25" t="s">
        <v>378</v>
      </c>
      <c r="C1058" s="25" t="s">
        <v>3970</v>
      </c>
      <c r="D1058" s="25">
        <v>0.75</v>
      </c>
      <c r="E1058" s="25" t="s">
        <v>78</v>
      </c>
      <c r="F1058" s="25" t="s">
        <v>36</v>
      </c>
      <c r="G1058" s="29" t="s">
        <v>28</v>
      </c>
      <c r="H1058" s="29" t="s">
        <v>5404</v>
      </c>
      <c r="I1058" s="25" t="s">
        <v>5405</v>
      </c>
      <c r="J1058" t="s">
        <v>5537</v>
      </c>
      <c r="K1058">
        <v>1</v>
      </c>
      <c r="L1058" s="25" t="s">
        <v>3073</v>
      </c>
    </row>
    <row r="1059" spans="1:12" x14ac:dyDescent="0.35">
      <c r="A1059" s="25" t="s">
        <v>3811</v>
      </c>
      <c r="B1059" s="25" t="s">
        <v>4836</v>
      </c>
      <c r="C1059" s="25" t="s">
        <v>3980</v>
      </c>
      <c r="D1059" s="25">
        <v>5.5469999999999997</v>
      </c>
      <c r="E1059" s="25" t="s">
        <v>42</v>
      </c>
      <c r="F1059" s="25" t="s">
        <v>36</v>
      </c>
      <c r="G1059" s="29" t="s">
        <v>28</v>
      </c>
      <c r="H1059" s="29" t="s">
        <v>5404</v>
      </c>
      <c r="I1059" s="25" t="s">
        <v>5405</v>
      </c>
      <c r="J1059" t="s">
        <v>5494</v>
      </c>
      <c r="K1059">
        <v>3</v>
      </c>
      <c r="L1059" s="25" t="s">
        <v>3084</v>
      </c>
    </row>
    <row r="1060" spans="1:12" x14ac:dyDescent="0.35">
      <c r="A1060" s="25" t="s">
        <v>3603</v>
      </c>
      <c r="B1060" s="25" t="s">
        <v>3602</v>
      </c>
      <c r="C1060" s="25" t="s">
        <v>3981</v>
      </c>
      <c r="D1060" s="25">
        <v>3.9649999999999999</v>
      </c>
      <c r="E1060" s="25" t="s">
        <v>39</v>
      </c>
      <c r="F1060" s="25" t="s">
        <v>36</v>
      </c>
      <c r="G1060" s="29" t="s">
        <v>3393</v>
      </c>
      <c r="H1060" s="29" t="s">
        <v>5404</v>
      </c>
      <c r="I1060" s="25" t="s">
        <v>5405</v>
      </c>
      <c r="J1060" t="s">
        <v>5464</v>
      </c>
      <c r="K1060">
        <v>2</v>
      </c>
      <c r="L1060" s="25" t="s">
        <v>3065</v>
      </c>
    </row>
    <row r="1061" spans="1:12" x14ac:dyDescent="0.35">
      <c r="A1061" s="25" t="s">
        <v>4247</v>
      </c>
      <c r="B1061" s="25" t="s">
        <v>4246</v>
      </c>
      <c r="C1061" s="25" t="s">
        <v>3970</v>
      </c>
      <c r="D1061" s="25">
        <v>0.75600000000000001</v>
      </c>
      <c r="E1061" s="25" t="s">
        <v>47</v>
      </c>
      <c r="F1061" s="25" t="s">
        <v>36</v>
      </c>
      <c r="G1061" s="29" t="s">
        <v>3995</v>
      </c>
      <c r="H1061" s="29" t="s">
        <v>5404</v>
      </c>
      <c r="I1061" s="25" t="s">
        <v>5405</v>
      </c>
      <c r="J1061" t="s">
        <v>5469</v>
      </c>
      <c r="K1061">
        <v>1</v>
      </c>
      <c r="L1061" s="25" t="s">
        <v>3073</v>
      </c>
    </row>
    <row r="1062" spans="1:12" x14ac:dyDescent="0.35">
      <c r="A1062" s="25" t="s">
        <v>2245</v>
      </c>
      <c r="B1062" s="25" t="s">
        <v>2244</v>
      </c>
      <c r="C1062" s="25" t="s">
        <v>3980</v>
      </c>
      <c r="D1062" s="25">
        <v>4.6219999999999999</v>
      </c>
      <c r="E1062" s="25" t="s">
        <v>42</v>
      </c>
      <c r="F1062" s="25" t="s">
        <v>36</v>
      </c>
      <c r="G1062" s="29" t="s">
        <v>2175</v>
      </c>
      <c r="H1062" s="29" t="s">
        <v>5404</v>
      </c>
      <c r="I1062" s="25" t="s">
        <v>5408</v>
      </c>
      <c r="J1062" t="s">
        <v>5869</v>
      </c>
      <c r="K1062">
        <v>7</v>
      </c>
      <c r="L1062" s="25" t="s">
        <v>3084</v>
      </c>
    </row>
    <row r="1063" spans="1:12" x14ac:dyDescent="0.35">
      <c r="A1063" s="25" t="s">
        <v>3427</v>
      </c>
      <c r="B1063" s="25" t="s">
        <v>3426</v>
      </c>
      <c r="C1063" s="25" t="s">
        <v>3969</v>
      </c>
      <c r="D1063" s="25">
        <v>2.4430000000000001</v>
      </c>
      <c r="E1063" s="25" t="s">
        <v>50</v>
      </c>
      <c r="F1063" s="25" t="s">
        <v>36</v>
      </c>
      <c r="G1063" s="29" t="s">
        <v>543</v>
      </c>
      <c r="H1063" s="29" t="s">
        <v>5404</v>
      </c>
      <c r="I1063" s="25" t="s">
        <v>5405</v>
      </c>
      <c r="J1063" t="s">
        <v>5765</v>
      </c>
      <c r="K1063">
        <v>1</v>
      </c>
      <c r="L1063" s="25" t="s">
        <v>3066</v>
      </c>
    </row>
    <row r="1064" spans="1:12" x14ac:dyDescent="0.35">
      <c r="A1064" s="25" t="s">
        <v>4930</v>
      </c>
      <c r="B1064" s="25" t="s">
        <v>4929</v>
      </c>
      <c r="C1064" s="25" t="s">
        <v>3980</v>
      </c>
      <c r="D1064" s="25">
        <v>4.8789999999999996</v>
      </c>
      <c r="E1064" s="25" t="s">
        <v>36</v>
      </c>
      <c r="F1064" s="25" t="s">
        <v>36</v>
      </c>
      <c r="G1064" s="29" t="s">
        <v>1839</v>
      </c>
      <c r="H1064" s="29" t="s">
        <v>5404</v>
      </c>
      <c r="I1064" s="25" t="s">
        <v>5405</v>
      </c>
      <c r="J1064" t="s">
        <v>5905</v>
      </c>
      <c r="K1064">
        <v>4</v>
      </c>
      <c r="L1064" s="25" t="s">
        <v>3084</v>
      </c>
    </row>
    <row r="1065" spans="1:12" x14ac:dyDescent="0.35">
      <c r="A1065" s="25" t="s">
        <v>4949</v>
      </c>
      <c r="B1065" s="25" t="s">
        <v>4948</v>
      </c>
      <c r="C1065" s="25" t="s">
        <v>3981</v>
      </c>
      <c r="D1065" s="25">
        <v>4.3230000000000004</v>
      </c>
      <c r="E1065" s="25" t="s">
        <v>73</v>
      </c>
      <c r="F1065" s="25" t="s">
        <v>36</v>
      </c>
      <c r="G1065" s="29" t="s">
        <v>1839</v>
      </c>
      <c r="H1065" s="29" t="s">
        <v>5404</v>
      </c>
      <c r="I1065" s="25" t="s">
        <v>5405</v>
      </c>
      <c r="J1065" t="s">
        <v>5650</v>
      </c>
      <c r="K1065">
        <v>1</v>
      </c>
      <c r="L1065" s="25" t="s">
        <v>3065</v>
      </c>
    </row>
    <row r="1066" spans="1:12" x14ac:dyDescent="0.35">
      <c r="A1066" s="25" t="s">
        <v>4831</v>
      </c>
      <c r="B1066" s="25" t="s">
        <v>4830</v>
      </c>
      <c r="C1066" s="25" t="s">
        <v>3970</v>
      </c>
      <c r="D1066" s="25">
        <v>0.74299999999999999</v>
      </c>
      <c r="E1066" s="25" t="s">
        <v>36</v>
      </c>
      <c r="F1066" s="25" t="s">
        <v>36</v>
      </c>
      <c r="G1066" s="29" t="s">
        <v>28</v>
      </c>
      <c r="H1066" s="29" t="s">
        <v>5404</v>
      </c>
      <c r="I1066" s="25" t="s">
        <v>5408</v>
      </c>
      <c r="J1066" t="s">
        <v>5948</v>
      </c>
      <c r="K1066">
        <v>6</v>
      </c>
      <c r="L1066" s="25" t="s">
        <v>3073</v>
      </c>
    </row>
    <row r="1067" spans="1:12" x14ac:dyDescent="0.35">
      <c r="A1067" s="25" t="s">
        <v>3471</v>
      </c>
      <c r="B1067" s="25" t="s">
        <v>3470</v>
      </c>
      <c r="C1067" s="25" t="s">
        <v>3981</v>
      </c>
      <c r="D1067" s="25">
        <v>3.9769999999999999</v>
      </c>
      <c r="E1067" s="25" t="s">
        <v>42</v>
      </c>
      <c r="F1067" s="25" t="s">
        <v>36</v>
      </c>
      <c r="G1067" s="29" t="s">
        <v>539</v>
      </c>
      <c r="H1067" s="29" t="s">
        <v>5404</v>
      </c>
      <c r="I1067" s="25" t="s">
        <v>5405</v>
      </c>
      <c r="J1067" t="s">
        <v>5801</v>
      </c>
      <c r="K1067">
        <v>4</v>
      </c>
      <c r="L1067" s="25" t="s">
        <v>3065</v>
      </c>
    </row>
    <row r="1068" spans="1:12" x14ac:dyDescent="0.35">
      <c r="A1068" s="25" t="s">
        <v>1929</v>
      </c>
      <c r="B1068" s="25" t="s">
        <v>1928</v>
      </c>
      <c r="C1068" s="25" t="s">
        <v>3980</v>
      </c>
      <c r="D1068" s="25">
        <v>5.2089999999999996</v>
      </c>
      <c r="E1068" s="25" t="s">
        <v>42</v>
      </c>
      <c r="F1068" s="25" t="s">
        <v>36</v>
      </c>
      <c r="G1068" s="29" t="s">
        <v>1839</v>
      </c>
      <c r="H1068" s="29" t="s">
        <v>5404</v>
      </c>
      <c r="I1068" s="25" t="s">
        <v>5405</v>
      </c>
      <c r="J1068" t="s">
        <v>5668</v>
      </c>
      <c r="K1068">
        <v>3</v>
      </c>
      <c r="L1068" s="25" t="s">
        <v>3084</v>
      </c>
    </row>
    <row r="1069" spans="1:12" x14ac:dyDescent="0.35">
      <c r="A1069" s="25" t="s">
        <v>4786</v>
      </c>
      <c r="B1069" s="25" t="s">
        <v>4785</v>
      </c>
      <c r="C1069" s="25" t="s">
        <v>3969</v>
      </c>
      <c r="D1069" s="25">
        <v>3.0169999999999999</v>
      </c>
      <c r="E1069" s="25" t="s">
        <v>83</v>
      </c>
      <c r="F1069" s="25" t="s">
        <v>36</v>
      </c>
      <c r="G1069" s="29" t="s">
        <v>27</v>
      </c>
      <c r="H1069" s="29" t="s">
        <v>5404</v>
      </c>
      <c r="I1069" s="25" t="s">
        <v>5408</v>
      </c>
      <c r="J1069" t="s">
        <v>5587</v>
      </c>
      <c r="K1069">
        <v>7</v>
      </c>
      <c r="L1069" s="25" t="s">
        <v>3066</v>
      </c>
    </row>
    <row r="1070" spans="1:12" x14ac:dyDescent="0.35">
      <c r="A1070" s="25" t="s">
        <v>4590</v>
      </c>
      <c r="B1070" s="25" t="s">
        <v>4589</v>
      </c>
      <c r="C1070" s="25" t="s">
        <v>3968</v>
      </c>
      <c r="D1070" s="25">
        <v>1.0820000000000001</v>
      </c>
      <c r="E1070" s="25" t="s">
        <v>39</v>
      </c>
      <c r="F1070" s="25" t="s">
        <v>36</v>
      </c>
      <c r="G1070" s="29" t="s">
        <v>3994</v>
      </c>
      <c r="H1070" s="29" t="s">
        <v>5404</v>
      </c>
      <c r="I1070" s="25" t="s">
        <v>5408</v>
      </c>
      <c r="J1070" t="s">
        <v>5602</v>
      </c>
      <c r="K1070">
        <v>5</v>
      </c>
      <c r="L1070" s="25" t="s">
        <v>3070</v>
      </c>
    </row>
    <row r="1071" spans="1:12" x14ac:dyDescent="0.35">
      <c r="A1071" s="25" t="s">
        <v>622</v>
      </c>
      <c r="B1071" s="25" t="s">
        <v>621</v>
      </c>
      <c r="C1071" s="25" t="s">
        <v>3981</v>
      </c>
      <c r="D1071" s="25">
        <v>3.4969999999999999</v>
      </c>
      <c r="E1071" s="25" t="s">
        <v>47</v>
      </c>
      <c r="F1071" s="25" t="s">
        <v>36</v>
      </c>
      <c r="G1071" s="29" t="s">
        <v>543</v>
      </c>
      <c r="H1071" s="29" t="s">
        <v>5404</v>
      </c>
      <c r="I1071" s="25" t="s">
        <v>5408</v>
      </c>
      <c r="J1071" t="s">
        <v>5949</v>
      </c>
      <c r="K1071">
        <v>5</v>
      </c>
      <c r="L1071" s="25" t="s">
        <v>3065</v>
      </c>
    </row>
    <row r="1072" spans="1:12" x14ac:dyDescent="0.35">
      <c r="A1072" s="25" t="s">
        <v>3479</v>
      </c>
      <c r="B1072" s="25" t="s">
        <v>3478</v>
      </c>
      <c r="C1072" s="25" t="s">
        <v>3968</v>
      </c>
      <c r="D1072" s="25">
        <v>1.643</v>
      </c>
      <c r="E1072" s="25" t="s">
        <v>36</v>
      </c>
      <c r="F1072" s="25" t="s">
        <v>36</v>
      </c>
      <c r="G1072" s="29" t="s">
        <v>539</v>
      </c>
      <c r="H1072" s="29" t="s">
        <v>5404</v>
      </c>
      <c r="I1072" s="25" t="s">
        <v>5405</v>
      </c>
      <c r="J1072" t="s">
        <v>5950</v>
      </c>
      <c r="K1072">
        <v>2</v>
      </c>
      <c r="L1072" s="25" t="s">
        <v>3070</v>
      </c>
    </row>
    <row r="1073" spans="1:12" x14ac:dyDescent="0.35">
      <c r="A1073" s="25" t="s">
        <v>3749</v>
      </c>
      <c r="B1073" s="25" t="s">
        <v>3748</v>
      </c>
      <c r="C1073" s="25" t="s">
        <v>3969</v>
      </c>
      <c r="D1073" s="25">
        <v>2.0179999999999998</v>
      </c>
      <c r="E1073" s="25" t="s">
        <v>50</v>
      </c>
      <c r="F1073" s="25" t="s">
        <v>36</v>
      </c>
      <c r="G1073" s="29" t="s">
        <v>27</v>
      </c>
      <c r="H1073" s="29" t="s">
        <v>5404</v>
      </c>
      <c r="I1073" s="25" t="s">
        <v>5408</v>
      </c>
      <c r="J1073" t="s">
        <v>5492</v>
      </c>
      <c r="K1073">
        <v>7</v>
      </c>
      <c r="L1073" s="25" t="s">
        <v>3066</v>
      </c>
    </row>
    <row r="1074" spans="1:12" x14ac:dyDescent="0.35">
      <c r="A1074" s="25" t="s">
        <v>3376</v>
      </c>
      <c r="B1074" s="25" t="s">
        <v>3375</v>
      </c>
      <c r="C1074" s="25" t="s">
        <v>3981</v>
      </c>
      <c r="D1074" s="25">
        <v>3.577</v>
      </c>
      <c r="E1074" s="25" t="s">
        <v>68</v>
      </c>
      <c r="F1074" s="25" t="s">
        <v>36</v>
      </c>
      <c r="G1074" s="29" t="s">
        <v>2175</v>
      </c>
      <c r="H1074" s="29" t="s">
        <v>5404</v>
      </c>
      <c r="I1074" s="25" t="s">
        <v>5405</v>
      </c>
      <c r="J1074" t="s">
        <v>5754</v>
      </c>
      <c r="K1074">
        <v>1</v>
      </c>
      <c r="L1074" s="25" t="s">
        <v>3065</v>
      </c>
    </row>
    <row r="1075" spans="1:12" x14ac:dyDescent="0.35">
      <c r="A1075" s="25" t="s">
        <v>2848</v>
      </c>
      <c r="B1075" s="25" t="s">
        <v>2847</v>
      </c>
      <c r="C1075" s="25" t="s">
        <v>3968</v>
      </c>
      <c r="D1075" s="25">
        <v>1.421</v>
      </c>
      <c r="E1075" s="25" t="s">
        <v>100</v>
      </c>
      <c r="F1075" s="25" t="s">
        <v>36</v>
      </c>
      <c r="G1075" s="29" t="s">
        <v>2175</v>
      </c>
      <c r="H1075" s="29" t="s">
        <v>5404</v>
      </c>
      <c r="I1075" s="25" t="s">
        <v>5408</v>
      </c>
      <c r="J1075" t="s">
        <v>5864</v>
      </c>
      <c r="K1075">
        <v>5</v>
      </c>
      <c r="L1075" s="25" t="s">
        <v>3070</v>
      </c>
    </row>
    <row r="1076" spans="1:12" x14ac:dyDescent="0.35">
      <c r="A1076" s="25" t="s">
        <v>5237</v>
      </c>
      <c r="B1076" s="25" t="s">
        <v>5236</v>
      </c>
      <c r="C1076" s="25" t="s">
        <v>3981</v>
      </c>
      <c r="D1076" s="25">
        <v>3.702</v>
      </c>
      <c r="E1076" s="25" t="s">
        <v>47</v>
      </c>
      <c r="F1076" s="25" t="s">
        <v>36</v>
      </c>
      <c r="G1076" s="29" t="s">
        <v>29</v>
      </c>
      <c r="H1076" s="29" t="s">
        <v>5404</v>
      </c>
      <c r="I1076" s="25" t="s">
        <v>5405</v>
      </c>
      <c r="J1076" t="s">
        <v>5517</v>
      </c>
      <c r="K1076">
        <v>2</v>
      </c>
      <c r="L1076" s="25" t="s">
        <v>3065</v>
      </c>
    </row>
    <row r="1077" spans="1:12" x14ac:dyDescent="0.35">
      <c r="A1077" s="25" t="s">
        <v>2732</v>
      </c>
      <c r="B1077" s="25" t="s">
        <v>2731</v>
      </c>
      <c r="C1077" s="25" t="s">
        <v>3980</v>
      </c>
      <c r="D1077" s="25">
        <v>4.8959999999999999</v>
      </c>
      <c r="E1077" s="25" t="s">
        <v>42</v>
      </c>
      <c r="F1077" s="25" t="s">
        <v>36</v>
      </c>
      <c r="G1077" s="29" t="s">
        <v>2175</v>
      </c>
      <c r="H1077" s="29" t="s">
        <v>5404</v>
      </c>
      <c r="I1077" s="25" t="s">
        <v>5408</v>
      </c>
      <c r="J1077" t="s">
        <v>5951</v>
      </c>
      <c r="K1077">
        <v>7</v>
      </c>
      <c r="L1077" s="25" t="s">
        <v>3084</v>
      </c>
    </row>
    <row r="1078" spans="1:12" x14ac:dyDescent="0.35">
      <c r="A1078" s="25" t="s">
        <v>3705</v>
      </c>
      <c r="B1078" s="25" t="s">
        <v>3704</v>
      </c>
      <c r="C1078" s="25" t="s">
        <v>3970</v>
      </c>
      <c r="D1078" s="25">
        <v>0.8</v>
      </c>
      <c r="E1078" s="25" t="s">
        <v>47</v>
      </c>
      <c r="F1078" s="25" t="s">
        <v>36</v>
      </c>
      <c r="G1078" s="29" t="s">
        <v>3393</v>
      </c>
      <c r="H1078" s="29" t="s">
        <v>5404</v>
      </c>
      <c r="I1078" s="25" t="s">
        <v>5405</v>
      </c>
      <c r="J1078" t="s">
        <v>5478</v>
      </c>
      <c r="K1078">
        <v>3</v>
      </c>
      <c r="L1078" s="25" t="s">
        <v>3073</v>
      </c>
    </row>
    <row r="1079" spans="1:12" x14ac:dyDescent="0.35">
      <c r="A1079" s="25" t="s">
        <v>3775</v>
      </c>
      <c r="B1079" s="25" t="s">
        <v>3774</v>
      </c>
      <c r="C1079" s="25" t="s">
        <v>3970</v>
      </c>
      <c r="D1079" s="25">
        <v>0.78200000000000003</v>
      </c>
      <c r="E1079" s="25" t="s">
        <v>110</v>
      </c>
      <c r="F1079" s="25" t="s">
        <v>36</v>
      </c>
      <c r="G1079" s="29" t="s">
        <v>27</v>
      </c>
      <c r="H1079" s="29" t="s">
        <v>5404</v>
      </c>
      <c r="I1079" s="25" t="s">
        <v>5405</v>
      </c>
      <c r="J1079" t="s">
        <v>5676</v>
      </c>
      <c r="K1079">
        <v>1</v>
      </c>
      <c r="L1079" s="25" t="s">
        <v>3073</v>
      </c>
    </row>
    <row r="1080" spans="1:12" x14ac:dyDescent="0.35">
      <c r="A1080" s="25" t="s">
        <v>4795</v>
      </c>
      <c r="B1080" s="25" t="s">
        <v>4794</v>
      </c>
      <c r="C1080" s="25" t="s">
        <v>3981</v>
      </c>
      <c r="D1080" s="25">
        <v>4.4539999999999997</v>
      </c>
      <c r="E1080" s="25" t="s">
        <v>73</v>
      </c>
      <c r="F1080" s="25" t="s">
        <v>36</v>
      </c>
      <c r="G1080" s="29" t="s">
        <v>27</v>
      </c>
      <c r="H1080" s="29" t="s">
        <v>5404</v>
      </c>
      <c r="I1080" s="25" t="s">
        <v>5405</v>
      </c>
      <c r="J1080" t="s">
        <v>5497</v>
      </c>
      <c r="K1080">
        <v>2</v>
      </c>
      <c r="L1080" s="25" t="s">
        <v>3065</v>
      </c>
    </row>
    <row r="1081" spans="1:12" x14ac:dyDescent="0.35">
      <c r="A1081" s="25" t="s">
        <v>4858</v>
      </c>
      <c r="B1081" s="25" t="s">
        <v>4857</v>
      </c>
      <c r="C1081" s="25" t="s">
        <v>3968</v>
      </c>
      <c r="D1081" s="25">
        <v>1.3540000000000001</v>
      </c>
      <c r="E1081" s="25" t="s">
        <v>73</v>
      </c>
      <c r="F1081" s="25" t="s">
        <v>36</v>
      </c>
      <c r="G1081" s="29" t="s">
        <v>28</v>
      </c>
      <c r="H1081" s="29" t="s">
        <v>5404</v>
      </c>
      <c r="I1081" s="25" t="s">
        <v>5405</v>
      </c>
      <c r="J1081" t="s">
        <v>5638</v>
      </c>
      <c r="K1081">
        <v>4</v>
      </c>
      <c r="L1081" s="25" t="s">
        <v>3070</v>
      </c>
    </row>
    <row r="1082" spans="1:12" x14ac:dyDescent="0.35">
      <c r="A1082" s="25" t="s">
        <v>1472</v>
      </c>
      <c r="B1082" s="25" t="s">
        <v>1471</v>
      </c>
      <c r="C1082" s="25" t="s">
        <v>3969</v>
      </c>
      <c r="D1082" s="25">
        <v>2.2330000000000001</v>
      </c>
      <c r="E1082" s="25" t="s">
        <v>78</v>
      </c>
      <c r="F1082" s="25" t="s">
        <v>36</v>
      </c>
      <c r="G1082" s="29" t="s">
        <v>27</v>
      </c>
      <c r="H1082" s="29" t="s">
        <v>5404</v>
      </c>
      <c r="I1082" s="25" t="s">
        <v>5405</v>
      </c>
      <c r="J1082" t="s">
        <v>5642</v>
      </c>
      <c r="K1082">
        <v>1</v>
      </c>
      <c r="L1082" s="25" t="s">
        <v>3066</v>
      </c>
    </row>
    <row r="1083" spans="1:12" x14ac:dyDescent="0.35">
      <c r="A1083" s="25" t="s">
        <v>3176</v>
      </c>
      <c r="B1083" s="25" t="s">
        <v>3175</v>
      </c>
      <c r="C1083" s="25" t="s">
        <v>3969</v>
      </c>
      <c r="D1083" s="25">
        <v>3.38</v>
      </c>
      <c r="E1083" s="25" t="s">
        <v>50</v>
      </c>
      <c r="F1083" s="25" t="s">
        <v>36</v>
      </c>
      <c r="G1083" s="29" t="s">
        <v>27</v>
      </c>
      <c r="H1083" s="29" t="s">
        <v>5404</v>
      </c>
      <c r="I1083" s="25" t="s">
        <v>5405</v>
      </c>
      <c r="J1083" t="s">
        <v>5465</v>
      </c>
      <c r="K1083">
        <v>3</v>
      </c>
      <c r="L1083" s="25" t="s">
        <v>3066</v>
      </c>
    </row>
    <row r="1084" spans="1:12" x14ac:dyDescent="0.35">
      <c r="A1084" s="25" t="s">
        <v>3787</v>
      </c>
      <c r="B1084" s="25" t="s">
        <v>3786</v>
      </c>
      <c r="C1084" s="25" t="s">
        <v>3968</v>
      </c>
      <c r="D1084" s="25">
        <v>1.43</v>
      </c>
      <c r="E1084" s="25" t="s">
        <v>110</v>
      </c>
      <c r="F1084" s="25" t="s">
        <v>36</v>
      </c>
      <c r="G1084" s="29" t="s">
        <v>27</v>
      </c>
      <c r="H1084" s="29" t="s">
        <v>5404</v>
      </c>
      <c r="I1084" s="25" t="s">
        <v>5405</v>
      </c>
      <c r="J1084" t="s">
        <v>5915</v>
      </c>
      <c r="K1084">
        <v>3</v>
      </c>
      <c r="L1084" s="25" t="s">
        <v>3070</v>
      </c>
    </row>
    <row r="1085" spans="1:12" x14ac:dyDescent="0.35">
      <c r="A1085" s="25" t="s">
        <v>2432</v>
      </c>
      <c r="B1085" s="25" t="s">
        <v>2431</v>
      </c>
      <c r="C1085" s="25" t="s">
        <v>3969</v>
      </c>
      <c r="D1085" s="25">
        <v>2.6819999999999999</v>
      </c>
      <c r="E1085" s="25" t="s">
        <v>78</v>
      </c>
      <c r="F1085" s="25" t="s">
        <v>36</v>
      </c>
      <c r="G1085" s="29" t="s">
        <v>27</v>
      </c>
      <c r="H1085" s="29" t="s">
        <v>5404</v>
      </c>
      <c r="I1085" s="25" t="s">
        <v>5405</v>
      </c>
      <c r="J1085" t="s">
        <v>5801</v>
      </c>
      <c r="K1085">
        <v>4</v>
      </c>
      <c r="L1085" s="25" t="s">
        <v>3066</v>
      </c>
    </row>
    <row r="1086" spans="1:12" x14ac:dyDescent="0.35">
      <c r="A1086" s="25" t="s">
        <v>4838</v>
      </c>
      <c r="B1086" s="25" t="s">
        <v>4837</v>
      </c>
      <c r="C1086" s="25" t="s">
        <v>3980</v>
      </c>
      <c r="D1086" s="25">
        <v>5.5460000000000003</v>
      </c>
      <c r="E1086" s="25" t="s">
        <v>53</v>
      </c>
      <c r="F1086" s="25" t="s">
        <v>36</v>
      </c>
      <c r="G1086" s="29" t="s">
        <v>28</v>
      </c>
      <c r="H1086" s="29" t="s">
        <v>5404</v>
      </c>
      <c r="I1086" s="25" t="s">
        <v>5405</v>
      </c>
      <c r="J1086" t="s">
        <v>5481</v>
      </c>
      <c r="K1086">
        <v>1</v>
      </c>
      <c r="L1086" s="25" t="s">
        <v>3084</v>
      </c>
    </row>
    <row r="1087" spans="1:12" x14ac:dyDescent="0.35">
      <c r="A1087" s="25" t="s">
        <v>5038</v>
      </c>
      <c r="B1087" s="25" t="s">
        <v>5037</v>
      </c>
      <c r="C1087" s="25" t="s">
        <v>3969</v>
      </c>
      <c r="D1087" s="25">
        <v>3.1379999999999999</v>
      </c>
      <c r="E1087" s="25" t="s">
        <v>50</v>
      </c>
      <c r="F1087" s="25" t="s">
        <v>36</v>
      </c>
      <c r="G1087" s="29" t="s">
        <v>3359</v>
      </c>
      <c r="H1087" s="29" t="s">
        <v>5404</v>
      </c>
      <c r="I1087" s="25" t="s">
        <v>5405</v>
      </c>
      <c r="J1087" t="s">
        <v>5901</v>
      </c>
      <c r="K1087">
        <v>3</v>
      </c>
      <c r="L1087" s="25" t="s">
        <v>3066</v>
      </c>
    </row>
    <row r="1088" spans="1:12" x14ac:dyDescent="0.35">
      <c r="A1088" s="25" t="s">
        <v>4680</v>
      </c>
      <c r="B1088" s="25" t="s">
        <v>4679</v>
      </c>
      <c r="C1088" s="25" t="s">
        <v>3968</v>
      </c>
      <c r="D1088" s="25">
        <v>1.1419999999999999</v>
      </c>
      <c r="E1088" s="25" t="s">
        <v>100</v>
      </c>
      <c r="F1088" s="25" t="s">
        <v>36</v>
      </c>
      <c r="G1088" s="29" t="s">
        <v>3994</v>
      </c>
      <c r="H1088" s="29" t="s">
        <v>5404</v>
      </c>
      <c r="I1088" s="25" t="s">
        <v>5405</v>
      </c>
      <c r="J1088" t="s">
        <v>5665</v>
      </c>
      <c r="K1088">
        <v>4</v>
      </c>
      <c r="L1088" s="25" t="s">
        <v>3070</v>
      </c>
    </row>
    <row r="1089" spans="1:12" x14ac:dyDescent="0.35">
      <c r="A1089" s="25" t="s">
        <v>5247</v>
      </c>
      <c r="B1089" s="25" t="s">
        <v>5246</v>
      </c>
      <c r="C1089" s="25" t="s">
        <v>3969</v>
      </c>
      <c r="D1089" s="25">
        <v>3.254</v>
      </c>
      <c r="E1089" s="25" t="s">
        <v>78</v>
      </c>
      <c r="F1089" s="25" t="s">
        <v>36</v>
      </c>
      <c r="G1089" s="29" t="s">
        <v>29</v>
      </c>
      <c r="H1089" s="29" t="s">
        <v>5404</v>
      </c>
      <c r="I1089" s="25" t="s">
        <v>5405</v>
      </c>
      <c r="J1089" t="s">
        <v>5648</v>
      </c>
      <c r="K1089">
        <v>1</v>
      </c>
      <c r="L1089" s="25" t="s">
        <v>3066</v>
      </c>
    </row>
    <row r="1090" spans="1:12" x14ac:dyDescent="0.35">
      <c r="A1090" s="25" t="s">
        <v>3529</v>
      </c>
      <c r="B1090" s="25" t="s">
        <v>3528</v>
      </c>
      <c r="C1090" s="25" t="s">
        <v>3981</v>
      </c>
      <c r="D1090" s="25">
        <v>3.6240000000000001</v>
      </c>
      <c r="E1090" s="25" t="s">
        <v>78</v>
      </c>
      <c r="F1090" s="25" t="s">
        <v>36</v>
      </c>
      <c r="G1090" s="29" t="s">
        <v>3393</v>
      </c>
      <c r="H1090" s="29" t="s">
        <v>5404</v>
      </c>
      <c r="I1090" s="25" t="s">
        <v>5408</v>
      </c>
      <c r="J1090" t="s">
        <v>5812</v>
      </c>
      <c r="K1090">
        <v>5</v>
      </c>
      <c r="L1090" s="25" t="s">
        <v>3065</v>
      </c>
    </row>
    <row r="1091" spans="1:12" x14ac:dyDescent="0.35">
      <c r="A1091" s="25" t="s">
        <v>309</v>
      </c>
      <c r="B1091" s="25" t="s">
        <v>308</v>
      </c>
      <c r="C1091" s="25" t="s">
        <v>3970</v>
      </c>
      <c r="D1091" s="25">
        <v>0.75</v>
      </c>
      <c r="E1091" s="25" t="s">
        <v>39</v>
      </c>
      <c r="F1091" s="25" t="s">
        <v>36</v>
      </c>
      <c r="G1091" s="29" t="s">
        <v>28</v>
      </c>
      <c r="H1091" s="29" t="s">
        <v>5404</v>
      </c>
      <c r="I1091" s="25" t="s">
        <v>5408</v>
      </c>
      <c r="J1091" t="s">
        <v>5952</v>
      </c>
      <c r="K1091">
        <v>8</v>
      </c>
      <c r="L1091" s="25" t="s">
        <v>3073</v>
      </c>
    </row>
    <row r="1092" spans="1:12" x14ac:dyDescent="0.35">
      <c r="A1092" s="25" t="s">
        <v>4722</v>
      </c>
      <c r="B1092" s="25" t="s">
        <v>4721</v>
      </c>
      <c r="C1092" s="25" t="s">
        <v>3970</v>
      </c>
      <c r="D1092" s="25">
        <v>0.59</v>
      </c>
      <c r="E1092" s="25" t="s">
        <v>148</v>
      </c>
      <c r="F1092" s="25" t="s">
        <v>36</v>
      </c>
      <c r="G1092" s="29" t="s">
        <v>3994</v>
      </c>
      <c r="H1092" s="29" t="s">
        <v>5404</v>
      </c>
      <c r="I1092" s="25" t="s">
        <v>5405</v>
      </c>
      <c r="J1092" t="s">
        <v>5534</v>
      </c>
      <c r="K1092">
        <v>3</v>
      </c>
      <c r="L1092" s="25" t="s">
        <v>3073</v>
      </c>
    </row>
    <row r="1093" spans="1:12" x14ac:dyDescent="0.35">
      <c r="A1093" s="25" t="s">
        <v>5205</v>
      </c>
      <c r="B1093" s="25" t="s">
        <v>5204</v>
      </c>
      <c r="C1093" s="25" t="s">
        <v>3980</v>
      </c>
      <c r="D1093" s="25">
        <v>5.6059999999999999</v>
      </c>
      <c r="E1093" s="25" t="s">
        <v>83</v>
      </c>
      <c r="F1093" s="25" t="s">
        <v>36</v>
      </c>
      <c r="G1093" s="29" t="s">
        <v>29</v>
      </c>
      <c r="H1093" s="29" t="s">
        <v>5404</v>
      </c>
      <c r="I1093" s="25" t="s">
        <v>5405</v>
      </c>
      <c r="J1093" t="s">
        <v>5824</v>
      </c>
      <c r="K1093">
        <v>3</v>
      </c>
      <c r="L1093" s="25" t="s">
        <v>3084</v>
      </c>
    </row>
    <row r="1094" spans="1:12" x14ac:dyDescent="0.35">
      <c r="A1094" s="25" t="s">
        <v>3186</v>
      </c>
      <c r="B1094" s="25" t="s">
        <v>3185</v>
      </c>
      <c r="C1094" s="25" t="s">
        <v>3970</v>
      </c>
      <c r="D1094" s="25">
        <v>0.66500000000000004</v>
      </c>
      <c r="E1094" s="25" t="s">
        <v>83</v>
      </c>
      <c r="F1094" s="25" t="s">
        <v>36</v>
      </c>
      <c r="G1094" s="29" t="s">
        <v>27</v>
      </c>
      <c r="H1094" s="29" t="s">
        <v>5404</v>
      </c>
      <c r="I1094" s="25" t="s">
        <v>5405</v>
      </c>
      <c r="J1094" t="s">
        <v>5561</v>
      </c>
      <c r="K1094">
        <v>3</v>
      </c>
      <c r="L1094" s="25" t="s">
        <v>3073</v>
      </c>
    </row>
    <row r="1095" spans="1:12" x14ac:dyDescent="0.35">
      <c r="A1095" s="25" t="s">
        <v>2178</v>
      </c>
      <c r="B1095" s="25" t="s">
        <v>2177</v>
      </c>
      <c r="C1095" s="25" t="s">
        <v>3980</v>
      </c>
      <c r="D1095" s="25">
        <v>4.508</v>
      </c>
      <c r="E1095" s="25" t="s">
        <v>36</v>
      </c>
      <c r="F1095" s="25" t="s">
        <v>36</v>
      </c>
      <c r="G1095" s="29" t="s">
        <v>26</v>
      </c>
      <c r="H1095" s="29" t="s">
        <v>5404</v>
      </c>
      <c r="I1095" s="25" t="s">
        <v>5408</v>
      </c>
      <c r="J1095" t="s">
        <v>5953</v>
      </c>
      <c r="K1095">
        <v>7</v>
      </c>
      <c r="L1095" s="25" t="s">
        <v>3084</v>
      </c>
    </row>
    <row r="1096" spans="1:12" x14ac:dyDescent="0.35">
      <c r="A1096" s="25" t="s">
        <v>538</v>
      </c>
      <c r="B1096" s="25" t="s">
        <v>537</v>
      </c>
      <c r="C1096" s="25" t="s">
        <v>3981</v>
      </c>
      <c r="D1096" s="25">
        <v>4.0979999999999999</v>
      </c>
      <c r="E1096" s="25" t="s">
        <v>39</v>
      </c>
      <c r="F1096" s="25" t="s">
        <v>36</v>
      </c>
      <c r="G1096" s="29" t="s">
        <v>3995</v>
      </c>
      <c r="H1096" s="29" t="s">
        <v>5404</v>
      </c>
      <c r="I1096" s="25" t="s">
        <v>5408</v>
      </c>
      <c r="J1096" t="s">
        <v>5954</v>
      </c>
      <c r="K1096">
        <v>8</v>
      </c>
      <c r="L1096" s="25" t="s">
        <v>3065</v>
      </c>
    </row>
    <row r="1097" spans="1:12" x14ac:dyDescent="0.35">
      <c r="A1097" s="25" t="s">
        <v>892</v>
      </c>
      <c r="B1097" s="25" t="s">
        <v>891</v>
      </c>
      <c r="C1097" s="25" t="s">
        <v>3968</v>
      </c>
      <c r="D1097" s="25">
        <v>1.3160000000000001</v>
      </c>
      <c r="E1097" s="25" t="s">
        <v>42</v>
      </c>
      <c r="F1097" s="25" t="s">
        <v>36</v>
      </c>
      <c r="G1097" s="29" t="s">
        <v>25</v>
      </c>
      <c r="H1097" s="29" t="s">
        <v>5404</v>
      </c>
      <c r="I1097" s="25" t="s">
        <v>5405</v>
      </c>
      <c r="J1097" t="s">
        <v>5532</v>
      </c>
      <c r="K1097">
        <v>1</v>
      </c>
      <c r="L1097" s="25" t="s">
        <v>3070</v>
      </c>
    </row>
    <row r="1098" spans="1:12" x14ac:dyDescent="0.35">
      <c r="A1098" s="25" t="s">
        <v>3723</v>
      </c>
      <c r="B1098" s="25" t="s">
        <v>3722</v>
      </c>
      <c r="C1098" s="25" t="s">
        <v>3970</v>
      </c>
      <c r="D1098" s="25">
        <v>0.75</v>
      </c>
      <c r="E1098" s="25" t="s">
        <v>42</v>
      </c>
      <c r="F1098" s="25" t="s">
        <v>36</v>
      </c>
      <c r="G1098" s="29" t="s">
        <v>3393</v>
      </c>
      <c r="H1098" s="29" t="s">
        <v>5404</v>
      </c>
      <c r="I1098" s="25" t="s">
        <v>5405</v>
      </c>
      <c r="J1098" t="s">
        <v>5725</v>
      </c>
      <c r="K1098">
        <v>2</v>
      </c>
      <c r="L1098" s="25" t="s">
        <v>3073</v>
      </c>
    </row>
    <row r="1099" spans="1:12" x14ac:dyDescent="0.35">
      <c r="A1099" s="25" t="s">
        <v>4768</v>
      </c>
      <c r="B1099" s="25" t="s">
        <v>4767</v>
      </c>
      <c r="C1099" s="25" t="s">
        <v>3968</v>
      </c>
      <c r="D1099" s="25">
        <v>1.3919999999999999</v>
      </c>
      <c r="E1099" s="25" t="s">
        <v>78</v>
      </c>
      <c r="F1099" s="25" t="s">
        <v>36</v>
      </c>
      <c r="G1099" s="29" t="s">
        <v>3393</v>
      </c>
      <c r="H1099" s="29" t="s">
        <v>5404</v>
      </c>
      <c r="I1099" s="25" t="s">
        <v>5405</v>
      </c>
      <c r="J1099" t="s">
        <v>5669</v>
      </c>
      <c r="K1099">
        <v>2</v>
      </c>
      <c r="L1099" s="25" t="s">
        <v>3070</v>
      </c>
    </row>
    <row r="1100" spans="1:12" x14ac:dyDescent="0.35">
      <c r="A1100" s="25" t="s">
        <v>4864</v>
      </c>
      <c r="B1100" s="25" t="s">
        <v>4863</v>
      </c>
      <c r="C1100" s="25" t="s">
        <v>3970</v>
      </c>
      <c r="D1100" s="25">
        <v>0.82499999999999996</v>
      </c>
      <c r="E1100" s="25" t="s">
        <v>87</v>
      </c>
      <c r="F1100" s="25" t="s">
        <v>36</v>
      </c>
      <c r="G1100" s="29" t="s">
        <v>28</v>
      </c>
      <c r="H1100" s="29" t="s">
        <v>5404</v>
      </c>
      <c r="I1100" s="25" t="s">
        <v>5405</v>
      </c>
      <c r="J1100" t="s">
        <v>5955</v>
      </c>
      <c r="K1100">
        <v>4</v>
      </c>
      <c r="L1100" s="25" t="s">
        <v>3073</v>
      </c>
    </row>
    <row r="1101" spans="1:12" x14ac:dyDescent="0.35">
      <c r="A1101" s="25" t="s">
        <v>4848</v>
      </c>
      <c r="B1101" s="25" t="s">
        <v>4847</v>
      </c>
      <c r="C1101" s="25" t="s">
        <v>3981</v>
      </c>
      <c r="D1101" s="25">
        <v>3.9409999999999998</v>
      </c>
      <c r="E1101" s="25" t="s">
        <v>39</v>
      </c>
      <c r="F1101" s="25" t="s">
        <v>36</v>
      </c>
      <c r="G1101" s="29" t="s">
        <v>28</v>
      </c>
      <c r="H1101" s="29" t="s">
        <v>5404</v>
      </c>
      <c r="I1101" s="25" t="s">
        <v>5405</v>
      </c>
      <c r="J1101" t="s">
        <v>5956</v>
      </c>
      <c r="K1101">
        <v>1</v>
      </c>
      <c r="L1101" s="25" t="s">
        <v>3065</v>
      </c>
    </row>
    <row r="1102" spans="1:12" x14ac:dyDescent="0.35">
      <c r="A1102" s="25" t="s">
        <v>262</v>
      </c>
      <c r="B1102" s="25" t="s">
        <v>261</v>
      </c>
      <c r="C1102" s="25" t="s">
        <v>3971</v>
      </c>
      <c r="D1102" s="25">
        <v>5.6859999999999999</v>
      </c>
      <c r="E1102" s="25" t="s">
        <v>47</v>
      </c>
      <c r="F1102" s="25" t="s">
        <v>36</v>
      </c>
      <c r="G1102" s="29" t="s">
        <v>28</v>
      </c>
      <c r="H1102" s="29" t="s">
        <v>5404</v>
      </c>
      <c r="I1102" s="25" t="s">
        <v>5408</v>
      </c>
      <c r="J1102" t="s">
        <v>5957</v>
      </c>
      <c r="K1102">
        <v>7</v>
      </c>
      <c r="L1102" s="25" t="s">
        <v>3064</v>
      </c>
    </row>
    <row r="1103" spans="1:12" x14ac:dyDescent="0.35">
      <c r="A1103" s="25" t="s">
        <v>4926</v>
      </c>
      <c r="B1103" s="25" t="s">
        <v>4925</v>
      </c>
      <c r="C1103" s="25" t="s">
        <v>3980</v>
      </c>
      <c r="D1103" s="25">
        <v>5.3330000000000002</v>
      </c>
      <c r="E1103" s="25" t="s">
        <v>68</v>
      </c>
      <c r="F1103" s="25" t="s">
        <v>36</v>
      </c>
      <c r="G1103" s="29" t="s">
        <v>1839</v>
      </c>
      <c r="H1103" s="29" t="s">
        <v>5404</v>
      </c>
      <c r="I1103" s="25" t="s">
        <v>5405</v>
      </c>
      <c r="J1103" t="s">
        <v>5456</v>
      </c>
      <c r="K1103">
        <v>1</v>
      </c>
      <c r="L1103" s="25" t="s">
        <v>3084</v>
      </c>
    </row>
    <row r="1104" spans="1:12" x14ac:dyDescent="0.35">
      <c r="A1104" s="25" t="s">
        <v>2333</v>
      </c>
      <c r="B1104" s="25" t="s">
        <v>3815</v>
      </c>
      <c r="C1104" s="25" t="s">
        <v>3969</v>
      </c>
      <c r="D1104" s="25">
        <v>2.1619999999999999</v>
      </c>
      <c r="E1104" s="25" t="s">
        <v>83</v>
      </c>
      <c r="F1104" s="25" t="s">
        <v>36</v>
      </c>
      <c r="G1104" s="29" t="s">
        <v>28</v>
      </c>
      <c r="H1104" s="29" t="s">
        <v>5404</v>
      </c>
      <c r="I1104" s="25" t="s">
        <v>5405</v>
      </c>
      <c r="J1104" t="s">
        <v>5481</v>
      </c>
      <c r="K1104">
        <v>1</v>
      </c>
      <c r="L1104" s="25" t="s">
        <v>3066</v>
      </c>
    </row>
    <row r="1105" spans="1:12" x14ac:dyDescent="0.35">
      <c r="A1105" s="25" t="s">
        <v>2446</v>
      </c>
      <c r="B1105" s="25" t="s">
        <v>2445</v>
      </c>
      <c r="C1105" s="25" t="s">
        <v>3970</v>
      </c>
      <c r="D1105" s="25">
        <v>0.75</v>
      </c>
      <c r="E1105" s="25" t="s">
        <v>36</v>
      </c>
      <c r="F1105" s="25" t="s">
        <v>36</v>
      </c>
      <c r="G1105" s="29" t="s">
        <v>27</v>
      </c>
      <c r="H1105" s="29" t="s">
        <v>5404</v>
      </c>
      <c r="I1105" s="25" t="s">
        <v>5405</v>
      </c>
      <c r="J1105" t="s">
        <v>5958</v>
      </c>
      <c r="K1105">
        <v>2</v>
      </c>
      <c r="L1105" s="25" t="s">
        <v>3073</v>
      </c>
    </row>
    <row r="1106" spans="1:12" x14ac:dyDescent="0.35">
      <c r="A1106" s="25" t="s">
        <v>5185</v>
      </c>
      <c r="B1106" s="25" t="s">
        <v>5184</v>
      </c>
      <c r="C1106" s="25" t="s">
        <v>3969</v>
      </c>
      <c r="D1106" s="25">
        <v>1.7330000000000001</v>
      </c>
      <c r="E1106" s="25" t="s">
        <v>53</v>
      </c>
      <c r="F1106" s="25" t="s">
        <v>36</v>
      </c>
      <c r="G1106" s="29" t="s">
        <v>29</v>
      </c>
      <c r="H1106" s="29" t="s">
        <v>5404</v>
      </c>
      <c r="I1106" s="25" t="s">
        <v>5408</v>
      </c>
      <c r="J1106" t="s">
        <v>5912</v>
      </c>
      <c r="K1106">
        <v>7</v>
      </c>
      <c r="L1106" s="25" t="s">
        <v>3066</v>
      </c>
    </row>
    <row r="1107" spans="1:12" x14ac:dyDescent="0.35">
      <c r="A1107" s="25" t="s">
        <v>2708</v>
      </c>
      <c r="B1107" s="25" t="s">
        <v>2707</v>
      </c>
      <c r="C1107" s="25" t="s">
        <v>3971</v>
      </c>
      <c r="D1107" s="25">
        <v>6.3769999999999998</v>
      </c>
      <c r="E1107" s="25" t="s">
        <v>78</v>
      </c>
      <c r="F1107" s="25" t="s">
        <v>36</v>
      </c>
      <c r="G1107" s="29" t="s">
        <v>2175</v>
      </c>
      <c r="H1107" s="29" t="s">
        <v>5404</v>
      </c>
      <c r="I1107" s="25" t="s">
        <v>5408</v>
      </c>
      <c r="J1107" t="s">
        <v>5428</v>
      </c>
      <c r="K1107">
        <v>7</v>
      </c>
      <c r="L1107" s="25" t="s">
        <v>3064</v>
      </c>
    </row>
    <row r="1108" spans="1:12" x14ac:dyDescent="0.35">
      <c r="A1108" s="25" t="s">
        <v>4526</v>
      </c>
      <c r="B1108" s="25" t="s">
        <v>4525</v>
      </c>
      <c r="C1108" s="25" t="s">
        <v>3968</v>
      </c>
      <c r="D1108" s="25">
        <v>1.087</v>
      </c>
      <c r="E1108" s="25" t="s">
        <v>36</v>
      </c>
      <c r="F1108" s="25" t="s">
        <v>36</v>
      </c>
      <c r="G1108" s="29" t="s">
        <v>3996</v>
      </c>
      <c r="H1108" s="29" t="s">
        <v>5404</v>
      </c>
      <c r="I1108" s="25" t="s">
        <v>5405</v>
      </c>
      <c r="J1108" t="s">
        <v>5588</v>
      </c>
      <c r="K1108">
        <v>2</v>
      </c>
      <c r="L1108" s="25" t="s">
        <v>3070</v>
      </c>
    </row>
    <row r="1109" spans="1:12" x14ac:dyDescent="0.35">
      <c r="A1109" s="25" t="s">
        <v>4538</v>
      </c>
      <c r="B1109" s="25" t="s">
        <v>4537</v>
      </c>
      <c r="C1109" s="25" t="s">
        <v>3970</v>
      </c>
      <c r="D1109" s="25">
        <v>0.75</v>
      </c>
      <c r="E1109" s="25" t="s">
        <v>36</v>
      </c>
      <c r="F1109" s="25" t="s">
        <v>36</v>
      </c>
      <c r="G1109" s="29" t="s">
        <v>3996</v>
      </c>
      <c r="H1109" s="29" t="s">
        <v>5404</v>
      </c>
      <c r="I1109" s="25" t="s">
        <v>5405</v>
      </c>
      <c r="J1109" t="s">
        <v>5541</v>
      </c>
      <c r="K1109">
        <v>3</v>
      </c>
      <c r="L1109" s="25" t="s">
        <v>3073</v>
      </c>
    </row>
    <row r="1110" spans="1:12" x14ac:dyDescent="0.35">
      <c r="A1110" s="25" t="s">
        <v>2262</v>
      </c>
      <c r="B1110" s="25" t="s">
        <v>2261</v>
      </c>
      <c r="C1110" s="25" t="s">
        <v>3968</v>
      </c>
      <c r="D1110" s="25">
        <v>1.1200000000000001</v>
      </c>
      <c r="E1110" s="25" t="s">
        <v>42</v>
      </c>
      <c r="F1110" s="25" t="s">
        <v>36</v>
      </c>
      <c r="G1110" s="29" t="s">
        <v>539</v>
      </c>
      <c r="H1110" s="29" t="s">
        <v>5404</v>
      </c>
      <c r="I1110" s="25" t="s">
        <v>5408</v>
      </c>
      <c r="J1110" t="s">
        <v>5555</v>
      </c>
      <c r="K1110">
        <v>5</v>
      </c>
      <c r="L1110" s="25" t="s">
        <v>3070</v>
      </c>
    </row>
    <row r="1111" spans="1:12" x14ac:dyDescent="0.35">
      <c r="A1111" s="25" t="s">
        <v>3499</v>
      </c>
      <c r="B1111" s="25" t="s">
        <v>3498</v>
      </c>
      <c r="C1111" s="25" t="s">
        <v>3968</v>
      </c>
      <c r="D1111" s="25">
        <v>0.88</v>
      </c>
      <c r="E1111" s="25" t="s">
        <v>53</v>
      </c>
      <c r="F1111" s="25" t="s">
        <v>36</v>
      </c>
      <c r="G1111" s="29" t="s">
        <v>539</v>
      </c>
      <c r="H1111" s="29" t="s">
        <v>5404</v>
      </c>
      <c r="I1111" s="25" t="s">
        <v>5405</v>
      </c>
      <c r="J1111" t="s">
        <v>5840</v>
      </c>
      <c r="K1111">
        <v>4</v>
      </c>
      <c r="L1111" s="25" t="s">
        <v>3070</v>
      </c>
    </row>
    <row r="1112" spans="1:12" x14ac:dyDescent="0.35">
      <c r="A1112" s="25" t="s">
        <v>3101</v>
      </c>
      <c r="B1112" s="25" t="s">
        <v>3100</v>
      </c>
      <c r="C1112" s="25" t="s">
        <v>3968</v>
      </c>
      <c r="D1112" s="25">
        <v>0.95499999999999996</v>
      </c>
      <c r="E1112" s="25" t="s">
        <v>87</v>
      </c>
      <c r="F1112" s="25" t="s">
        <v>36</v>
      </c>
      <c r="G1112" s="29" t="s">
        <v>539</v>
      </c>
      <c r="H1112" s="29" t="s">
        <v>5404</v>
      </c>
      <c r="I1112" s="25" t="s">
        <v>5405</v>
      </c>
      <c r="J1112" t="s">
        <v>5903</v>
      </c>
      <c r="K1112">
        <v>2</v>
      </c>
      <c r="L1112" s="25" t="s">
        <v>3070</v>
      </c>
    </row>
    <row r="1113" spans="1:12" x14ac:dyDescent="0.35">
      <c r="A1113" s="25" t="s">
        <v>3431</v>
      </c>
      <c r="B1113" s="25" t="s">
        <v>3430</v>
      </c>
      <c r="C1113" s="25" t="s">
        <v>3981</v>
      </c>
      <c r="D1113" s="25">
        <v>4.109</v>
      </c>
      <c r="E1113" s="25" t="s">
        <v>53</v>
      </c>
      <c r="F1113" s="25" t="s">
        <v>36</v>
      </c>
      <c r="G1113" s="29" t="s">
        <v>25</v>
      </c>
      <c r="H1113" s="29" t="s">
        <v>5404</v>
      </c>
      <c r="I1113" s="25" t="s">
        <v>5408</v>
      </c>
      <c r="J1113" t="s">
        <v>5929</v>
      </c>
      <c r="K1113">
        <v>6</v>
      </c>
      <c r="L1113" s="25" t="s">
        <v>3065</v>
      </c>
    </row>
    <row r="1114" spans="1:12" x14ac:dyDescent="0.35">
      <c r="A1114" s="25" t="s">
        <v>4835</v>
      </c>
      <c r="B1114" s="25" t="s">
        <v>4834</v>
      </c>
      <c r="C1114" s="25" t="s">
        <v>3980</v>
      </c>
      <c r="D1114" s="25">
        <v>5.742</v>
      </c>
      <c r="E1114" s="25" t="s">
        <v>78</v>
      </c>
      <c r="F1114" s="25" t="s">
        <v>36</v>
      </c>
      <c r="G1114" s="29" t="s">
        <v>28</v>
      </c>
      <c r="H1114" s="29" t="s">
        <v>5404</v>
      </c>
      <c r="I1114" s="25" t="s">
        <v>5405</v>
      </c>
      <c r="J1114" t="s">
        <v>5930</v>
      </c>
      <c r="K1114">
        <v>3</v>
      </c>
      <c r="L1114" s="25" t="s">
        <v>3084</v>
      </c>
    </row>
    <row r="1115" spans="1:12" x14ac:dyDescent="0.35">
      <c r="A1115" s="25" t="s">
        <v>3487</v>
      </c>
      <c r="B1115" s="25" t="s">
        <v>3486</v>
      </c>
      <c r="C1115" s="25" t="s">
        <v>3970</v>
      </c>
      <c r="D1115" s="25">
        <v>0.77300000000000002</v>
      </c>
      <c r="E1115" s="25" t="s">
        <v>50</v>
      </c>
      <c r="F1115" s="25" t="s">
        <v>36</v>
      </c>
      <c r="G1115" s="29" t="s">
        <v>539</v>
      </c>
      <c r="H1115" s="29" t="s">
        <v>5404</v>
      </c>
      <c r="I1115" s="25" t="s">
        <v>5405</v>
      </c>
      <c r="J1115" t="s">
        <v>5449</v>
      </c>
      <c r="K1115">
        <v>3</v>
      </c>
      <c r="L1115" s="25" t="s">
        <v>3073</v>
      </c>
    </row>
    <row r="1116" spans="1:12" x14ac:dyDescent="0.35">
      <c r="A1116" s="25" t="s">
        <v>4532</v>
      </c>
      <c r="B1116" s="25" t="s">
        <v>4531</v>
      </c>
      <c r="C1116" s="25" t="s">
        <v>3970</v>
      </c>
      <c r="D1116" s="25">
        <v>0.82399999999999995</v>
      </c>
      <c r="E1116" s="25" t="s">
        <v>83</v>
      </c>
      <c r="F1116" s="25" t="s">
        <v>36</v>
      </c>
      <c r="G1116" s="29" t="s">
        <v>3996</v>
      </c>
      <c r="H1116" s="29" t="s">
        <v>5404</v>
      </c>
      <c r="I1116" s="25" t="s">
        <v>5405</v>
      </c>
      <c r="J1116" t="s">
        <v>5811</v>
      </c>
      <c r="K1116">
        <v>4</v>
      </c>
      <c r="L1116" s="25" t="s">
        <v>3073</v>
      </c>
    </row>
    <row r="1117" spans="1:12" x14ac:dyDescent="0.35">
      <c r="A1117" s="25" t="s">
        <v>4032</v>
      </c>
      <c r="B1117" s="25" t="s">
        <v>4031</v>
      </c>
      <c r="C1117" s="25" t="s">
        <v>3981</v>
      </c>
      <c r="D1117" s="25">
        <v>4.2590000000000003</v>
      </c>
      <c r="E1117" s="25" t="s">
        <v>83</v>
      </c>
      <c r="F1117" s="25" t="s">
        <v>36</v>
      </c>
      <c r="G1117" s="29" t="s">
        <v>543</v>
      </c>
      <c r="H1117" s="29" t="s">
        <v>5404</v>
      </c>
      <c r="I1117" s="25" t="s">
        <v>5405</v>
      </c>
      <c r="J1117" t="s">
        <v>5711</v>
      </c>
      <c r="K1117">
        <v>2</v>
      </c>
      <c r="L1117" s="25" t="s">
        <v>3065</v>
      </c>
    </row>
    <row r="1118" spans="1:12" x14ac:dyDescent="0.35">
      <c r="A1118" s="25" t="s">
        <v>3939</v>
      </c>
      <c r="B1118" s="25" t="s">
        <v>3938</v>
      </c>
      <c r="C1118" s="25" t="s">
        <v>3968</v>
      </c>
      <c r="D1118" s="25">
        <v>0.88200000000000001</v>
      </c>
      <c r="E1118" s="25" t="s">
        <v>73</v>
      </c>
      <c r="F1118" s="25" t="s">
        <v>36</v>
      </c>
      <c r="G1118" s="29" t="s">
        <v>2175</v>
      </c>
      <c r="H1118" s="29" t="s">
        <v>5404</v>
      </c>
      <c r="I1118" s="25" t="s">
        <v>5408</v>
      </c>
      <c r="J1118" t="s">
        <v>5959</v>
      </c>
      <c r="K1118">
        <v>5</v>
      </c>
      <c r="L1118" s="25" t="s">
        <v>3070</v>
      </c>
    </row>
    <row r="1119" spans="1:12" x14ac:dyDescent="0.35">
      <c r="A1119" s="25" t="s">
        <v>2882</v>
      </c>
      <c r="B1119" s="25" t="s">
        <v>2881</v>
      </c>
      <c r="C1119" s="25" t="s">
        <v>3969</v>
      </c>
      <c r="D1119" s="25">
        <v>2.5379999999999998</v>
      </c>
      <c r="E1119" s="25" t="s">
        <v>39</v>
      </c>
      <c r="F1119" s="25" t="s">
        <v>36</v>
      </c>
      <c r="G1119" s="29" t="s">
        <v>2175</v>
      </c>
      <c r="H1119" s="29" t="s">
        <v>5404</v>
      </c>
      <c r="I1119" s="25" t="s">
        <v>5405</v>
      </c>
      <c r="J1119" t="s">
        <v>5626</v>
      </c>
      <c r="K1119">
        <v>3</v>
      </c>
      <c r="L1119" s="25" t="s">
        <v>3066</v>
      </c>
    </row>
    <row r="1120" spans="1:12" x14ac:dyDescent="0.35">
      <c r="A1120" s="25" t="s">
        <v>4856</v>
      </c>
      <c r="B1120" s="25" t="s">
        <v>4855</v>
      </c>
      <c r="C1120" s="25" t="s">
        <v>3968</v>
      </c>
      <c r="D1120" s="25">
        <v>1.661</v>
      </c>
      <c r="E1120" s="25" t="s">
        <v>87</v>
      </c>
      <c r="F1120" s="25" t="s">
        <v>36</v>
      </c>
      <c r="G1120" s="29" t="s">
        <v>28</v>
      </c>
      <c r="H1120" s="29" t="s">
        <v>5404</v>
      </c>
      <c r="I1120" s="25" t="s">
        <v>5405</v>
      </c>
      <c r="J1120" t="s">
        <v>5590</v>
      </c>
      <c r="K1120">
        <v>2</v>
      </c>
      <c r="L1120" s="25" t="s">
        <v>3070</v>
      </c>
    </row>
    <row r="1121" spans="1:12" x14ac:dyDescent="0.35">
      <c r="A1121" s="25" t="s">
        <v>3497</v>
      </c>
      <c r="B1121" s="25" t="s">
        <v>3496</v>
      </c>
      <c r="C1121" s="25" t="s">
        <v>3970</v>
      </c>
      <c r="D1121" s="25">
        <v>0.75</v>
      </c>
      <c r="E1121" s="25" t="s">
        <v>78</v>
      </c>
      <c r="F1121" s="25" t="s">
        <v>36</v>
      </c>
      <c r="G1121" s="29" t="s">
        <v>539</v>
      </c>
      <c r="H1121" s="29" t="s">
        <v>5404</v>
      </c>
      <c r="I1121" s="25" t="s">
        <v>5405</v>
      </c>
      <c r="J1121" t="s">
        <v>5442</v>
      </c>
      <c r="K1121">
        <v>3</v>
      </c>
      <c r="L1121" s="25" t="s">
        <v>3073</v>
      </c>
    </row>
    <row r="1122" spans="1:12" x14ac:dyDescent="0.35">
      <c r="A1122" s="25" t="s">
        <v>3162</v>
      </c>
      <c r="B1122" s="25" t="s">
        <v>3161</v>
      </c>
      <c r="C1122" s="25" t="s">
        <v>3980</v>
      </c>
      <c r="D1122" s="25">
        <v>5.0229999999999997</v>
      </c>
      <c r="E1122" s="25" t="s">
        <v>100</v>
      </c>
      <c r="F1122" s="25" t="s">
        <v>36</v>
      </c>
      <c r="G1122" s="29" t="s">
        <v>27</v>
      </c>
      <c r="H1122" s="29" t="s">
        <v>5404</v>
      </c>
      <c r="I1122" s="25" t="s">
        <v>5405</v>
      </c>
      <c r="J1122" t="s">
        <v>5481</v>
      </c>
      <c r="K1122">
        <v>1</v>
      </c>
      <c r="L1122" s="25" t="s">
        <v>3084</v>
      </c>
    </row>
    <row r="1123" spans="1:12" x14ac:dyDescent="0.35">
      <c r="A1123" s="25" t="s">
        <v>3202</v>
      </c>
      <c r="B1123" s="25" t="s">
        <v>3201</v>
      </c>
      <c r="C1123" s="25" t="s">
        <v>3970</v>
      </c>
      <c r="D1123" s="25">
        <v>0.75</v>
      </c>
      <c r="E1123" s="25" t="s">
        <v>83</v>
      </c>
      <c r="F1123" s="25" t="s">
        <v>36</v>
      </c>
      <c r="G1123" s="29" t="s">
        <v>28</v>
      </c>
      <c r="H1123" s="29" t="s">
        <v>5404</v>
      </c>
      <c r="I1123" s="25" t="s">
        <v>5405</v>
      </c>
      <c r="J1123" t="s">
        <v>5547</v>
      </c>
      <c r="K1123">
        <v>3</v>
      </c>
      <c r="L1123" s="25" t="s">
        <v>3073</v>
      </c>
    </row>
    <row r="1124" spans="1:12" x14ac:dyDescent="0.35">
      <c r="A1124" s="25" t="s">
        <v>3188</v>
      </c>
      <c r="B1124" s="25" t="s">
        <v>3187</v>
      </c>
      <c r="C1124" s="25" t="s">
        <v>3968</v>
      </c>
      <c r="D1124" s="25">
        <v>0.80100000000000005</v>
      </c>
      <c r="E1124" s="25" t="s">
        <v>53</v>
      </c>
      <c r="F1124" s="25" t="s">
        <v>36</v>
      </c>
      <c r="G1124" s="29" t="s">
        <v>28</v>
      </c>
      <c r="H1124" s="29" t="s">
        <v>5404</v>
      </c>
      <c r="I1124" s="25" t="s">
        <v>5408</v>
      </c>
      <c r="J1124" t="s">
        <v>5960</v>
      </c>
      <c r="K1124">
        <v>8</v>
      </c>
      <c r="L1124" s="25" t="s">
        <v>3070</v>
      </c>
    </row>
    <row r="1125" spans="1:12" x14ac:dyDescent="0.35">
      <c r="A1125" s="25" t="s">
        <v>4646</v>
      </c>
      <c r="B1125" s="25" t="s">
        <v>4645</v>
      </c>
      <c r="C1125" s="25" t="s">
        <v>3969</v>
      </c>
      <c r="D1125" s="25">
        <v>2.339</v>
      </c>
      <c r="E1125" s="25" t="s">
        <v>78</v>
      </c>
      <c r="F1125" s="25" t="s">
        <v>36</v>
      </c>
      <c r="G1125" s="29" t="s">
        <v>3994</v>
      </c>
      <c r="H1125" s="29" t="s">
        <v>5404</v>
      </c>
      <c r="I1125" s="25" t="s">
        <v>5405</v>
      </c>
      <c r="J1125" t="s">
        <v>5819</v>
      </c>
      <c r="K1125">
        <v>2</v>
      </c>
      <c r="L1125" s="25" t="s">
        <v>3066</v>
      </c>
    </row>
    <row r="1126" spans="1:12" x14ac:dyDescent="0.35">
      <c r="A1126" s="25" t="s">
        <v>4588</v>
      </c>
      <c r="B1126" s="25" t="s">
        <v>4587</v>
      </c>
      <c r="C1126" s="25" t="s">
        <v>3968</v>
      </c>
      <c r="D1126" s="25">
        <v>1.66</v>
      </c>
      <c r="E1126" s="25" t="s">
        <v>39</v>
      </c>
      <c r="F1126" s="25" t="s">
        <v>36</v>
      </c>
      <c r="G1126" s="29" t="s">
        <v>3994</v>
      </c>
      <c r="H1126" s="29" t="s">
        <v>5404</v>
      </c>
      <c r="I1126" s="25" t="s">
        <v>5408</v>
      </c>
      <c r="J1126" t="s">
        <v>5961</v>
      </c>
      <c r="K1126">
        <v>8</v>
      </c>
      <c r="L1126" s="25" t="s">
        <v>3070</v>
      </c>
    </row>
    <row r="1127" spans="1:12" x14ac:dyDescent="0.35">
      <c r="A1127" s="25" t="s">
        <v>4008</v>
      </c>
      <c r="B1127" s="25" t="s">
        <v>3410</v>
      </c>
      <c r="C1127" s="25" t="s">
        <v>3981</v>
      </c>
      <c r="D1127" s="25">
        <v>4.1210000000000004</v>
      </c>
      <c r="E1127" s="25" t="s">
        <v>42</v>
      </c>
      <c r="F1127" s="25" t="s">
        <v>36</v>
      </c>
      <c r="G1127" s="29" t="s">
        <v>5400</v>
      </c>
      <c r="H1127" s="29" t="s">
        <v>5404</v>
      </c>
      <c r="I1127" s="25" t="s">
        <v>5408</v>
      </c>
      <c r="J1127" t="s">
        <v>5816</v>
      </c>
      <c r="K1127">
        <v>5</v>
      </c>
      <c r="L1127" s="25" t="s">
        <v>3065</v>
      </c>
    </row>
    <row r="1128" spans="1:12" x14ac:dyDescent="0.35">
      <c r="A1128" s="25" t="s">
        <v>4051</v>
      </c>
      <c r="B1128" s="25" t="s">
        <v>4050</v>
      </c>
      <c r="C1128" s="25" t="s">
        <v>3968</v>
      </c>
      <c r="D1128" s="25">
        <v>1.355</v>
      </c>
      <c r="E1128" s="25" t="s">
        <v>78</v>
      </c>
      <c r="F1128" s="25" t="s">
        <v>36</v>
      </c>
      <c r="G1128" s="29" t="s">
        <v>26</v>
      </c>
      <c r="H1128" s="29" t="s">
        <v>5404</v>
      </c>
      <c r="I1128" s="25" t="s">
        <v>5405</v>
      </c>
      <c r="J1128" t="s">
        <v>5478</v>
      </c>
      <c r="K1128">
        <v>3</v>
      </c>
      <c r="L1128" s="25" t="s">
        <v>3070</v>
      </c>
    </row>
    <row r="1129" spans="1:12" x14ac:dyDescent="0.35">
      <c r="A1129" s="25" t="s">
        <v>3637</v>
      </c>
      <c r="B1129" s="25" t="s">
        <v>3636</v>
      </c>
      <c r="C1129" s="25" t="s">
        <v>3969</v>
      </c>
      <c r="D1129" s="25">
        <v>3.2320000000000002</v>
      </c>
      <c r="E1129" s="25" t="s">
        <v>110</v>
      </c>
      <c r="F1129" s="25" t="s">
        <v>36</v>
      </c>
      <c r="G1129" s="29" t="s">
        <v>3393</v>
      </c>
      <c r="H1129" s="29" t="s">
        <v>5404</v>
      </c>
      <c r="I1129" s="25" t="s">
        <v>5405</v>
      </c>
      <c r="J1129" t="s">
        <v>5838</v>
      </c>
      <c r="K1129">
        <v>1</v>
      </c>
      <c r="L1129" s="25" t="s">
        <v>3066</v>
      </c>
    </row>
    <row r="1130" spans="1:12" x14ac:dyDescent="0.35">
      <c r="A1130" s="25" t="s">
        <v>327</v>
      </c>
      <c r="B1130" s="25" t="s">
        <v>326</v>
      </c>
      <c r="C1130" s="25" t="s">
        <v>3970</v>
      </c>
      <c r="D1130" s="25">
        <v>0.75</v>
      </c>
      <c r="E1130" s="25" t="s">
        <v>159</v>
      </c>
      <c r="F1130" s="25" t="s">
        <v>36</v>
      </c>
      <c r="G1130" s="29" t="s">
        <v>28</v>
      </c>
      <c r="H1130" s="29" t="s">
        <v>5404</v>
      </c>
      <c r="I1130" s="25" t="s">
        <v>5405</v>
      </c>
      <c r="J1130" t="s">
        <v>5862</v>
      </c>
      <c r="K1130">
        <v>2</v>
      </c>
      <c r="L1130" s="25" t="s">
        <v>3073</v>
      </c>
    </row>
    <row r="1131" spans="1:12" x14ac:dyDescent="0.35">
      <c r="A1131" s="25" t="s">
        <v>4726</v>
      </c>
      <c r="B1131" s="25" t="s">
        <v>4725</v>
      </c>
      <c r="C1131" s="25" t="s">
        <v>3980</v>
      </c>
      <c r="D1131" s="25">
        <v>5.444</v>
      </c>
      <c r="E1131" s="25" t="s">
        <v>73</v>
      </c>
      <c r="F1131" s="25" t="s">
        <v>36</v>
      </c>
      <c r="G1131" s="29" t="s">
        <v>3393</v>
      </c>
      <c r="H1131" s="29" t="s">
        <v>5404</v>
      </c>
      <c r="I1131" s="25" t="s">
        <v>5408</v>
      </c>
      <c r="J1131" t="s">
        <v>5962</v>
      </c>
      <c r="K1131">
        <v>5</v>
      </c>
      <c r="L1131" s="25" t="s">
        <v>3084</v>
      </c>
    </row>
    <row r="1132" spans="1:12" x14ac:dyDescent="0.35">
      <c r="A1132" s="25" t="s">
        <v>3352</v>
      </c>
      <c r="B1132" s="25" t="s">
        <v>3351</v>
      </c>
      <c r="C1132" s="25" t="s">
        <v>3968</v>
      </c>
      <c r="D1132" s="25">
        <v>0.99399999999999999</v>
      </c>
      <c r="E1132" s="25" t="s">
        <v>87</v>
      </c>
      <c r="F1132" s="25" t="s">
        <v>36</v>
      </c>
      <c r="G1132" s="29" t="s">
        <v>3359</v>
      </c>
      <c r="H1132" s="29" t="s">
        <v>5404</v>
      </c>
      <c r="I1132" s="25" t="s">
        <v>5405</v>
      </c>
      <c r="J1132" t="s">
        <v>5958</v>
      </c>
      <c r="K1132">
        <v>2</v>
      </c>
      <c r="L1132" s="25" t="s">
        <v>3070</v>
      </c>
    </row>
    <row r="1133" spans="1:12" x14ac:dyDescent="0.35">
      <c r="A1133" s="25" t="s">
        <v>4363</v>
      </c>
      <c r="B1133" s="25" t="s">
        <v>4362</v>
      </c>
      <c r="C1133" s="25" t="s">
        <v>3968</v>
      </c>
      <c r="D1133" s="25">
        <v>0.79800000000000004</v>
      </c>
      <c r="E1133" s="25" t="s">
        <v>100</v>
      </c>
      <c r="F1133" s="25" t="s">
        <v>36</v>
      </c>
      <c r="G1133" s="29" t="s">
        <v>3975</v>
      </c>
      <c r="H1133" s="29" t="s">
        <v>5404</v>
      </c>
      <c r="I1133" s="25" t="s">
        <v>5408</v>
      </c>
      <c r="J1133" t="s">
        <v>5651</v>
      </c>
      <c r="K1133">
        <v>6</v>
      </c>
      <c r="L1133" s="25" t="s">
        <v>3070</v>
      </c>
    </row>
    <row r="1134" spans="1:12" x14ac:dyDescent="0.35">
      <c r="A1134" s="25" t="s">
        <v>5020</v>
      </c>
      <c r="B1134" s="25" t="s">
        <v>5019</v>
      </c>
      <c r="C1134" s="25" t="s">
        <v>3970</v>
      </c>
      <c r="D1134" s="25">
        <v>0.74299999999999999</v>
      </c>
      <c r="E1134" s="25" t="s">
        <v>87</v>
      </c>
      <c r="F1134" s="25" t="s">
        <v>36</v>
      </c>
      <c r="G1134" s="29" t="s">
        <v>3359</v>
      </c>
      <c r="H1134" s="29" t="s">
        <v>5404</v>
      </c>
      <c r="I1134" s="25" t="s">
        <v>5408</v>
      </c>
      <c r="J1134" t="s">
        <v>5499</v>
      </c>
      <c r="K1134">
        <v>6</v>
      </c>
      <c r="L1134" s="25" t="s">
        <v>3073</v>
      </c>
    </row>
    <row r="1135" spans="1:12" x14ac:dyDescent="0.35">
      <c r="A1135" s="25" t="s">
        <v>1073</v>
      </c>
      <c r="B1135" s="25" t="s">
        <v>1072</v>
      </c>
      <c r="C1135" s="25" t="s">
        <v>3980</v>
      </c>
      <c r="D1135" s="25">
        <v>4.7569999999999997</v>
      </c>
      <c r="E1135" s="25" t="s">
        <v>39</v>
      </c>
      <c r="F1135" s="25" t="s">
        <v>36</v>
      </c>
      <c r="G1135" s="29" t="s">
        <v>539</v>
      </c>
      <c r="H1135" s="29" t="s">
        <v>5404</v>
      </c>
      <c r="I1135" s="25" t="s">
        <v>5405</v>
      </c>
      <c r="J1135" t="s">
        <v>5731</v>
      </c>
      <c r="K1135">
        <v>3</v>
      </c>
      <c r="L1135" s="25" t="s">
        <v>3084</v>
      </c>
    </row>
    <row r="1136" spans="1:12" x14ac:dyDescent="0.35">
      <c r="A1136" s="25" t="s">
        <v>4620</v>
      </c>
      <c r="B1136" s="25" t="s">
        <v>4619</v>
      </c>
      <c r="C1136" s="25" t="s">
        <v>3981</v>
      </c>
      <c r="D1136" s="25">
        <v>4.1399999999999997</v>
      </c>
      <c r="E1136" s="25" t="s">
        <v>53</v>
      </c>
      <c r="F1136" s="25" t="s">
        <v>36</v>
      </c>
      <c r="G1136" s="29" t="s">
        <v>3994</v>
      </c>
      <c r="H1136" s="29" t="s">
        <v>5404</v>
      </c>
      <c r="I1136" s="25" t="s">
        <v>5405</v>
      </c>
      <c r="J1136" t="s">
        <v>5650</v>
      </c>
      <c r="K1136">
        <v>1</v>
      </c>
      <c r="L1136" s="25" t="s">
        <v>3065</v>
      </c>
    </row>
    <row r="1137" spans="1:12" x14ac:dyDescent="0.35">
      <c r="A1137" s="25" t="s">
        <v>2494</v>
      </c>
      <c r="B1137" s="25" t="s">
        <v>2493</v>
      </c>
      <c r="C1137" s="25" t="s">
        <v>3970</v>
      </c>
      <c r="D1137" s="25">
        <v>0.75</v>
      </c>
      <c r="E1137" s="25" t="s">
        <v>36</v>
      </c>
      <c r="F1137" s="25" t="s">
        <v>36</v>
      </c>
      <c r="G1137" s="29" t="s">
        <v>28</v>
      </c>
      <c r="H1137" s="29" t="s">
        <v>5404</v>
      </c>
      <c r="I1137" s="25" t="s">
        <v>5405</v>
      </c>
      <c r="J1137" t="s">
        <v>5469</v>
      </c>
      <c r="K1137">
        <v>1</v>
      </c>
      <c r="L1137" s="25" t="s">
        <v>3073</v>
      </c>
    </row>
    <row r="1138" spans="1:12" x14ac:dyDescent="0.35">
      <c r="A1138" s="25" t="s">
        <v>2724</v>
      </c>
      <c r="B1138" s="25" t="s">
        <v>2723</v>
      </c>
      <c r="C1138" s="25" t="s">
        <v>3980</v>
      </c>
      <c r="D1138" s="25">
        <v>4.851</v>
      </c>
      <c r="E1138" s="25" t="s">
        <v>47</v>
      </c>
      <c r="F1138" s="25" t="s">
        <v>36</v>
      </c>
      <c r="G1138" s="29" t="s">
        <v>2175</v>
      </c>
      <c r="H1138" s="29" t="s">
        <v>5404</v>
      </c>
      <c r="I1138" s="25" t="s">
        <v>5405</v>
      </c>
      <c r="J1138" t="s">
        <v>5694</v>
      </c>
      <c r="K1138">
        <v>1</v>
      </c>
      <c r="L1138" s="25" t="s">
        <v>3084</v>
      </c>
    </row>
    <row r="1139" spans="1:12" x14ac:dyDescent="0.35">
      <c r="A1139" s="25" t="s">
        <v>2378</v>
      </c>
      <c r="B1139" s="25" t="s">
        <v>2377</v>
      </c>
      <c r="C1139" s="25" t="s">
        <v>3981</v>
      </c>
      <c r="D1139" s="25">
        <v>4.4489999999999998</v>
      </c>
      <c r="E1139" s="25" t="s">
        <v>87</v>
      </c>
      <c r="F1139" s="25" t="s">
        <v>36</v>
      </c>
      <c r="G1139" s="29" t="s">
        <v>543</v>
      </c>
      <c r="H1139" s="29" t="s">
        <v>5404</v>
      </c>
      <c r="I1139" s="25" t="s">
        <v>5405</v>
      </c>
      <c r="J1139" t="s">
        <v>5649</v>
      </c>
      <c r="K1139">
        <v>4</v>
      </c>
      <c r="L1139" s="25" t="s">
        <v>3065</v>
      </c>
    </row>
    <row r="1140" spans="1:12" x14ac:dyDescent="0.35">
      <c r="A1140" s="25" t="s">
        <v>4682</v>
      </c>
      <c r="B1140" s="25" t="s">
        <v>4681</v>
      </c>
      <c r="C1140" s="25" t="s">
        <v>3968</v>
      </c>
      <c r="D1140" s="25">
        <v>1.133</v>
      </c>
      <c r="E1140" s="25" t="s">
        <v>53</v>
      </c>
      <c r="F1140" s="25" t="s">
        <v>36</v>
      </c>
      <c r="G1140" s="29" t="s">
        <v>3994</v>
      </c>
      <c r="H1140" s="29" t="s">
        <v>5404</v>
      </c>
      <c r="I1140" s="25" t="s">
        <v>5405</v>
      </c>
      <c r="J1140" t="s">
        <v>5588</v>
      </c>
      <c r="K1140">
        <v>2</v>
      </c>
      <c r="L1140" s="25" t="s">
        <v>3070</v>
      </c>
    </row>
    <row r="1141" spans="1:12" x14ac:dyDescent="0.35">
      <c r="A1141" s="25" t="s">
        <v>3725</v>
      </c>
      <c r="B1141" s="25" t="s">
        <v>3724</v>
      </c>
      <c r="C1141" s="25" t="s">
        <v>3969</v>
      </c>
      <c r="D1141" s="25">
        <v>3.4220000000000002</v>
      </c>
      <c r="E1141" s="25" t="s">
        <v>87</v>
      </c>
      <c r="F1141" s="25" t="s">
        <v>36</v>
      </c>
      <c r="G1141" s="29" t="s">
        <v>3393</v>
      </c>
      <c r="H1141" s="29" t="s">
        <v>5404</v>
      </c>
      <c r="I1141" s="25" t="s">
        <v>5405</v>
      </c>
      <c r="J1141" t="s">
        <v>5562</v>
      </c>
      <c r="K1141">
        <v>1</v>
      </c>
      <c r="L1141" s="25" t="s">
        <v>3066</v>
      </c>
    </row>
    <row r="1142" spans="1:12" x14ac:dyDescent="0.35">
      <c r="A1142" s="25" t="s">
        <v>402</v>
      </c>
      <c r="B1142" s="25" t="s">
        <v>401</v>
      </c>
      <c r="C1142" s="25" t="s">
        <v>3968</v>
      </c>
      <c r="D1142" s="25">
        <v>1.5549999999999999</v>
      </c>
      <c r="E1142" s="25" t="s">
        <v>39</v>
      </c>
      <c r="F1142" s="25" t="s">
        <v>36</v>
      </c>
      <c r="G1142" s="29" t="s">
        <v>27</v>
      </c>
      <c r="H1142" s="29" t="s">
        <v>5404</v>
      </c>
      <c r="I1142" s="25" t="s">
        <v>5405</v>
      </c>
      <c r="J1142" t="s">
        <v>5916</v>
      </c>
      <c r="K1142">
        <v>2</v>
      </c>
      <c r="L1142" s="25" t="s">
        <v>3070</v>
      </c>
    </row>
    <row r="1143" spans="1:12" x14ac:dyDescent="0.35">
      <c r="A1143" s="25" t="s">
        <v>418</v>
      </c>
      <c r="B1143" s="25" t="s">
        <v>417</v>
      </c>
      <c r="C1143" s="25" t="s">
        <v>3970</v>
      </c>
      <c r="D1143" s="25">
        <v>0.75</v>
      </c>
      <c r="E1143" s="25" t="s">
        <v>36</v>
      </c>
      <c r="F1143" s="25" t="s">
        <v>36</v>
      </c>
      <c r="G1143" s="29" t="s">
        <v>28</v>
      </c>
      <c r="H1143" s="29" t="s">
        <v>5404</v>
      </c>
      <c r="I1143" s="25" t="s">
        <v>5405</v>
      </c>
      <c r="J1143" t="s">
        <v>5426</v>
      </c>
      <c r="K1143">
        <v>4</v>
      </c>
      <c r="L1143" s="25" t="s">
        <v>3073</v>
      </c>
    </row>
    <row r="1144" spans="1:12" x14ac:dyDescent="0.35">
      <c r="A1144" s="25" t="s">
        <v>2589</v>
      </c>
      <c r="B1144" s="25" t="s">
        <v>2588</v>
      </c>
      <c r="C1144" s="25" t="s">
        <v>3969</v>
      </c>
      <c r="D1144" s="25">
        <v>1.847</v>
      </c>
      <c r="E1144" s="25" t="s">
        <v>100</v>
      </c>
      <c r="F1144" s="25" t="s">
        <v>36</v>
      </c>
      <c r="G1144" s="29" t="s">
        <v>1839</v>
      </c>
      <c r="H1144" s="29" t="s">
        <v>5404</v>
      </c>
      <c r="I1144" s="25" t="s">
        <v>5408</v>
      </c>
      <c r="J1144" t="s">
        <v>5689</v>
      </c>
      <c r="K1144">
        <v>5</v>
      </c>
      <c r="L1144" s="25" t="s">
        <v>3066</v>
      </c>
    </row>
    <row r="1145" spans="1:12" x14ac:dyDescent="0.35">
      <c r="A1145" s="25" t="s">
        <v>5309</v>
      </c>
      <c r="B1145" s="25" t="s">
        <v>5308</v>
      </c>
      <c r="C1145" s="25" t="s">
        <v>3968</v>
      </c>
      <c r="D1145" s="25">
        <v>1.34</v>
      </c>
      <c r="E1145" s="25" t="s">
        <v>83</v>
      </c>
      <c r="F1145" s="25" t="s">
        <v>36</v>
      </c>
      <c r="G1145" s="29" t="s">
        <v>29</v>
      </c>
      <c r="H1145" s="29" t="s">
        <v>5404</v>
      </c>
      <c r="I1145" s="25" t="s">
        <v>5405</v>
      </c>
      <c r="J1145" t="s">
        <v>5705</v>
      </c>
      <c r="K1145">
        <v>4</v>
      </c>
      <c r="L1145" s="25" t="s">
        <v>3070</v>
      </c>
    </row>
    <row r="1146" spans="1:12" x14ac:dyDescent="0.35">
      <c r="A1146" s="25" t="s">
        <v>3949</v>
      </c>
      <c r="B1146" s="25" t="s">
        <v>3948</v>
      </c>
      <c r="C1146" s="25" t="s">
        <v>3981</v>
      </c>
      <c r="D1146" s="25">
        <v>4.4459999999999997</v>
      </c>
      <c r="E1146" s="25" t="s">
        <v>68</v>
      </c>
      <c r="F1146" s="25" t="s">
        <v>36</v>
      </c>
      <c r="G1146" s="29" t="s">
        <v>2175</v>
      </c>
      <c r="H1146" s="29" t="s">
        <v>5404</v>
      </c>
      <c r="I1146" s="25" t="s">
        <v>5405</v>
      </c>
      <c r="J1146" t="s">
        <v>5565</v>
      </c>
      <c r="K1146">
        <v>3</v>
      </c>
      <c r="L1146" s="25" t="s">
        <v>3065</v>
      </c>
    </row>
    <row r="1147" spans="1:12" x14ac:dyDescent="0.35">
      <c r="A1147" s="25" t="s">
        <v>3121</v>
      </c>
      <c r="B1147" s="25" t="s">
        <v>3120</v>
      </c>
      <c r="C1147" s="25" t="s">
        <v>3970</v>
      </c>
      <c r="D1147" s="25">
        <v>0.75</v>
      </c>
      <c r="E1147" s="25" t="s">
        <v>87</v>
      </c>
      <c r="F1147" s="25" t="s">
        <v>36</v>
      </c>
      <c r="G1147" s="29" t="s">
        <v>539</v>
      </c>
      <c r="H1147" s="29" t="s">
        <v>5404</v>
      </c>
      <c r="I1147" s="25" t="s">
        <v>5408</v>
      </c>
      <c r="J1147" t="s">
        <v>5963</v>
      </c>
      <c r="K1147">
        <v>7</v>
      </c>
      <c r="L1147" s="25" t="s">
        <v>3073</v>
      </c>
    </row>
    <row r="1148" spans="1:12" x14ac:dyDescent="0.35">
      <c r="A1148" s="25" t="s">
        <v>1821</v>
      </c>
      <c r="B1148" s="25" t="s">
        <v>1820</v>
      </c>
      <c r="C1148" s="25" t="s">
        <v>3969</v>
      </c>
      <c r="D1148" s="25">
        <v>2.8180000000000001</v>
      </c>
      <c r="E1148" s="25" t="s">
        <v>42</v>
      </c>
      <c r="F1148" s="25" t="s">
        <v>36</v>
      </c>
      <c r="G1148" s="29" t="s">
        <v>28</v>
      </c>
      <c r="H1148" s="29" t="s">
        <v>5404</v>
      </c>
      <c r="I1148" s="25" t="s">
        <v>5405</v>
      </c>
      <c r="J1148" t="s">
        <v>5661</v>
      </c>
      <c r="K1148">
        <v>4</v>
      </c>
      <c r="L1148" s="25" t="s">
        <v>3066</v>
      </c>
    </row>
    <row r="1149" spans="1:12" x14ac:dyDescent="0.35">
      <c r="A1149" s="25" t="s">
        <v>3397</v>
      </c>
      <c r="B1149" s="25" t="s">
        <v>3396</v>
      </c>
      <c r="C1149" s="25" t="s">
        <v>3981</v>
      </c>
      <c r="D1149" s="25">
        <v>4.3220000000000001</v>
      </c>
      <c r="E1149" s="25" t="s">
        <v>50</v>
      </c>
      <c r="F1149" s="25" t="s">
        <v>36</v>
      </c>
      <c r="G1149" s="29" t="s">
        <v>543</v>
      </c>
      <c r="H1149" s="29" t="s">
        <v>5404</v>
      </c>
      <c r="I1149" s="25" t="s">
        <v>5408</v>
      </c>
      <c r="J1149" t="s">
        <v>5830</v>
      </c>
      <c r="K1149">
        <v>7</v>
      </c>
      <c r="L1149" s="25" t="s">
        <v>3065</v>
      </c>
    </row>
    <row r="1150" spans="1:12" x14ac:dyDescent="0.35">
      <c r="A1150" s="25" t="s">
        <v>2440</v>
      </c>
      <c r="B1150" s="25" t="s">
        <v>2439</v>
      </c>
      <c r="C1150" s="25" t="s">
        <v>3981</v>
      </c>
      <c r="D1150" s="25">
        <v>3.3580000000000001</v>
      </c>
      <c r="E1150" s="25" t="s">
        <v>68</v>
      </c>
      <c r="F1150" s="25" t="s">
        <v>36</v>
      </c>
      <c r="G1150" s="29" t="s">
        <v>27</v>
      </c>
      <c r="H1150" s="29" t="s">
        <v>5404</v>
      </c>
      <c r="I1150" s="25" t="s">
        <v>5408</v>
      </c>
      <c r="J1150" t="s">
        <v>5852</v>
      </c>
      <c r="K1150">
        <v>6</v>
      </c>
      <c r="L1150" s="25" t="s">
        <v>3065</v>
      </c>
    </row>
    <row r="1151" spans="1:12" x14ac:dyDescent="0.35">
      <c r="A1151" s="25" t="s">
        <v>3432</v>
      </c>
      <c r="B1151" s="25" t="s">
        <v>84</v>
      </c>
      <c r="C1151" s="25" t="s">
        <v>3969</v>
      </c>
      <c r="D1151" s="25">
        <v>2.3079999999999998</v>
      </c>
      <c r="E1151" s="25" t="s">
        <v>35</v>
      </c>
      <c r="F1151" s="25" t="s">
        <v>36</v>
      </c>
      <c r="G1151" s="29" t="s">
        <v>25</v>
      </c>
      <c r="H1151" s="29" t="s">
        <v>5404</v>
      </c>
      <c r="I1151" s="25" t="s">
        <v>5408</v>
      </c>
      <c r="J1151" t="s">
        <v>5964</v>
      </c>
      <c r="K1151">
        <v>6</v>
      </c>
      <c r="L1151" s="25" t="s">
        <v>3066</v>
      </c>
    </row>
    <row r="1152" spans="1:12" x14ac:dyDescent="0.35">
      <c r="A1152" s="25" t="s">
        <v>4378</v>
      </c>
      <c r="B1152" s="25" t="s">
        <v>4377</v>
      </c>
      <c r="C1152" s="25" t="s">
        <v>3970</v>
      </c>
      <c r="D1152" s="25">
        <v>0.74299999999999999</v>
      </c>
      <c r="E1152" s="25" t="s">
        <v>110</v>
      </c>
      <c r="F1152" s="25" t="s">
        <v>36</v>
      </c>
      <c r="G1152" s="29" t="s">
        <v>539</v>
      </c>
      <c r="H1152" s="29" t="s">
        <v>5404</v>
      </c>
      <c r="I1152" s="25" t="s">
        <v>5408</v>
      </c>
      <c r="J1152" t="s">
        <v>5752</v>
      </c>
      <c r="K1152">
        <v>6</v>
      </c>
      <c r="L1152" s="25" t="s">
        <v>3073</v>
      </c>
    </row>
    <row r="1153" spans="1:12" x14ac:dyDescent="0.35">
      <c r="A1153" s="25" t="s">
        <v>4061</v>
      </c>
      <c r="B1153" s="25" t="s">
        <v>4060</v>
      </c>
      <c r="C1153" s="25" t="s">
        <v>3981</v>
      </c>
      <c r="D1153" s="25">
        <v>4.0670000000000002</v>
      </c>
      <c r="E1153" s="25" t="s">
        <v>47</v>
      </c>
      <c r="F1153" s="25" t="s">
        <v>36</v>
      </c>
      <c r="G1153" s="29" t="s">
        <v>3995</v>
      </c>
      <c r="H1153" s="29" t="s">
        <v>5404</v>
      </c>
      <c r="I1153" s="25" t="s">
        <v>5408</v>
      </c>
      <c r="J1153" t="s">
        <v>5965</v>
      </c>
      <c r="K1153">
        <v>6</v>
      </c>
      <c r="L1153" s="25" t="s">
        <v>3065</v>
      </c>
    </row>
    <row r="1154" spans="1:12" x14ac:dyDescent="0.35">
      <c r="A1154" s="25" t="s">
        <v>108</v>
      </c>
      <c r="B1154" s="25" t="s">
        <v>107</v>
      </c>
      <c r="C1154" s="25" t="s">
        <v>3968</v>
      </c>
      <c r="D1154" s="25">
        <v>1.256</v>
      </c>
      <c r="E1154" s="25" t="s">
        <v>36</v>
      </c>
      <c r="F1154" s="25" t="s">
        <v>36</v>
      </c>
      <c r="G1154" s="29" t="s">
        <v>25</v>
      </c>
      <c r="H1154" s="29" t="s">
        <v>5404</v>
      </c>
      <c r="I1154" s="25" t="s">
        <v>5405</v>
      </c>
      <c r="J1154" t="s">
        <v>5966</v>
      </c>
      <c r="K1154">
        <v>2</v>
      </c>
      <c r="L1154" s="25" t="s">
        <v>3070</v>
      </c>
    </row>
    <row r="1155" spans="1:12" x14ac:dyDescent="0.35">
      <c r="A1155" s="25" t="s">
        <v>145</v>
      </c>
      <c r="B1155" s="25" t="s">
        <v>144</v>
      </c>
      <c r="C1155" s="25" t="s">
        <v>3968</v>
      </c>
      <c r="D1155" s="25">
        <v>1.43</v>
      </c>
      <c r="E1155" s="25" t="s">
        <v>39</v>
      </c>
      <c r="F1155" s="25" t="s">
        <v>36</v>
      </c>
      <c r="G1155" s="29" t="s">
        <v>25</v>
      </c>
      <c r="H1155" s="29" t="s">
        <v>5404</v>
      </c>
      <c r="I1155" s="25" t="s">
        <v>5405</v>
      </c>
      <c r="J1155" t="s">
        <v>5967</v>
      </c>
      <c r="K1155">
        <v>2</v>
      </c>
      <c r="L1155" s="25" t="s">
        <v>3070</v>
      </c>
    </row>
    <row r="1156" spans="1:12" x14ac:dyDescent="0.35">
      <c r="A1156" s="25" t="s">
        <v>3651</v>
      </c>
      <c r="B1156" s="25" t="s">
        <v>3650</v>
      </c>
      <c r="C1156" s="25" t="s">
        <v>3969</v>
      </c>
      <c r="D1156" s="25">
        <v>2.5939999999999999</v>
      </c>
      <c r="E1156" s="25" t="s">
        <v>78</v>
      </c>
      <c r="F1156" s="25" t="s">
        <v>36</v>
      </c>
      <c r="G1156" s="29" t="s">
        <v>3393</v>
      </c>
      <c r="H1156" s="29" t="s">
        <v>5404</v>
      </c>
      <c r="I1156" s="25" t="s">
        <v>5405</v>
      </c>
      <c r="J1156" t="s">
        <v>5968</v>
      </c>
      <c r="K1156">
        <v>1</v>
      </c>
      <c r="L1156" s="25" t="s">
        <v>3066</v>
      </c>
    </row>
    <row r="1157" spans="1:12" x14ac:dyDescent="0.35">
      <c r="A1157" s="25" t="s">
        <v>3511</v>
      </c>
      <c r="B1157" s="25" t="s">
        <v>3510</v>
      </c>
      <c r="C1157" s="25" t="s">
        <v>3980</v>
      </c>
      <c r="D1157" s="25">
        <v>4.9790000000000001</v>
      </c>
      <c r="E1157" s="25" t="s">
        <v>39</v>
      </c>
      <c r="F1157" s="25" t="s">
        <v>36</v>
      </c>
      <c r="G1157" s="29" t="s">
        <v>3393</v>
      </c>
      <c r="H1157" s="29" t="s">
        <v>5404</v>
      </c>
      <c r="I1157" s="25" t="s">
        <v>5408</v>
      </c>
      <c r="J1157" t="s">
        <v>5969</v>
      </c>
      <c r="K1157">
        <v>7</v>
      </c>
      <c r="L1157" s="25" t="s">
        <v>3084</v>
      </c>
    </row>
    <row r="1158" spans="1:12" x14ac:dyDescent="0.35">
      <c r="A1158" s="25" t="s">
        <v>3671</v>
      </c>
      <c r="B1158" s="25" t="s">
        <v>3670</v>
      </c>
      <c r="C1158" s="25" t="s">
        <v>3969</v>
      </c>
      <c r="D1158" s="25">
        <v>2.843</v>
      </c>
      <c r="E1158" s="25" t="s">
        <v>42</v>
      </c>
      <c r="F1158" s="25" t="s">
        <v>36</v>
      </c>
      <c r="G1158" s="29" t="s">
        <v>3393</v>
      </c>
      <c r="H1158" s="29" t="s">
        <v>5404</v>
      </c>
      <c r="I1158" s="25" t="s">
        <v>5405</v>
      </c>
      <c r="J1158" t="s">
        <v>5524</v>
      </c>
      <c r="K1158">
        <v>3</v>
      </c>
      <c r="L1158" s="25" t="s">
        <v>3066</v>
      </c>
    </row>
    <row r="1159" spans="1:12" x14ac:dyDescent="0.35">
      <c r="A1159" s="25" t="s">
        <v>4872</v>
      </c>
      <c r="B1159" s="25" t="s">
        <v>4871</v>
      </c>
      <c r="C1159" s="25" t="s">
        <v>3970</v>
      </c>
      <c r="D1159" s="25">
        <v>0.75</v>
      </c>
      <c r="E1159" s="25" t="s">
        <v>73</v>
      </c>
      <c r="F1159" s="25" t="s">
        <v>36</v>
      </c>
      <c r="G1159" s="29" t="s">
        <v>28</v>
      </c>
      <c r="H1159" s="29" t="s">
        <v>5404</v>
      </c>
      <c r="I1159" s="25" t="s">
        <v>5405</v>
      </c>
      <c r="J1159" t="s">
        <v>5970</v>
      </c>
      <c r="K1159">
        <v>3</v>
      </c>
      <c r="L1159" s="25" t="s">
        <v>3073</v>
      </c>
    </row>
    <row r="1160" spans="1:12" x14ac:dyDescent="0.35">
      <c r="A1160" s="25" t="s">
        <v>2155</v>
      </c>
      <c r="B1160" s="25" t="s">
        <v>2154</v>
      </c>
      <c r="C1160" s="25" t="s">
        <v>3968</v>
      </c>
      <c r="D1160" s="25">
        <v>0.98099999999999998</v>
      </c>
      <c r="E1160" s="25" t="s">
        <v>53</v>
      </c>
      <c r="F1160" s="25" t="s">
        <v>36</v>
      </c>
      <c r="G1160" s="29" t="s">
        <v>1839</v>
      </c>
      <c r="H1160" s="29" t="s">
        <v>5404</v>
      </c>
      <c r="I1160" s="25" t="s">
        <v>5405</v>
      </c>
      <c r="J1160" t="s">
        <v>5415</v>
      </c>
      <c r="K1160">
        <v>4</v>
      </c>
      <c r="L1160" s="25" t="s">
        <v>3070</v>
      </c>
    </row>
    <row r="1161" spans="1:12" x14ac:dyDescent="0.35">
      <c r="A1161" s="25" t="s">
        <v>4472</v>
      </c>
      <c r="B1161" s="25" t="s">
        <v>4471</v>
      </c>
      <c r="C1161" s="25" t="s">
        <v>3969</v>
      </c>
      <c r="D1161" s="25">
        <v>2.8159999999999998</v>
      </c>
      <c r="E1161" s="25" t="s">
        <v>68</v>
      </c>
      <c r="F1161" s="25" t="s">
        <v>36</v>
      </c>
      <c r="G1161" s="29" t="s">
        <v>3996</v>
      </c>
      <c r="H1161" s="29" t="s">
        <v>5404</v>
      </c>
      <c r="I1161" s="25" t="s">
        <v>5405</v>
      </c>
      <c r="J1161" t="s">
        <v>5569</v>
      </c>
      <c r="K1161">
        <v>1</v>
      </c>
      <c r="L1161" s="25" t="s">
        <v>3066</v>
      </c>
    </row>
    <row r="1162" spans="1:12" x14ac:dyDescent="0.35">
      <c r="A1162" s="25" t="s">
        <v>2371</v>
      </c>
      <c r="B1162" s="25" t="s">
        <v>2370</v>
      </c>
      <c r="C1162" s="25" t="s">
        <v>3980</v>
      </c>
      <c r="D1162" s="25">
        <v>4.9790000000000001</v>
      </c>
      <c r="E1162" s="25" t="s">
        <v>83</v>
      </c>
      <c r="F1162" s="25" t="s">
        <v>36</v>
      </c>
      <c r="G1162" s="29" t="s">
        <v>543</v>
      </c>
      <c r="H1162" s="29" t="s">
        <v>5404</v>
      </c>
      <c r="I1162" s="25" t="s">
        <v>5405</v>
      </c>
      <c r="J1162" t="s">
        <v>5824</v>
      </c>
      <c r="K1162">
        <v>3</v>
      </c>
      <c r="L1162" s="25" t="s">
        <v>3084</v>
      </c>
    </row>
    <row r="1163" spans="1:12" x14ac:dyDescent="0.35">
      <c r="A1163" s="25" t="s">
        <v>3627</v>
      </c>
      <c r="B1163" s="25" t="s">
        <v>3626</v>
      </c>
      <c r="C1163" s="25" t="s">
        <v>3981</v>
      </c>
      <c r="D1163" s="25">
        <v>4.1900000000000004</v>
      </c>
      <c r="E1163" s="25" t="s">
        <v>50</v>
      </c>
      <c r="F1163" s="25" t="s">
        <v>36</v>
      </c>
      <c r="G1163" s="29" t="s">
        <v>3393</v>
      </c>
      <c r="H1163" s="29" t="s">
        <v>5404</v>
      </c>
      <c r="I1163" s="25" t="s">
        <v>5405</v>
      </c>
      <c r="J1163" t="s">
        <v>5707</v>
      </c>
      <c r="K1163">
        <v>4</v>
      </c>
      <c r="L1163" s="25" t="s">
        <v>3065</v>
      </c>
    </row>
    <row r="1164" spans="1:12" x14ac:dyDescent="0.35">
      <c r="A1164" s="25" t="s">
        <v>3629</v>
      </c>
      <c r="B1164" s="25" t="s">
        <v>3628</v>
      </c>
      <c r="C1164" s="25" t="s">
        <v>3981</v>
      </c>
      <c r="D1164" s="25">
        <v>4.3890000000000002</v>
      </c>
      <c r="E1164" s="25" t="s">
        <v>78</v>
      </c>
      <c r="F1164" s="25" t="s">
        <v>36</v>
      </c>
      <c r="G1164" s="29" t="s">
        <v>3393</v>
      </c>
      <c r="H1164" s="29" t="s">
        <v>5404</v>
      </c>
      <c r="I1164" s="25" t="s">
        <v>5405</v>
      </c>
      <c r="J1164" t="s">
        <v>5425</v>
      </c>
      <c r="K1164">
        <v>1</v>
      </c>
      <c r="L1164" s="25" t="s">
        <v>3065</v>
      </c>
    </row>
    <row r="1165" spans="1:12" x14ac:dyDescent="0.35">
      <c r="A1165" s="25" t="s">
        <v>632</v>
      </c>
      <c r="B1165" s="25" t="s">
        <v>631</v>
      </c>
      <c r="C1165" s="25" t="s">
        <v>3980</v>
      </c>
      <c r="D1165" s="25">
        <v>5.1859999999999999</v>
      </c>
      <c r="E1165" s="25" t="s">
        <v>73</v>
      </c>
      <c r="F1165" s="25" t="s">
        <v>36</v>
      </c>
      <c r="G1165" s="29" t="s">
        <v>543</v>
      </c>
      <c r="H1165" s="29" t="s">
        <v>5404</v>
      </c>
      <c r="I1165" s="25" t="s">
        <v>5405</v>
      </c>
      <c r="J1165" t="s">
        <v>5696</v>
      </c>
      <c r="K1165">
        <v>3</v>
      </c>
      <c r="L1165" s="25" t="s">
        <v>3084</v>
      </c>
    </row>
    <row r="1166" spans="1:12" x14ac:dyDescent="0.35">
      <c r="A1166" s="25" t="s">
        <v>3358</v>
      </c>
      <c r="B1166" s="25" t="s">
        <v>3357</v>
      </c>
      <c r="C1166" s="25" t="s">
        <v>3981</v>
      </c>
      <c r="D1166" s="25">
        <v>3.9079999999999999</v>
      </c>
      <c r="E1166" s="25" t="s">
        <v>68</v>
      </c>
      <c r="F1166" s="25" t="s">
        <v>36</v>
      </c>
      <c r="G1166" s="29" t="s">
        <v>3995</v>
      </c>
      <c r="H1166" s="29" t="s">
        <v>5404</v>
      </c>
      <c r="I1166" s="25" t="s">
        <v>5408</v>
      </c>
      <c r="J1166" t="s">
        <v>5855</v>
      </c>
      <c r="K1166">
        <v>8</v>
      </c>
      <c r="L1166" s="25" t="s">
        <v>3065</v>
      </c>
    </row>
    <row r="1167" spans="1:12" x14ac:dyDescent="0.35">
      <c r="A1167" s="25" t="s">
        <v>2918</v>
      </c>
      <c r="B1167" s="25" t="s">
        <v>2917</v>
      </c>
      <c r="C1167" s="25" t="s">
        <v>3970</v>
      </c>
      <c r="D1167" s="25">
        <v>0.75</v>
      </c>
      <c r="E1167" s="25" t="s">
        <v>73</v>
      </c>
      <c r="F1167" s="25" t="s">
        <v>36</v>
      </c>
      <c r="G1167" s="29" t="s">
        <v>2175</v>
      </c>
      <c r="H1167" s="29" t="s">
        <v>5404</v>
      </c>
      <c r="I1167" s="25" t="s">
        <v>5405</v>
      </c>
      <c r="J1167" t="s">
        <v>5688</v>
      </c>
      <c r="K1167">
        <v>3</v>
      </c>
      <c r="L1167" s="25" t="s">
        <v>3073</v>
      </c>
    </row>
    <row r="1168" spans="1:12" x14ac:dyDescent="0.35">
      <c r="A1168" s="25" t="s">
        <v>442</v>
      </c>
      <c r="B1168" s="25" t="s">
        <v>441</v>
      </c>
      <c r="C1168" s="25" t="s">
        <v>3969</v>
      </c>
      <c r="D1168" s="25">
        <v>2.544</v>
      </c>
      <c r="E1168" s="25" t="s">
        <v>47</v>
      </c>
      <c r="F1168" s="25" t="s">
        <v>36</v>
      </c>
      <c r="G1168" s="29" t="s">
        <v>26</v>
      </c>
      <c r="H1168" s="29" t="s">
        <v>5404</v>
      </c>
      <c r="I1168" s="25" t="s">
        <v>5405</v>
      </c>
      <c r="J1168" t="s">
        <v>5523</v>
      </c>
      <c r="K1168">
        <v>1</v>
      </c>
      <c r="L1168" s="25" t="s">
        <v>3066</v>
      </c>
    </row>
    <row r="1169" spans="1:12" x14ac:dyDescent="0.35">
      <c r="A1169" s="25" t="s">
        <v>172</v>
      </c>
      <c r="B1169" s="25" t="s">
        <v>171</v>
      </c>
      <c r="C1169" s="25" t="s">
        <v>3980</v>
      </c>
      <c r="D1169" s="25">
        <v>5.5469999999999997</v>
      </c>
      <c r="E1169" s="25" t="s">
        <v>36</v>
      </c>
      <c r="F1169" s="25" t="s">
        <v>36</v>
      </c>
      <c r="G1169" s="29" t="s">
        <v>26</v>
      </c>
      <c r="H1169" s="29" t="s">
        <v>5404</v>
      </c>
      <c r="I1169" s="25" t="s">
        <v>5405</v>
      </c>
      <c r="J1169" t="s">
        <v>5507</v>
      </c>
      <c r="K1169">
        <v>4</v>
      </c>
      <c r="L1169" s="25" t="s">
        <v>3084</v>
      </c>
    </row>
    <row r="1170" spans="1:12" x14ac:dyDescent="0.35">
      <c r="A1170" s="25" t="s">
        <v>3050</v>
      </c>
      <c r="B1170" s="25" t="s">
        <v>3049</v>
      </c>
      <c r="C1170" s="25" t="s">
        <v>3969</v>
      </c>
      <c r="D1170" s="25">
        <v>2.5630000000000002</v>
      </c>
      <c r="E1170" s="25" t="s">
        <v>87</v>
      </c>
      <c r="F1170" s="25" t="s">
        <v>36</v>
      </c>
      <c r="G1170" s="29" t="s">
        <v>2175</v>
      </c>
      <c r="H1170" s="29" t="s">
        <v>5404</v>
      </c>
      <c r="I1170" s="25" t="s">
        <v>5405</v>
      </c>
      <c r="J1170" t="s">
        <v>5530</v>
      </c>
      <c r="K1170">
        <v>2</v>
      </c>
      <c r="L1170" s="25" t="s">
        <v>3066</v>
      </c>
    </row>
    <row r="1171" spans="1:12" x14ac:dyDescent="0.35">
      <c r="A1171" s="25" t="s">
        <v>5255</v>
      </c>
      <c r="B1171" s="25" t="s">
        <v>5254</v>
      </c>
      <c r="C1171" s="25" t="s">
        <v>3969</v>
      </c>
      <c r="D1171" s="25">
        <v>3.028</v>
      </c>
      <c r="E1171" s="25" t="s">
        <v>53</v>
      </c>
      <c r="F1171" s="25" t="s">
        <v>36</v>
      </c>
      <c r="G1171" s="29" t="s">
        <v>29</v>
      </c>
      <c r="H1171" s="29" t="s">
        <v>5404</v>
      </c>
      <c r="I1171" s="25" t="s">
        <v>5405</v>
      </c>
      <c r="J1171" t="s">
        <v>5653</v>
      </c>
      <c r="K1171">
        <v>1</v>
      </c>
      <c r="L1171" s="25" t="s">
        <v>3066</v>
      </c>
    </row>
    <row r="1172" spans="1:12" x14ac:dyDescent="0.35">
      <c r="A1172" s="25" t="s">
        <v>3178</v>
      </c>
      <c r="B1172" s="25" t="s">
        <v>3177</v>
      </c>
      <c r="C1172" s="25" t="s">
        <v>3981</v>
      </c>
      <c r="D1172" s="25">
        <v>3.9990000000000001</v>
      </c>
      <c r="E1172" s="25" t="s">
        <v>50</v>
      </c>
      <c r="F1172" s="25" t="s">
        <v>36</v>
      </c>
      <c r="G1172" s="29" t="s">
        <v>27</v>
      </c>
      <c r="H1172" s="29" t="s">
        <v>5404</v>
      </c>
      <c r="I1172" s="25" t="s">
        <v>5405</v>
      </c>
      <c r="J1172" t="s">
        <v>5414</v>
      </c>
      <c r="K1172">
        <v>2</v>
      </c>
      <c r="L1172" s="25" t="s">
        <v>3065</v>
      </c>
    </row>
    <row r="1173" spans="1:12" x14ac:dyDescent="0.35">
      <c r="A1173" s="25" t="s">
        <v>4255</v>
      </c>
      <c r="B1173" s="25" t="s">
        <v>4254</v>
      </c>
      <c r="C1173" s="25" t="s">
        <v>3970</v>
      </c>
      <c r="D1173" s="25">
        <v>0.75</v>
      </c>
      <c r="E1173" s="25" t="s">
        <v>36</v>
      </c>
      <c r="F1173" s="25" t="s">
        <v>36</v>
      </c>
      <c r="G1173" s="29" t="s">
        <v>3995</v>
      </c>
      <c r="H1173" s="29" t="s">
        <v>5404</v>
      </c>
      <c r="I1173" s="25" t="s">
        <v>5405</v>
      </c>
      <c r="J1173" t="s">
        <v>5630</v>
      </c>
      <c r="K1173">
        <v>3</v>
      </c>
      <c r="L1173" s="25" t="s">
        <v>3073</v>
      </c>
    </row>
    <row r="1174" spans="1:12" x14ac:dyDescent="0.35">
      <c r="A1174" s="25" t="s">
        <v>2970</v>
      </c>
      <c r="B1174" s="25" t="s">
        <v>2969</v>
      </c>
      <c r="C1174" s="25" t="s">
        <v>3970</v>
      </c>
      <c r="D1174" s="25">
        <v>0.75</v>
      </c>
      <c r="E1174" s="25" t="s">
        <v>39</v>
      </c>
      <c r="F1174" s="25" t="s">
        <v>36</v>
      </c>
      <c r="G1174" s="29" t="s">
        <v>2175</v>
      </c>
      <c r="H1174" s="29" t="s">
        <v>5404</v>
      </c>
      <c r="I1174" s="25" t="s">
        <v>5408</v>
      </c>
      <c r="J1174" t="s">
        <v>5971</v>
      </c>
      <c r="K1174">
        <v>6</v>
      </c>
      <c r="L1174" s="25" t="s">
        <v>3073</v>
      </c>
    </row>
    <row r="1175" spans="1:12" x14ac:dyDescent="0.35">
      <c r="A1175" s="25" t="s">
        <v>3493</v>
      </c>
      <c r="B1175" s="25" t="s">
        <v>3492</v>
      </c>
      <c r="C1175" s="25" t="s">
        <v>3968</v>
      </c>
      <c r="D1175" s="25">
        <v>0.89600000000000002</v>
      </c>
      <c r="E1175" s="25" t="s">
        <v>39</v>
      </c>
      <c r="F1175" s="25" t="s">
        <v>36</v>
      </c>
      <c r="G1175" s="29" t="s">
        <v>539</v>
      </c>
      <c r="H1175" s="29" t="s">
        <v>5404</v>
      </c>
      <c r="I1175" s="25" t="s">
        <v>5405</v>
      </c>
      <c r="J1175" t="s">
        <v>5537</v>
      </c>
      <c r="K1175">
        <v>1</v>
      </c>
      <c r="L1175" s="25" t="s">
        <v>3070</v>
      </c>
    </row>
    <row r="1176" spans="1:12" x14ac:dyDescent="0.35">
      <c r="A1176" s="25" t="s">
        <v>2264</v>
      </c>
      <c r="B1176" s="25" t="s">
        <v>2263</v>
      </c>
      <c r="C1176" s="25" t="s">
        <v>3970</v>
      </c>
      <c r="D1176" s="25">
        <v>0.75</v>
      </c>
      <c r="E1176" s="25" t="s">
        <v>87</v>
      </c>
      <c r="F1176" s="25" t="s">
        <v>36</v>
      </c>
      <c r="G1176" s="29" t="s">
        <v>539</v>
      </c>
      <c r="H1176" s="29" t="s">
        <v>5404</v>
      </c>
      <c r="I1176" s="25" t="s">
        <v>5405</v>
      </c>
      <c r="J1176" t="s">
        <v>5596</v>
      </c>
      <c r="K1176">
        <v>1</v>
      </c>
      <c r="L1176" s="25" t="s">
        <v>3073</v>
      </c>
    </row>
    <row r="1177" spans="1:12" x14ac:dyDescent="0.35">
      <c r="A1177" s="25" t="s">
        <v>4530</v>
      </c>
      <c r="B1177" s="25" t="s">
        <v>4529</v>
      </c>
      <c r="C1177" s="25" t="s">
        <v>3968</v>
      </c>
      <c r="D1177" s="25">
        <v>0.92100000000000004</v>
      </c>
      <c r="E1177" s="25" t="s">
        <v>36</v>
      </c>
      <c r="F1177" s="25" t="s">
        <v>36</v>
      </c>
      <c r="G1177" s="29" t="s">
        <v>3996</v>
      </c>
      <c r="H1177" s="29" t="s">
        <v>5404</v>
      </c>
      <c r="I1177" s="25" t="s">
        <v>5405</v>
      </c>
      <c r="J1177" t="s">
        <v>5669</v>
      </c>
      <c r="K1177">
        <v>2</v>
      </c>
      <c r="L1177" s="25" t="s">
        <v>3070</v>
      </c>
    </row>
    <row r="1178" spans="1:12" x14ac:dyDescent="0.35">
      <c r="A1178" s="25" t="s">
        <v>4740</v>
      </c>
      <c r="B1178" s="25" t="s">
        <v>4739</v>
      </c>
      <c r="C1178" s="25" t="s">
        <v>3970</v>
      </c>
      <c r="D1178" s="25">
        <v>0.74299999999999999</v>
      </c>
      <c r="E1178" s="25" t="s">
        <v>53</v>
      </c>
      <c r="F1178" s="25" t="s">
        <v>36</v>
      </c>
      <c r="G1178" s="29" t="s">
        <v>3393</v>
      </c>
      <c r="H1178" s="29" t="s">
        <v>5404</v>
      </c>
      <c r="I1178" s="25" t="s">
        <v>5408</v>
      </c>
      <c r="J1178" t="s">
        <v>5815</v>
      </c>
      <c r="K1178">
        <v>8</v>
      </c>
      <c r="L1178" s="25" t="s">
        <v>3073</v>
      </c>
    </row>
    <row r="1179" spans="1:12" x14ac:dyDescent="0.35">
      <c r="A1179" s="25" t="s">
        <v>4898</v>
      </c>
      <c r="B1179" s="25" t="s">
        <v>4897</v>
      </c>
      <c r="C1179" s="25" t="s">
        <v>3968</v>
      </c>
      <c r="D1179" s="25">
        <v>1.6240000000000001</v>
      </c>
      <c r="E1179" s="25" t="s">
        <v>83</v>
      </c>
      <c r="F1179" s="25" t="s">
        <v>36</v>
      </c>
      <c r="G1179" s="29" t="s">
        <v>1839</v>
      </c>
      <c r="H1179" s="29" t="s">
        <v>5404</v>
      </c>
      <c r="I1179" s="25" t="s">
        <v>5408</v>
      </c>
      <c r="J1179" t="s">
        <v>5690</v>
      </c>
      <c r="K1179">
        <v>6</v>
      </c>
      <c r="L1179" s="25" t="s">
        <v>3070</v>
      </c>
    </row>
    <row r="1180" spans="1:12" x14ac:dyDescent="0.35">
      <c r="A1180" s="25" t="s">
        <v>5012</v>
      </c>
      <c r="B1180" s="25" t="s">
        <v>5011</v>
      </c>
      <c r="C1180" s="25" t="s">
        <v>3970</v>
      </c>
      <c r="D1180" s="25">
        <v>0.433</v>
      </c>
      <c r="E1180" s="25" t="s">
        <v>110</v>
      </c>
      <c r="F1180" s="25" t="s">
        <v>36</v>
      </c>
      <c r="G1180" s="29" t="s">
        <v>1839</v>
      </c>
      <c r="H1180" s="29" t="s">
        <v>5404</v>
      </c>
      <c r="I1180" s="25" t="s">
        <v>5405</v>
      </c>
      <c r="J1180" t="s">
        <v>5523</v>
      </c>
      <c r="K1180">
        <v>1</v>
      </c>
      <c r="L1180" s="25" t="s">
        <v>3073</v>
      </c>
    </row>
    <row r="1181" spans="1:12" x14ac:dyDescent="0.35">
      <c r="A1181" s="25" t="s">
        <v>4957</v>
      </c>
      <c r="B1181" s="25" t="s">
        <v>4956</v>
      </c>
      <c r="C1181" s="25" t="s">
        <v>3969</v>
      </c>
      <c r="D1181" s="25">
        <v>3.4009999999999998</v>
      </c>
      <c r="E1181" s="25" t="s">
        <v>50</v>
      </c>
      <c r="F1181" s="25" t="s">
        <v>36</v>
      </c>
      <c r="G1181" s="29" t="s">
        <v>1839</v>
      </c>
      <c r="H1181" s="29" t="s">
        <v>5404</v>
      </c>
      <c r="I1181" s="25" t="s">
        <v>5405</v>
      </c>
      <c r="J1181" t="s">
        <v>5582</v>
      </c>
      <c r="K1181">
        <v>1</v>
      </c>
      <c r="L1181" s="25" t="s">
        <v>3066</v>
      </c>
    </row>
    <row r="1182" spans="1:12" x14ac:dyDescent="0.35">
      <c r="A1182" s="25" t="s">
        <v>5229</v>
      </c>
      <c r="B1182" s="25" t="s">
        <v>5228</v>
      </c>
      <c r="C1182" s="25" t="s">
        <v>3981</v>
      </c>
      <c r="D1182" s="25">
        <v>4.0369999999999999</v>
      </c>
      <c r="E1182" s="25" t="s">
        <v>87</v>
      </c>
      <c r="F1182" s="25" t="s">
        <v>36</v>
      </c>
      <c r="G1182" s="29" t="s">
        <v>29</v>
      </c>
      <c r="H1182" s="29" t="s">
        <v>5404</v>
      </c>
      <c r="I1182" s="25" t="s">
        <v>5405</v>
      </c>
      <c r="J1182" t="s">
        <v>5709</v>
      </c>
      <c r="K1182">
        <v>3</v>
      </c>
      <c r="L1182" s="25" t="s">
        <v>3065</v>
      </c>
    </row>
    <row r="1183" spans="1:12" x14ac:dyDescent="0.35">
      <c r="A1183" s="25" t="s">
        <v>4069</v>
      </c>
      <c r="B1183" s="25" t="s">
        <v>4068</v>
      </c>
      <c r="C1183" s="25" t="s">
        <v>3969</v>
      </c>
      <c r="D1183" s="25">
        <v>2.6949999999999998</v>
      </c>
      <c r="E1183" s="25" t="s">
        <v>100</v>
      </c>
      <c r="F1183" s="25" t="s">
        <v>36</v>
      </c>
      <c r="G1183" s="29" t="s">
        <v>3995</v>
      </c>
      <c r="H1183" s="29" t="s">
        <v>5404</v>
      </c>
      <c r="I1183" s="25" t="s">
        <v>5408</v>
      </c>
      <c r="J1183" t="s">
        <v>5972</v>
      </c>
      <c r="K1183">
        <v>8</v>
      </c>
      <c r="L1183" s="25" t="s">
        <v>3066</v>
      </c>
    </row>
    <row r="1184" spans="1:12" x14ac:dyDescent="0.35">
      <c r="A1184" s="25" t="s">
        <v>2548</v>
      </c>
      <c r="B1184" s="25" t="s">
        <v>2547</v>
      </c>
      <c r="C1184" s="25" t="s">
        <v>3969</v>
      </c>
      <c r="D1184" s="25">
        <v>3.339</v>
      </c>
      <c r="E1184" s="25" t="s">
        <v>100</v>
      </c>
      <c r="F1184" s="25" t="s">
        <v>36</v>
      </c>
      <c r="G1184" s="29" t="s">
        <v>1839</v>
      </c>
      <c r="H1184" s="29" t="s">
        <v>5404</v>
      </c>
      <c r="I1184" s="25" t="s">
        <v>5405</v>
      </c>
      <c r="J1184" t="s">
        <v>5439</v>
      </c>
      <c r="K1184">
        <v>1</v>
      </c>
      <c r="L1184" s="25" t="s">
        <v>3066</v>
      </c>
    </row>
    <row r="1185" spans="1:12" x14ac:dyDescent="0.35">
      <c r="A1185" s="25" t="s">
        <v>4548</v>
      </c>
      <c r="B1185" s="25" t="s">
        <v>4547</v>
      </c>
      <c r="C1185" s="25" t="s">
        <v>3970</v>
      </c>
      <c r="D1185" s="25">
        <v>0.75</v>
      </c>
      <c r="E1185" s="25" t="s">
        <v>68</v>
      </c>
      <c r="F1185" s="25" t="s">
        <v>36</v>
      </c>
      <c r="G1185" s="29" t="s">
        <v>3996</v>
      </c>
      <c r="H1185" s="29" t="s">
        <v>5404</v>
      </c>
      <c r="I1185" s="25" t="s">
        <v>5405</v>
      </c>
      <c r="J1185" t="s">
        <v>5686</v>
      </c>
      <c r="K1185">
        <v>3</v>
      </c>
      <c r="L1185" s="25" t="s">
        <v>3073</v>
      </c>
    </row>
    <row r="1186" spans="1:12" x14ac:dyDescent="0.35">
      <c r="A1186" s="25" t="s">
        <v>1476</v>
      </c>
      <c r="B1186" s="25" t="s">
        <v>1475</v>
      </c>
      <c r="C1186" s="25" t="s">
        <v>3980</v>
      </c>
      <c r="D1186" s="25">
        <v>5.5229999999999997</v>
      </c>
      <c r="E1186" s="25" t="s">
        <v>78</v>
      </c>
      <c r="F1186" s="25" t="s">
        <v>36</v>
      </c>
      <c r="G1186" s="29" t="s">
        <v>27</v>
      </c>
      <c r="H1186" s="29" t="s">
        <v>5404</v>
      </c>
      <c r="I1186" s="25" t="s">
        <v>5405</v>
      </c>
      <c r="J1186" t="s">
        <v>5434</v>
      </c>
      <c r="K1186">
        <v>3</v>
      </c>
      <c r="L1186" s="25" t="s">
        <v>3084</v>
      </c>
    </row>
    <row r="1187" spans="1:12" x14ac:dyDescent="0.35">
      <c r="A1187" s="25" t="s">
        <v>4169</v>
      </c>
      <c r="B1187" s="25" t="s">
        <v>4168</v>
      </c>
      <c r="C1187" s="25" t="s">
        <v>3969</v>
      </c>
      <c r="D1187" s="25">
        <v>2.774</v>
      </c>
      <c r="E1187" s="25" t="s">
        <v>68</v>
      </c>
      <c r="F1187" s="25" t="s">
        <v>36</v>
      </c>
      <c r="G1187" s="29" t="s">
        <v>3995</v>
      </c>
      <c r="H1187" s="29" t="s">
        <v>5404</v>
      </c>
      <c r="I1187" s="25" t="s">
        <v>5405</v>
      </c>
      <c r="J1187" t="s">
        <v>5697</v>
      </c>
      <c r="K1187">
        <v>4</v>
      </c>
      <c r="L1187" s="25" t="s">
        <v>3066</v>
      </c>
    </row>
    <row r="1188" spans="1:12" x14ac:dyDescent="0.35">
      <c r="A1188" s="25" t="s">
        <v>3615</v>
      </c>
      <c r="B1188" s="25" t="s">
        <v>3614</v>
      </c>
      <c r="C1188" s="25" t="s">
        <v>3980</v>
      </c>
      <c r="D1188" s="25">
        <v>4.8369999999999997</v>
      </c>
      <c r="E1188" s="25" t="s">
        <v>36</v>
      </c>
      <c r="F1188" s="25" t="s">
        <v>36</v>
      </c>
      <c r="G1188" s="29" t="s">
        <v>3393</v>
      </c>
      <c r="H1188" s="29" t="s">
        <v>5404</v>
      </c>
      <c r="I1188" s="25" t="s">
        <v>5405</v>
      </c>
      <c r="J1188" t="s">
        <v>5927</v>
      </c>
      <c r="K1188">
        <v>1</v>
      </c>
      <c r="L1188" s="25" t="s">
        <v>3084</v>
      </c>
    </row>
    <row r="1189" spans="1:12" x14ac:dyDescent="0.35">
      <c r="A1189" s="25" t="s">
        <v>4980</v>
      </c>
      <c r="B1189" s="25" t="s">
        <v>4979</v>
      </c>
      <c r="C1189" s="25" t="s">
        <v>3970</v>
      </c>
      <c r="D1189" s="25">
        <v>0.75</v>
      </c>
      <c r="E1189" s="25" t="s">
        <v>78</v>
      </c>
      <c r="F1189" s="25" t="s">
        <v>36</v>
      </c>
      <c r="G1189" s="29" t="s">
        <v>1839</v>
      </c>
      <c r="H1189" s="29" t="s">
        <v>5404</v>
      </c>
      <c r="I1189" s="25" t="s">
        <v>5405</v>
      </c>
      <c r="J1189" t="s">
        <v>5534</v>
      </c>
      <c r="K1189">
        <v>3</v>
      </c>
      <c r="L1189" s="25" t="s">
        <v>3073</v>
      </c>
    </row>
    <row r="1190" spans="1:12" x14ac:dyDescent="0.35">
      <c r="A1190" s="25" t="s">
        <v>4894</v>
      </c>
      <c r="B1190" s="25" t="s">
        <v>4893</v>
      </c>
      <c r="C1190" s="25" t="s">
        <v>3980</v>
      </c>
      <c r="D1190" s="25">
        <v>4.5590000000000002</v>
      </c>
      <c r="E1190" s="25" t="s">
        <v>47</v>
      </c>
      <c r="F1190" s="25" t="s">
        <v>36</v>
      </c>
      <c r="G1190" s="29" t="s">
        <v>3977</v>
      </c>
      <c r="H1190" s="29" t="s">
        <v>5404</v>
      </c>
      <c r="I1190" s="25" t="s">
        <v>5408</v>
      </c>
      <c r="J1190" t="s">
        <v>5973</v>
      </c>
      <c r="K1190">
        <v>8</v>
      </c>
      <c r="L1190" s="25" t="s">
        <v>3084</v>
      </c>
    </row>
    <row r="1191" spans="1:12" x14ac:dyDescent="0.35">
      <c r="A1191" s="25" t="s">
        <v>3921</v>
      </c>
      <c r="B1191" s="25" t="s">
        <v>759</v>
      </c>
      <c r="C1191" s="25" t="s">
        <v>3969</v>
      </c>
      <c r="D1191" s="25">
        <v>2.3660000000000001</v>
      </c>
      <c r="E1191" s="25" t="s">
        <v>148</v>
      </c>
      <c r="F1191" s="25" t="s">
        <v>36</v>
      </c>
      <c r="G1191" s="29" t="s">
        <v>3359</v>
      </c>
      <c r="H1191" s="29" t="s">
        <v>5404</v>
      </c>
      <c r="I1191" s="25" t="s">
        <v>5405</v>
      </c>
      <c r="J1191" t="s">
        <v>5619</v>
      </c>
      <c r="K1191">
        <v>1</v>
      </c>
      <c r="L1191" s="25" t="s">
        <v>3066</v>
      </c>
    </row>
    <row r="1192" spans="1:12" x14ac:dyDescent="0.35">
      <c r="A1192" s="25" t="s">
        <v>5189</v>
      </c>
      <c r="B1192" s="25" t="s">
        <v>5188</v>
      </c>
      <c r="C1192" s="25" t="s">
        <v>3968</v>
      </c>
      <c r="D1192" s="25">
        <v>1.262</v>
      </c>
      <c r="E1192" s="25" t="s">
        <v>53</v>
      </c>
      <c r="F1192" s="25" t="s">
        <v>36</v>
      </c>
      <c r="G1192" s="29" t="s">
        <v>29</v>
      </c>
      <c r="H1192" s="29" t="s">
        <v>5404</v>
      </c>
      <c r="I1192" s="25" t="s">
        <v>5408</v>
      </c>
      <c r="J1192" t="s">
        <v>5712</v>
      </c>
      <c r="K1192">
        <v>6</v>
      </c>
      <c r="L1192" s="25" t="s">
        <v>3070</v>
      </c>
    </row>
    <row r="1193" spans="1:12" x14ac:dyDescent="0.35">
      <c r="A1193" s="25" t="s">
        <v>2585</v>
      </c>
      <c r="B1193" s="25" t="s">
        <v>2584</v>
      </c>
      <c r="C1193" s="25" t="s">
        <v>3969</v>
      </c>
      <c r="D1193" s="25">
        <v>1.7569999999999999</v>
      </c>
      <c r="E1193" s="25" t="s">
        <v>53</v>
      </c>
      <c r="F1193" s="25" t="s">
        <v>36</v>
      </c>
      <c r="G1193" s="29" t="s">
        <v>1839</v>
      </c>
      <c r="H1193" s="29" t="s">
        <v>5404</v>
      </c>
      <c r="I1193" s="25" t="s">
        <v>5408</v>
      </c>
      <c r="J1193" t="s">
        <v>5509</v>
      </c>
      <c r="K1193">
        <v>7</v>
      </c>
      <c r="L1193" s="25" t="s">
        <v>3066</v>
      </c>
    </row>
    <row r="1194" spans="1:12" x14ac:dyDescent="0.35">
      <c r="A1194" s="25" t="s">
        <v>1890</v>
      </c>
      <c r="B1194" s="25" t="s">
        <v>1889</v>
      </c>
      <c r="C1194" s="25" t="s">
        <v>3981</v>
      </c>
      <c r="D1194" s="25">
        <v>4.1420000000000003</v>
      </c>
      <c r="E1194" s="25" t="s">
        <v>39</v>
      </c>
      <c r="F1194" s="25" t="s">
        <v>36</v>
      </c>
      <c r="G1194" s="29" t="s">
        <v>1839</v>
      </c>
      <c r="H1194" s="29" t="s">
        <v>5404</v>
      </c>
      <c r="I1194" s="25" t="s">
        <v>5405</v>
      </c>
      <c r="J1194" t="s">
        <v>5778</v>
      </c>
      <c r="K1194">
        <v>1</v>
      </c>
      <c r="L1194" s="25" t="s">
        <v>3065</v>
      </c>
    </row>
    <row r="1195" spans="1:12" x14ac:dyDescent="0.35">
      <c r="A1195" s="25" t="s">
        <v>1572</v>
      </c>
      <c r="B1195" s="25" t="s">
        <v>1571</v>
      </c>
      <c r="C1195" s="25" t="s">
        <v>3970</v>
      </c>
      <c r="D1195" s="25">
        <v>0.75</v>
      </c>
      <c r="E1195" s="25" t="s">
        <v>73</v>
      </c>
      <c r="F1195" s="25" t="s">
        <v>36</v>
      </c>
      <c r="G1195" s="29" t="s">
        <v>28</v>
      </c>
      <c r="H1195" s="29" t="s">
        <v>5404</v>
      </c>
      <c r="I1195" s="25" t="s">
        <v>5405</v>
      </c>
      <c r="J1195" t="s">
        <v>5579</v>
      </c>
      <c r="K1195">
        <v>3</v>
      </c>
      <c r="L1195" s="25" t="s">
        <v>3073</v>
      </c>
    </row>
    <row r="1196" spans="1:12" x14ac:dyDescent="0.35">
      <c r="A1196" s="25" t="s">
        <v>2453</v>
      </c>
      <c r="B1196" s="25" t="s">
        <v>2452</v>
      </c>
      <c r="C1196" s="25" t="s">
        <v>3969</v>
      </c>
      <c r="D1196" s="25">
        <v>3.3879999999999999</v>
      </c>
      <c r="E1196" s="25" t="s">
        <v>36</v>
      </c>
      <c r="F1196" s="25" t="s">
        <v>36</v>
      </c>
      <c r="G1196" s="29" t="s">
        <v>28</v>
      </c>
      <c r="H1196" s="29" t="s">
        <v>5404</v>
      </c>
      <c r="I1196" s="25" t="s">
        <v>5405</v>
      </c>
      <c r="J1196" t="s">
        <v>5419</v>
      </c>
      <c r="K1196">
        <v>4</v>
      </c>
      <c r="L1196" s="25" t="s">
        <v>3066</v>
      </c>
    </row>
    <row r="1197" spans="1:12" x14ac:dyDescent="0.35">
      <c r="A1197" s="25" t="s">
        <v>4738</v>
      </c>
      <c r="B1197" s="25" t="s">
        <v>4737</v>
      </c>
      <c r="C1197" s="25" t="s">
        <v>3970</v>
      </c>
      <c r="D1197" s="25">
        <v>0.74299999999999999</v>
      </c>
      <c r="E1197" s="25" t="s">
        <v>78</v>
      </c>
      <c r="F1197" s="25" t="s">
        <v>36</v>
      </c>
      <c r="G1197" s="29" t="s">
        <v>3393</v>
      </c>
      <c r="H1197" s="29" t="s">
        <v>5404</v>
      </c>
      <c r="I1197" s="25" t="s">
        <v>5408</v>
      </c>
      <c r="J1197" t="s">
        <v>5974</v>
      </c>
      <c r="K1197">
        <v>7</v>
      </c>
      <c r="L1197" s="25" t="s">
        <v>3073</v>
      </c>
    </row>
    <row r="1198" spans="1:12" x14ac:dyDescent="0.35">
      <c r="A1198" s="25" t="s">
        <v>3141</v>
      </c>
      <c r="B1198" s="25" t="s">
        <v>3140</v>
      </c>
      <c r="C1198" s="25" t="s">
        <v>3969</v>
      </c>
      <c r="D1198" s="25">
        <v>2.3220000000000001</v>
      </c>
      <c r="E1198" s="25" t="s">
        <v>83</v>
      </c>
      <c r="F1198" s="25" t="s">
        <v>36</v>
      </c>
      <c r="G1198" s="29" t="s">
        <v>543</v>
      </c>
      <c r="H1198" s="29" t="s">
        <v>5404</v>
      </c>
      <c r="I1198" s="25" t="s">
        <v>5405</v>
      </c>
      <c r="J1198" t="s">
        <v>5445</v>
      </c>
      <c r="K1198">
        <v>1</v>
      </c>
      <c r="L1198" s="25" t="s">
        <v>3066</v>
      </c>
    </row>
    <row r="1199" spans="1:12" x14ac:dyDescent="0.35">
      <c r="A1199" s="25" t="s">
        <v>1800</v>
      </c>
      <c r="B1199" s="25" t="s">
        <v>1799</v>
      </c>
      <c r="C1199" s="25" t="s">
        <v>3970</v>
      </c>
      <c r="D1199" s="25">
        <v>0.75</v>
      </c>
      <c r="E1199" s="25" t="s">
        <v>73</v>
      </c>
      <c r="F1199" s="25" t="s">
        <v>36</v>
      </c>
      <c r="G1199" s="29" t="s">
        <v>27</v>
      </c>
      <c r="H1199" s="29" t="s">
        <v>5404</v>
      </c>
      <c r="I1199" s="25" t="s">
        <v>5405</v>
      </c>
      <c r="J1199" t="s">
        <v>5523</v>
      </c>
      <c r="K1199">
        <v>1</v>
      </c>
      <c r="L1199" s="25" t="s">
        <v>3073</v>
      </c>
    </row>
    <row r="1200" spans="1:12" x14ac:dyDescent="0.35">
      <c r="A1200" s="25" t="s">
        <v>4606</v>
      </c>
      <c r="B1200" s="25" t="s">
        <v>4605</v>
      </c>
      <c r="C1200" s="25" t="s">
        <v>3970</v>
      </c>
      <c r="D1200" s="25">
        <v>0.74299999999999999</v>
      </c>
      <c r="E1200" s="25" t="s">
        <v>68</v>
      </c>
      <c r="F1200" s="25" t="s">
        <v>36</v>
      </c>
      <c r="G1200" s="29" t="s">
        <v>3994</v>
      </c>
      <c r="H1200" s="29" t="s">
        <v>5404</v>
      </c>
      <c r="I1200" s="25" t="s">
        <v>5408</v>
      </c>
      <c r="J1200" t="s">
        <v>5727</v>
      </c>
      <c r="K1200">
        <v>8</v>
      </c>
      <c r="L1200" s="25" t="s">
        <v>3073</v>
      </c>
    </row>
    <row r="1201" spans="1:12" x14ac:dyDescent="0.35">
      <c r="A1201" s="25" t="s">
        <v>4608</v>
      </c>
      <c r="B1201" s="25" t="s">
        <v>4607</v>
      </c>
      <c r="C1201" s="25" t="s">
        <v>3970</v>
      </c>
      <c r="D1201" s="25">
        <v>0.74299999999999999</v>
      </c>
      <c r="E1201" s="25" t="s">
        <v>53</v>
      </c>
      <c r="F1201" s="25" t="s">
        <v>36</v>
      </c>
      <c r="G1201" s="29" t="s">
        <v>3994</v>
      </c>
      <c r="H1201" s="29" t="s">
        <v>5404</v>
      </c>
      <c r="I1201" s="25" t="s">
        <v>5408</v>
      </c>
      <c r="J1201" t="s">
        <v>5975</v>
      </c>
      <c r="K1201">
        <v>7</v>
      </c>
      <c r="L1201" s="25" t="s">
        <v>3073</v>
      </c>
    </row>
    <row r="1202" spans="1:12" x14ac:dyDescent="0.35">
      <c r="A1202" s="25" t="s">
        <v>4494</v>
      </c>
      <c r="B1202" s="25" t="s">
        <v>4493</v>
      </c>
      <c r="C1202" s="25" t="s">
        <v>3969</v>
      </c>
      <c r="D1202" s="25">
        <v>2.0390000000000001</v>
      </c>
      <c r="E1202" s="25" t="s">
        <v>42</v>
      </c>
      <c r="F1202" s="25" t="s">
        <v>36</v>
      </c>
      <c r="G1202" s="29" t="s">
        <v>3996</v>
      </c>
      <c r="H1202" s="29" t="s">
        <v>5404</v>
      </c>
      <c r="I1202" s="25" t="s">
        <v>5405</v>
      </c>
      <c r="J1202" t="s">
        <v>5851</v>
      </c>
      <c r="K1202">
        <v>4</v>
      </c>
      <c r="L1202" s="25" t="s">
        <v>3066</v>
      </c>
    </row>
    <row r="1203" spans="1:12" x14ac:dyDescent="0.35">
      <c r="A1203" s="25" t="s">
        <v>4688</v>
      </c>
      <c r="B1203" s="25" t="s">
        <v>4687</v>
      </c>
      <c r="C1203" s="25" t="s">
        <v>3968</v>
      </c>
      <c r="D1203" s="25">
        <v>0.92400000000000004</v>
      </c>
      <c r="E1203" s="25" t="s">
        <v>4366</v>
      </c>
      <c r="F1203" s="25" t="s">
        <v>36</v>
      </c>
      <c r="G1203" s="29" t="s">
        <v>3994</v>
      </c>
      <c r="H1203" s="29" t="s">
        <v>5404</v>
      </c>
      <c r="I1203" s="25" t="s">
        <v>5405</v>
      </c>
      <c r="J1203" t="s">
        <v>5507</v>
      </c>
      <c r="K1203">
        <v>4</v>
      </c>
      <c r="L1203" s="25" t="s">
        <v>3070</v>
      </c>
    </row>
    <row r="1204" spans="1:12" x14ac:dyDescent="0.35">
      <c r="A1204" s="25" t="s">
        <v>2137</v>
      </c>
      <c r="B1204" s="25" t="s">
        <v>2136</v>
      </c>
      <c r="C1204" s="25" t="s">
        <v>3980</v>
      </c>
      <c r="D1204" s="25">
        <v>5.1539999999999999</v>
      </c>
      <c r="E1204" s="25" t="s">
        <v>47</v>
      </c>
      <c r="F1204" s="25" t="s">
        <v>36</v>
      </c>
      <c r="G1204" s="29" t="s">
        <v>1839</v>
      </c>
      <c r="H1204" s="29" t="s">
        <v>5404</v>
      </c>
      <c r="I1204" s="25" t="s">
        <v>5408</v>
      </c>
      <c r="J1204" t="s">
        <v>5965</v>
      </c>
      <c r="K1204">
        <v>6</v>
      </c>
      <c r="L1204" s="25" t="s">
        <v>3084</v>
      </c>
    </row>
    <row r="1205" spans="1:12" x14ac:dyDescent="0.35">
      <c r="A1205" s="25" t="s">
        <v>5062</v>
      </c>
      <c r="B1205" s="25" t="s">
        <v>5061</v>
      </c>
      <c r="C1205" s="25" t="s">
        <v>3970</v>
      </c>
      <c r="D1205" s="25">
        <v>0.745</v>
      </c>
      <c r="E1205" s="25" t="s">
        <v>110</v>
      </c>
      <c r="F1205" s="25" t="s">
        <v>36</v>
      </c>
      <c r="G1205" s="29" t="s">
        <v>3359</v>
      </c>
      <c r="H1205" s="29" t="s">
        <v>5404</v>
      </c>
      <c r="I1205" s="25" t="s">
        <v>5405</v>
      </c>
      <c r="J1205" t="s">
        <v>5432</v>
      </c>
      <c r="K1205">
        <v>2</v>
      </c>
      <c r="L1205" s="25" t="s">
        <v>3073</v>
      </c>
    </row>
    <row r="1206" spans="1:12" x14ac:dyDescent="0.35">
      <c r="A1206" s="25" t="s">
        <v>4554</v>
      </c>
      <c r="B1206" s="25" t="s">
        <v>4553</v>
      </c>
      <c r="C1206" s="25" t="s">
        <v>3970</v>
      </c>
      <c r="D1206" s="25">
        <v>0.75</v>
      </c>
      <c r="E1206" s="25" t="s">
        <v>50</v>
      </c>
      <c r="F1206" s="25" t="s">
        <v>36</v>
      </c>
      <c r="G1206" s="29" t="s">
        <v>3996</v>
      </c>
      <c r="H1206" s="29" t="s">
        <v>5404</v>
      </c>
      <c r="I1206" s="25" t="s">
        <v>5405</v>
      </c>
      <c r="J1206" t="s">
        <v>5585</v>
      </c>
      <c r="K1206">
        <v>4</v>
      </c>
      <c r="L1206" s="25" t="s">
        <v>3073</v>
      </c>
    </row>
    <row r="1207" spans="1:12" x14ac:dyDescent="0.35">
      <c r="A1207" s="25" t="s">
        <v>1024</v>
      </c>
      <c r="B1207" s="25" t="s">
        <v>1023</v>
      </c>
      <c r="C1207" s="25" t="s">
        <v>3969</v>
      </c>
      <c r="D1207" s="25">
        <v>2.1890000000000001</v>
      </c>
      <c r="E1207" s="25" t="s">
        <v>68</v>
      </c>
      <c r="F1207" s="25" t="s">
        <v>36</v>
      </c>
      <c r="G1207" s="29" t="s">
        <v>26</v>
      </c>
      <c r="H1207" s="29" t="s">
        <v>5404</v>
      </c>
      <c r="I1207" s="25" t="s">
        <v>5405</v>
      </c>
      <c r="J1207" t="s">
        <v>5414</v>
      </c>
      <c r="K1207">
        <v>2</v>
      </c>
      <c r="L1207" s="25" t="s">
        <v>3066</v>
      </c>
    </row>
    <row r="1208" spans="1:12" x14ac:dyDescent="0.35">
      <c r="A1208" s="25" t="s">
        <v>1947</v>
      </c>
      <c r="B1208" s="25" t="s">
        <v>1946</v>
      </c>
      <c r="C1208" s="25" t="s">
        <v>3981</v>
      </c>
      <c r="D1208" s="25">
        <v>3.8119999999999998</v>
      </c>
      <c r="E1208" s="25" t="s">
        <v>148</v>
      </c>
      <c r="F1208" s="25" t="s">
        <v>36</v>
      </c>
      <c r="G1208" s="29" t="s">
        <v>1839</v>
      </c>
      <c r="H1208" s="29" t="s">
        <v>5404</v>
      </c>
      <c r="I1208" s="25" t="s">
        <v>5405</v>
      </c>
      <c r="J1208" t="s">
        <v>5668</v>
      </c>
      <c r="K1208">
        <v>3</v>
      </c>
      <c r="L1208" s="25" t="s">
        <v>3065</v>
      </c>
    </row>
    <row r="1209" spans="1:12" x14ac:dyDescent="0.35">
      <c r="A1209" s="25" t="s">
        <v>2430</v>
      </c>
      <c r="B1209" s="25" t="s">
        <v>2429</v>
      </c>
      <c r="C1209" s="25" t="s">
        <v>3968</v>
      </c>
      <c r="D1209" s="25">
        <v>1.298</v>
      </c>
      <c r="E1209" s="25" t="s">
        <v>83</v>
      </c>
      <c r="F1209" s="25" t="s">
        <v>36</v>
      </c>
      <c r="G1209" s="29" t="s">
        <v>27</v>
      </c>
      <c r="H1209" s="29" t="s">
        <v>5404</v>
      </c>
      <c r="I1209" s="25" t="s">
        <v>5405</v>
      </c>
      <c r="J1209" t="s">
        <v>5530</v>
      </c>
      <c r="K1209">
        <v>2</v>
      </c>
      <c r="L1209" s="25" t="s">
        <v>3070</v>
      </c>
    </row>
    <row r="1210" spans="1:12" x14ac:dyDescent="0.35">
      <c r="A1210" s="25" t="s">
        <v>592</v>
      </c>
      <c r="B1210" s="25" t="s">
        <v>591</v>
      </c>
      <c r="C1210" s="25" t="s">
        <v>3970</v>
      </c>
      <c r="D1210" s="25">
        <v>0.77</v>
      </c>
      <c r="E1210" s="25" t="s">
        <v>36</v>
      </c>
      <c r="F1210" s="25" t="s">
        <v>36</v>
      </c>
      <c r="G1210" s="29" t="s">
        <v>1839</v>
      </c>
      <c r="H1210" s="29" t="s">
        <v>5404</v>
      </c>
      <c r="I1210" s="25" t="s">
        <v>5405</v>
      </c>
      <c r="J1210" t="s">
        <v>5913</v>
      </c>
      <c r="K1210">
        <v>4</v>
      </c>
      <c r="L1210" s="25" t="s">
        <v>3073</v>
      </c>
    </row>
    <row r="1211" spans="1:12" x14ac:dyDescent="0.35">
      <c r="A1211" s="25" t="s">
        <v>3525</v>
      </c>
      <c r="B1211" s="25" t="s">
        <v>3524</v>
      </c>
      <c r="C1211" s="25" t="s">
        <v>3980</v>
      </c>
      <c r="D1211" s="25">
        <v>4.7290000000000001</v>
      </c>
      <c r="E1211" s="25" t="s">
        <v>35</v>
      </c>
      <c r="F1211" s="25" t="s">
        <v>36</v>
      </c>
      <c r="G1211" s="29" t="s">
        <v>3393</v>
      </c>
      <c r="H1211" s="29" t="s">
        <v>5404</v>
      </c>
      <c r="I1211" s="25" t="s">
        <v>5408</v>
      </c>
      <c r="J1211" t="s">
        <v>5748</v>
      </c>
      <c r="K1211">
        <v>6</v>
      </c>
      <c r="L1211" s="25" t="s">
        <v>3084</v>
      </c>
    </row>
    <row r="1212" spans="1:12" x14ac:dyDescent="0.35">
      <c r="A1212" s="25" t="s">
        <v>2812</v>
      </c>
      <c r="B1212" s="25" t="s">
        <v>2811</v>
      </c>
      <c r="C1212" s="25" t="s">
        <v>3981</v>
      </c>
      <c r="D1212" s="25">
        <v>4.0979999999999999</v>
      </c>
      <c r="E1212" s="25" t="s">
        <v>36</v>
      </c>
      <c r="F1212" s="25" t="s">
        <v>36</v>
      </c>
      <c r="G1212" s="29" t="s">
        <v>2175</v>
      </c>
      <c r="H1212" s="29" t="s">
        <v>5404</v>
      </c>
      <c r="I1212" s="25" t="s">
        <v>5405</v>
      </c>
      <c r="J1212" t="s">
        <v>5530</v>
      </c>
      <c r="K1212">
        <v>2</v>
      </c>
      <c r="L1212" s="25" t="s">
        <v>3065</v>
      </c>
    </row>
    <row r="1213" spans="1:12" x14ac:dyDescent="0.35">
      <c r="A1213" s="25" t="s">
        <v>210</v>
      </c>
      <c r="B1213" s="25" t="s">
        <v>209</v>
      </c>
      <c r="C1213" s="25" t="s">
        <v>3969</v>
      </c>
      <c r="D1213" s="25">
        <v>3.323</v>
      </c>
      <c r="E1213" s="25" t="s">
        <v>42</v>
      </c>
      <c r="F1213" s="25" t="s">
        <v>36</v>
      </c>
      <c r="G1213" s="29" t="s">
        <v>27</v>
      </c>
      <c r="H1213" s="29" t="s">
        <v>5404</v>
      </c>
      <c r="I1213" s="25" t="s">
        <v>5405</v>
      </c>
      <c r="J1213" t="s">
        <v>5851</v>
      </c>
      <c r="K1213">
        <v>4</v>
      </c>
      <c r="L1213" s="25" t="s">
        <v>3066</v>
      </c>
    </row>
    <row r="1214" spans="1:12" x14ac:dyDescent="0.35">
      <c r="A1214" s="25" t="s">
        <v>3539</v>
      </c>
      <c r="B1214" s="25" t="s">
        <v>3538</v>
      </c>
      <c r="C1214" s="25" t="s">
        <v>3969</v>
      </c>
      <c r="D1214" s="25">
        <v>2.5329999999999999</v>
      </c>
      <c r="E1214" s="25" t="s">
        <v>39</v>
      </c>
      <c r="F1214" s="25" t="s">
        <v>36</v>
      </c>
      <c r="G1214" s="29" t="s">
        <v>3393</v>
      </c>
      <c r="H1214" s="29" t="s">
        <v>5404</v>
      </c>
      <c r="I1214" s="25" t="s">
        <v>5408</v>
      </c>
      <c r="J1214" t="s">
        <v>5976</v>
      </c>
      <c r="K1214">
        <v>7</v>
      </c>
      <c r="L1214" s="25" t="s">
        <v>3066</v>
      </c>
    </row>
    <row r="1215" spans="1:12" x14ac:dyDescent="0.35">
      <c r="A1215" s="25" t="s">
        <v>3200</v>
      </c>
      <c r="B1215" s="25" t="s">
        <v>3199</v>
      </c>
      <c r="C1215" s="25" t="s">
        <v>3969</v>
      </c>
      <c r="D1215" s="25">
        <v>2.9009999999999998</v>
      </c>
      <c r="E1215" s="25" t="s">
        <v>83</v>
      </c>
      <c r="F1215" s="25" t="s">
        <v>36</v>
      </c>
      <c r="G1215" s="29" t="s">
        <v>3979</v>
      </c>
      <c r="H1215" s="29" t="s">
        <v>5404</v>
      </c>
      <c r="I1215" s="25" t="s">
        <v>5405</v>
      </c>
      <c r="J1215" t="s">
        <v>5549</v>
      </c>
      <c r="K1215">
        <v>1</v>
      </c>
      <c r="L1215" s="25" t="s">
        <v>3066</v>
      </c>
    </row>
    <row r="1216" spans="1:12" x14ac:dyDescent="0.35">
      <c r="A1216" s="25" t="s">
        <v>5203</v>
      </c>
      <c r="B1216" s="25" t="s">
        <v>5202</v>
      </c>
      <c r="C1216" s="25" t="s">
        <v>3970</v>
      </c>
      <c r="D1216" s="25">
        <v>0.56399999999999995</v>
      </c>
      <c r="E1216" s="25" t="s">
        <v>35</v>
      </c>
      <c r="F1216" s="25" t="s">
        <v>36</v>
      </c>
      <c r="G1216" s="29" t="s">
        <v>29</v>
      </c>
      <c r="H1216" s="29" t="s">
        <v>5404</v>
      </c>
      <c r="I1216" s="25" t="s">
        <v>5408</v>
      </c>
      <c r="J1216" t="s">
        <v>5706</v>
      </c>
      <c r="K1216">
        <v>7</v>
      </c>
      <c r="L1216" s="25" t="s">
        <v>3073</v>
      </c>
    </row>
    <row r="1217" spans="1:12" x14ac:dyDescent="0.35">
      <c r="A1217" s="25" t="s">
        <v>3204</v>
      </c>
      <c r="B1217" s="25" t="s">
        <v>3203</v>
      </c>
      <c r="C1217" s="25" t="s">
        <v>3970</v>
      </c>
      <c r="D1217" s="25">
        <v>0.85899999999999999</v>
      </c>
      <c r="E1217" s="25" t="s">
        <v>83</v>
      </c>
      <c r="F1217" s="25" t="s">
        <v>36</v>
      </c>
      <c r="G1217" s="29" t="s">
        <v>28</v>
      </c>
      <c r="H1217" s="29" t="s">
        <v>5404</v>
      </c>
      <c r="I1217" s="25" t="s">
        <v>5405</v>
      </c>
      <c r="J1217" t="s">
        <v>5471</v>
      </c>
      <c r="K1217">
        <v>1</v>
      </c>
      <c r="L1217" s="25" t="s">
        <v>3073</v>
      </c>
    </row>
    <row r="1218" spans="1:12" x14ac:dyDescent="0.35">
      <c r="A1218" s="25" t="s">
        <v>3591</v>
      </c>
      <c r="B1218" s="25" t="s">
        <v>3590</v>
      </c>
      <c r="C1218" s="25" t="s">
        <v>3980</v>
      </c>
      <c r="D1218" s="25">
        <v>5.7060000000000004</v>
      </c>
      <c r="E1218" s="25" t="s">
        <v>87</v>
      </c>
      <c r="F1218" s="25" t="s">
        <v>36</v>
      </c>
      <c r="G1218" s="29" t="s">
        <v>3393</v>
      </c>
      <c r="H1218" s="29" t="s">
        <v>5404</v>
      </c>
      <c r="I1218" s="25" t="s">
        <v>5405</v>
      </c>
      <c r="J1218" t="s">
        <v>5760</v>
      </c>
      <c r="K1218">
        <v>4</v>
      </c>
      <c r="L1218" s="25" t="s">
        <v>3084</v>
      </c>
    </row>
    <row r="1219" spans="1:12" x14ac:dyDescent="0.35">
      <c r="A1219" s="25" t="s">
        <v>170</v>
      </c>
      <c r="B1219" s="25" t="s">
        <v>169</v>
      </c>
      <c r="C1219" s="25" t="s">
        <v>3970</v>
      </c>
      <c r="D1219" s="25">
        <v>0.75</v>
      </c>
      <c r="E1219" s="25" t="s">
        <v>53</v>
      </c>
      <c r="F1219" s="25" t="s">
        <v>36</v>
      </c>
      <c r="G1219" s="29" t="s">
        <v>3974</v>
      </c>
      <c r="H1219" s="29" t="s">
        <v>5404</v>
      </c>
      <c r="I1219" s="25" t="s">
        <v>5405</v>
      </c>
      <c r="J1219" t="s">
        <v>5753</v>
      </c>
      <c r="K1219">
        <v>1</v>
      </c>
      <c r="L1219" s="25" t="s">
        <v>3073</v>
      </c>
    </row>
    <row r="1220" spans="1:12" x14ac:dyDescent="0.35">
      <c r="A1220" s="25" t="s">
        <v>2444</v>
      </c>
      <c r="B1220" s="25" t="s">
        <v>2443</v>
      </c>
      <c r="C1220" s="25" t="s">
        <v>3981</v>
      </c>
      <c r="D1220" s="25">
        <v>4.3019999999999996</v>
      </c>
      <c r="E1220" s="25" t="s">
        <v>83</v>
      </c>
      <c r="F1220" s="25" t="s">
        <v>36</v>
      </c>
      <c r="G1220" s="29" t="s">
        <v>27</v>
      </c>
      <c r="H1220" s="29" t="s">
        <v>5404</v>
      </c>
      <c r="I1220" s="25" t="s">
        <v>5405</v>
      </c>
      <c r="J1220" t="s">
        <v>5514</v>
      </c>
      <c r="K1220">
        <v>4</v>
      </c>
      <c r="L1220" s="25" t="s">
        <v>3065</v>
      </c>
    </row>
    <row r="1221" spans="1:12" x14ac:dyDescent="0.35">
      <c r="A1221" s="25" t="s">
        <v>3773</v>
      </c>
      <c r="B1221" s="25" t="s">
        <v>3772</v>
      </c>
      <c r="C1221" s="25" t="s">
        <v>3970</v>
      </c>
      <c r="D1221" s="25">
        <v>0.75</v>
      </c>
      <c r="E1221" s="25" t="s">
        <v>50</v>
      </c>
      <c r="F1221" s="25" t="s">
        <v>36</v>
      </c>
      <c r="G1221" s="29" t="s">
        <v>27</v>
      </c>
      <c r="H1221" s="29" t="s">
        <v>5404</v>
      </c>
      <c r="I1221" s="25" t="s">
        <v>5405</v>
      </c>
      <c r="J1221" t="s">
        <v>5660</v>
      </c>
      <c r="K1221">
        <v>2</v>
      </c>
      <c r="L1221" s="25" t="s">
        <v>3073</v>
      </c>
    </row>
    <row r="1222" spans="1:12" x14ac:dyDescent="0.35">
      <c r="A1222" s="25" t="s">
        <v>5355</v>
      </c>
      <c r="B1222" s="25" t="s">
        <v>5354</v>
      </c>
      <c r="C1222" s="25" t="s">
        <v>3970</v>
      </c>
      <c r="D1222" s="25">
        <v>0.75</v>
      </c>
      <c r="E1222" s="25" t="s">
        <v>78</v>
      </c>
      <c r="F1222" s="25" t="s">
        <v>36</v>
      </c>
      <c r="G1222" s="29" t="s">
        <v>29</v>
      </c>
      <c r="H1222" s="29" t="s">
        <v>5404</v>
      </c>
      <c r="I1222" s="25" t="s">
        <v>5405</v>
      </c>
      <c r="J1222" t="s">
        <v>5705</v>
      </c>
      <c r="K1222">
        <v>4</v>
      </c>
      <c r="L1222" s="25" t="s">
        <v>3073</v>
      </c>
    </row>
    <row r="1223" spans="1:12" x14ac:dyDescent="0.35">
      <c r="A1223" s="25" t="s">
        <v>3237</v>
      </c>
      <c r="B1223" s="25" t="s">
        <v>3236</v>
      </c>
      <c r="C1223" s="25" t="s">
        <v>3980</v>
      </c>
      <c r="D1223" s="25">
        <v>5.4950000000000001</v>
      </c>
      <c r="E1223" s="25" t="s">
        <v>83</v>
      </c>
      <c r="F1223" s="25" t="s">
        <v>36</v>
      </c>
      <c r="G1223" s="29" t="s">
        <v>1839</v>
      </c>
      <c r="H1223" s="29" t="s">
        <v>5404</v>
      </c>
      <c r="I1223" s="25" t="s">
        <v>5408</v>
      </c>
      <c r="J1223" t="s">
        <v>5977</v>
      </c>
      <c r="K1223">
        <v>5</v>
      </c>
      <c r="L1223" s="25" t="s">
        <v>3084</v>
      </c>
    </row>
    <row r="1224" spans="1:12" x14ac:dyDescent="0.35">
      <c r="A1224" s="25" t="s">
        <v>765</v>
      </c>
      <c r="B1224" s="25" t="s">
        <v>764</v>
      </c>
      <c r="C1224" s="25" t="s">
        <v>3969</v>
      </c>
      <c r="D1224" s="25">
        <v>2.2109999999999999</v>
      </c>
      <c r="E1224" s="25" t="s">
        <v>100</v>
      </c>
      <c r="F1224" s="25" t="s">
        <v>36</v>
      </c>
      <c r="G1224" s="29" t="s">
        <v>3359</v>
      </c>
      <c r="H1224" s="29" t="s">
        <v>5404</v>
      </c>
      <c r="I1224" s="25" t="s">
        <v>5405</v>
      </c>
      <c r="J1224" t="s">
        <v>5590</v>
      </c>
      <c r="K1224">
        <v>2</v>
      </c>
      <c r="L1224" s="25" t="s">
        <v>3066</v>
      </c>
    </row>
    <row r="1225" spans="1:12" x14ac:dyDescent="0.35">
      <c r="A1225" s="25" t="s">
        <v>4458</v>
      </c>
      <c r="B1225" s="25" t="s">
        <v>4457</v>
      </c>
      <c r="C1225" s="25" t="s">
        <v>3981</v>
      </c>
      <c r="D1225" s="25">
        <v>3.6819999999999999</v>
      </c>
      <c r="E1225" s="25" t="s">
        <v>87</v>
      </c>
      <c r="F1225" s="25" t="s">
        <v>36</v>
      </c>
      <c r="G1225" s="29" t="s">
        <v>3996</v>
      </c>
      <c r="H1225" s="29" t="s">
        <v>5404</v>
      </c>
      <c r="I1225" s="25" t="s">
        <v>5405</v>
      </c>
      <c r="J1225" t="s">
        <v>5605</v>
      </c>
      <c r="K1225">
        <v>3</v>
      </c>
      <c r="L1225" s="25" t="s">
        <v>3065</v>
      </c>
    </row>
    <row r="1226" spans="1:12" x14ac:dyDescent="0.35">
      <c r="A1226" s="25" t="s">
        <v>4492</v>
      </c>
      <c r="B1226" s="25" t="s">
        <v>4491</v>
      </c>
      <c r="C1226" s="25" t="s">
        <v>3969</v>
      </c>
      <c r="D1226" s="25">
        <v>2.117</v>
      </c>
      <c r="E1226" s="25" t="s">
        <v>110</v>
      </c>
      <c r="F1226" s="25" t="s">
        <v>36</v>
      </c>
      <c r="G1226" s="29" t="s">
        <v>3996</v>
      </c>
      <c r="H1226" s="29" t="s">
        <v>5404</v>
      </c>
      <c r="I1226" s="25" t="s">
        <v>5405</v>
      </c>
      <c r="J1226" t="s">
        <v>5853</v>
      </c>
      <c r="K1226">
        <v>3</v>
      </c>
      <c r="L1226" s="25" t="s">
        <v>3066</v>
      </c>
    </row>
    <row r="1227" spans="1:12" x14ac:dyDescent="0.35">
      <c r="A1227" s="25" t="s">
        <v>4414</v>
      </c>
      <c r="B1227" s="25" t="s">
        <v>4413</v>
      </c>
      <c r="C1227" s="25" t="s">
        <v>3969</v>
      </c>
      <c r="D1227" s="25">
        <v>2.8090000000000002</v>
      </c>
      <c r="E1227" s="25" t="s">
        <v>39</v>
      </c>
      <c r="F1227" s="25" t="s">
        <v>36</v>
      </c>
      <c r="G1227" s="29" t="s">
        <v>3996</v>
      </c>
      <c r="H1227" s="29" t="s">
        <v>5404</v>
      </c>
      <c r="I1227" s="25" t="s">
        <v>5408</v>
      </c>
      <c r="J1227" t="s">
        <v>5978</v>
      </c>
      <c r="K1227">
        <v>8</v>
      </c>
      <c r="L1227" s="25" t="s">
        <v>3066</v>
      </c>
    </row>
    <row r="1228" spans="1:12" x14ac:dyDescent="0.35">
      <c r="A1228" s="25" t="s">
        <v>4095</v>
      </c>
      <c r="B1228" s="25" t="s">
        <v>4094</v>
      </c>
      <c r="C1228" s="25" t="s">
        <v>3968</v>
      </c>
      <c r="D1228" s="25">
        <v>0.751</v>
      </c>
      <c r="E1228" s="25" t="s">
        <v>39</v>
      </c>
      <c r="F1228" s="25" t="s">
        <v>36</v>
      </c>
      <c r="G1228" s="29" t="s">
        <v>3995</v>
      </c>
      <c r="H1228" s="29" t="s">
        <v>5404</v>
      </c>
      <c r="I1228" s="25" t="s">
        <v>5408</v>
      </c>
      <c r="J1228" t="s">
        <v>5597</v>
      </c>
      <c r="K1228">
        <v>6</v>
      </c>
      <c r="L1228" s="25" t="s">
        <v>3070</v>
      </c>
    </row>
    <row r="1229" spans="1:12" x14ac:dyDescent="0.35">
      <c r="A1229" s="25" t="s">
        <v>5115</v>
      </c>
      <c r="B1229" s="25" t="s">
        <v>5114</v>
      </c>
      <c r="C1229" s="25" t="s">
        <v>3970</v>
      </c>
      <c r="D1229" s="25">
        <v>0.62</v>
      </c>
      <c r="E1229" s="25" t="s">
        <v>110</v>
      </c>
      <c r="F1229" s="25" t="s">
        <v>36</v>
      </c>
      <c r="G1229" s="29" t="s">
        <v>2175</v>
      </c>
      <c r="H1229" s="29" t="s">
        <v>5404</v>
      </c>
      <c r="I1229" s="25" t="s">
        <v>5408</v>
      </c>
      <c r="J1229" t="s">
        <v>5979</v>
      </c>
      <c r="K1229">
        <v>7</v>
      </c>
      <c r="L1229" s="25" t="s">
        <v>3073</v>
      </c>
    </row>
    <row r="1230" spans="1:12" x14ac:dyDescent="0.35">
      <c r="A1230" s="25" t="s">
        <v>5136</v>
      </c>
      <c r="B1230" s="25" t="s">
        <v>5135</v>
      </c>
      <c r="C1230" s="25" t="s">
        <v>3981</v>
      </c>
      <c r="D1230" s="25">
        <v>4.0289999999999999</v>
      </c>
      <c r="E1230" s="25" t="s">
        <v>68</v>
      </c>
      <c r="F1230" s="25" t="s">
        <v>36</v>
      </c>
      <c r="G1230" s="29" t="s">
        <v>2175</v>
      </c>
      <c r="H1230" s="29" t="s">
        <v>5404</v>
      </c>
      <c r="I1230" s="25" t="s">
        <v>5405</v>
      </c>
      <c r="J1230" t="s">
        <v>5756</v>
      </c>
      <c r="K1230">
        <v>3</v>
      </c>
      <c r="L1230" s="25" t="s">
        <v>3065</v>
      </c>
    </row>
    <row r="1231" spans="1:12" x14ac:dyDescent="0.35">
      <c r="A1231" s="25" t="s">
        <v>305</v>
      </c>
      <c r="B1231" s="25" t="s">
        <v>304</v>
      </c>
      <c r="C1231" s="25" t="s">
        <v>3968</v>
      </c>
      <c r="D1231" s="25">
        <v>1.5960000000000001</v>
      </c>
      <c r="E1231" s="25" t="s">
        <v>78</v>
      </c>
      <c r="F1231" s="25" t="s">
        <v>36</v>
      </c>
      <c r="G1231" s="29" t="s">
        <v>28</v>
      </c>
      <c r="H1231" s="29" t="s">
        <v>5404</v>
      </c>
      <c r="I1231" s="25" t="s">
        <v>5405</v>
      </c>
      <c r="J1231" t="s">
        <v>5478</v>
      </c>
      <c r="K1231">
        <v>3</v>
      </c>
      <c r="L1231" s="25" t="s">
        <v>3070</v>
      </c>
    </row>
    <row r="1232" spans="1:12" x14ac:dyDescent="0.35">
      <c r="A1232" s="25" t="s">
        <v>3447</v>
      </c>
      <c r="B1232" s="25" t="s">
        <v>3446</v>
      </c>
      <c r="C1232" s="25" t="s">
        <v>3970</v>
      </c>
      <c r="D1232" s="25">
        <v>0.65400000000000003</v>
      </c>
      <c r="E1232" s="25" t="s">
        <v>47</v>
      </c>
      <c r="F1232" s="25" t="s">
        <v>36</v>
      </c>
      <c r="G1232" s="29" t="s">
        <v>26</v>
      </c>
      <c r="H1232" s="29" t="s">
        <v>5404</v>
      </c>
      <c r="I1232" s="25" t="s">
        <v>5405</v>
      </c>
      <c r="J1232" t="s">
        <v>5654</v>
      </c>
      <c r="K1232">
        <v>2</v>
      </c>
      <c r="L1232" s="25" t="s">
        <v>3073</v>
      </c>
    </row>
    <row r="1233" spans="1:12" x14ac:dyDescent="0.35">
      <c r="A1233" s="25" t="s">
        <v>3866</v>
      </c>
      <c r="B1233" s="25" t="s">
        <v>3865</v>
      </c>
      <c r="C1233" s="25" t="s">
        <v>3969</v>
      </c>
      <c r="D1233" s="25">
        <v>3.23</v>
      </c>
      <c r="E1233" s="25" t="s">
        <v>50</v>
      </c>
      <c r="F1233" s="25" t="s">
        <v>36</v>
      </c>
      <c r="G1233" s="29" t="s">
        <v>1839</v>
      </c>
      <c r="H1233" s="29" t="s">
        <v>5404</v>
      </c>
      <c r="I1233" s="25" t="s">
        <v>5405</v>
      </c>
      <c r="J1233" t="s">
        <v>5950</v>
      </c>
      <c r="K1233">
        <v>2</v>
      </c>
      <c r="L1233" s="25" t="s">
        <v>3066</v>
      </c>
    </row>
    <row r="1234" spans="1:12" x14ac:dyDescent="0.35">
      <c r="A1234" s="25" t="s">
        <v>317</v>
      </c>
      <c r="B1234" s="25" t="s">
        <v>316</v>
      </c>
      <c r="C1234" s="25" t="s">
        <v>3968</v>
      </c>
      <c r="D1234" s="25">
        <v>0.93799999999999994</v>
      </c>
      <c r="E1234" s="25" t="s">
        <v>148</v>
      </c>
      <c r="F1234" s="25" t="s">
        <v>36</v>
      </c>
      <c r="G1234" s="29" t="s">
        <v>28</v>
      </c>
      <c r="H1234" s="29" t="s">
        <v>5404</v>
      </c>
      <c r="I1234" s="25" t="s">
        <v>5405</v>
      </c>
      <c r="J1234" t="s">
        <v>5600</v>
      </c>
      <c r="K1234">
        <v>4</v>
      </c>
      <c r="L1234" s="25" t="s">
        <v>3070</v>
      </c>
    </row>
    <row r="1235" spans="1:12" x14ac:dyDescent="0.35">
      <c r="A1235" s="25" t="s">
        <v>4809</v>
      </c>
      <c r="B1235" s="25" t="s">
        <v>4808</v>
      </c>
      <c r="C1235" s="25" t="s">
        <v>3970</v>
      </c>
      <c r="D1235" s="25">
        <v>0.745</v>
      </c>
      <c r="E1235" s="25" t="s">
        <v>50</v>
      </c>
      <c r="F1235" s="25" t="s">
        <v>36</v>
      </c>
      <c r="G1235" s="29" t="s">
        <v>27</v>
      </c>
      <c r="H1235" s="29" t="s">
        <v>5404</v>
      </c>
      <c r="I1235" s="25" t="s">
        <v>5405</v>
      </c>
      <c r="J1235" t="s">
        <v>5980</v>
      </c>
      <c r="K1235">
        <v>2</v>
      </c>
      <c r="L1235" s="25" t="s">
        <v>3073</v>
      </c>
    </row>
    <row r="1236" spans="1:12" x14ac:dyDescent="0.35">
      <c r="A1236" s="25" t="s">
        <v>4271</v>
      </c>
      <c r="B1236" s="25" t="s">
        <v>4270</v>
      </c>
      <c r="C1236" s="25" t="s">
        <v>3970</v>
      </c>
      <c r="D1236" s="25">
        <v>0.75</v>
      </c>
      <c r="E1236" s="25" t="s">
        <v>42</v>
      </c>
      <c r="F1236" s="25" t="s">
        <v>36</v>
      </c>
      <c r="G1236" s="29" t="s">
        <v>3995</v>
      </c>
      <c r="H1236" s="29" t="s">
        <v>5404</v>
      </c>
      <c r="I1236" s="25" t="s">
        <v>5405</v>
      </c>
      <c r="J1236" t="s">
        <v>5505</v>
      </c>
      <c r="K1236">
        <v>2</v>
      </c>
      <c r="L1236" s="25" t="s">
        <v>3073</v>
      </c>
    </row>
    <row r="1237" spans="1:12" x14ac:dyDescent="0.35">
      <c r="A1237" s="25" t="s">
        <v>3571</v>
      </c>
      <c r="B1237" s="25" t="s">
        <v>3570</v>
      </c>
      <c r="C1237" s="25" t="s">
        <v>3981</v>
      </c>
      <c r="D1237" s="25">
        <v>4.3959999999999999</v>
      </c>
      <c r="E1237" s="25" t="s">
        <v>36</v>
      </c>
      <c r="F1237" s="25" t="s">
        <v>36</v>
      </c>
      <c r="G1237" s="29" t="s">
        <v>3393</v>
      </c>
      <c r="H1237" s="29" t="s">
        <v>5404</v>
      </c>
      <c r="I1237" s="25" t="s">
        <v>5405</v>
      </c>
      <c r="J1237" t="s">
        <v>5469</v>
      </c>
      <c r="K1237">
        <v>1</v>
      </c>
      <c r="L1237" s="25" t="s">
        <v>3065</v>
      </c>
    </row>
    <row r="1238" spans="1:12" x14ac:dyDescent="0.35">
      <c r="A1238" s="25" t="s">
        <v>3583</v>
      </c>
      <c r="B1238" s="25" t="s">
        <v>3582</v>
      </c>
      <c r="C1238" s="25" t="s">
        <v>3969</v>
      </c>
      <c r="D1238" s="25">
        <v>3.383</v>
      </c>
      <c r="E1238" s="25" t="s">
        <v>36</v>
      </c>
      <c r="F1238" s="25" t="s">
        <v>36</v>
      </c>
      <c r="G1238" s="29" t="s">
        <v>3393</v>
      </c>
      <c r="H1238" s="29" t="s">
        <v>5404</v>
      </c>
      <c r="I1238" s="25" t="s">
        <v>5405</v>
      </c>
      <c r="J1238" t="s">
        <v>5666</v>
      </c>
      <c r="K1238">
        <v>4</v>
      </c>
      <c r="L1238" s="25" t="s">
        <v>3066</v>
      </c>
    </row>
    <row r="1239" spans="1:12" x14ac:dyDescent="0.35">
      <c r="A1239" s="25" t="s">
        <v>3168</v>
      </c>
      <c r="B1239" s="25" t="s">
        <v>3167</v>
      </c>
      <c r="C1239" s="25" t="s">
        <v>3969</v>
      </c>
      <c r="D1239" s="25">
        <v>3.34</v>
      </c>
      <c r="E1239" s="25" t="s">
        <v>78</v>
      </c>
      <c r="F1239" s="25" t="s">
        <v>36</v>
      </c>
      <c r="G1239" s="29" t="s">
        <v>27</v>
      </c>
      <c r="H1239" s="29" t="s">
        <v>5404</v>
      </c>
      <c r="I1239" s="25" t="s">
        <v>5405</v>
      </c>
      <c r="J1239" t="s">
        <v>5586</v>
      </c>
      <c r="K1239">
        <v>3</v>
      </c>
      <c r="L1239" s="25" t="s">
        <v>3066</v>
      </c>
    </row>
    <row r="1240" spans="1:12" x14ac:dyDescent="0.35">
      <c r="A1240" s="25" t="s">
        <v>4137</v>
      </c>
      <c r="B1240" s="25" t="s">
        <v>4136</v>
      </c>
      <c r="C1240" s="25" t="s">
        <v>3980</v>
      </c>
      <c r="D1240" s="25">
        <v>5.032</v>
      </c>
      <c r="E1240" s="25" t="s">
        <v>36</v>
      </c>
      <c r="F1240" s="25" t="s">
        <v>36</v>
      </c>
      <c r="G1240" s="29" t="s">
        <v>3995</v>
      </c>
      <c r="H1240" s="29" t="s">
        <v>5404</v>
      </c>
      <c r="I1240" s="25" t="s">
        <v>5405</v>
      </c>
      <c r="J1240" t="s">
        <v>5466</v>
      </c>
      <c r="K1240">
        <v>1</v>
      </c>
      <c r="L1240" s="25" t="s">
        <v>3084</v>
      </c>
    </row>
    <row r="1241" spans="1:12" x14ac:dyDescent="0.35">
      <c r="A1241" s="25" t="s">
        <v>4143</v>
      </c>
      <c r="B1241" s="25" t="s">
        <v>4142</v>
      </c>
      <c r="C1241" s="25" t="s">
        <v>3981</v>
      </c>
      <c r="D1241" s="25">
        <v>4.4980000000000002</v>
      </c>
      <c r="E1241" s="25" t="s">
        <v>36</v>
      </c>
      <c r="F1241" s="25" t="s">
        <v>36</v>
      </c>
      <c r="G1241" s="29" t="s">
        <v>3995</v>
      </c>
      <c r="H1241" s="29" t="s">
        <v>5404</v>
      </c>
      <c r="I1241" s="25" t="s">
        <v>5405</v>
      </c>
      <c r="J1241" t="s">
        <v>5834</v>
      </c>
      <c r="K1241">
        <v>1</v>
      </c>
      <c r="L1241" s="25" t="s">
        <v>3065</v>
      </c>
    </row>
    <row r="1242" spans="1:12" x14ac:dyDescent="0.35">
      <c r="A1242" s="25" t="s">
        <v>873</v>
      </c>
      <c r="B1242" s="25" t="s">
        <v>872</v>
      </c>
      <c r="C1242" s="25" t="s">
        <v>3970</v>
      </c>
      <c r="D1242" s="25">
        <v>0.78800000000000003</v>
      </c>
      <c r="E1242" s="25" t="s">
        <v>53</v>
      </c>
      <c r="F1242" s="25" t="s">
        <v>36</v>
      </c>
      <c r="G1242" s="29" t="s">
        <v>543</v>
      </c>
      <c r="H1242" s="29" t="s">
        <v>5404</v>
      </c>
      <c r="I1242" s="25" t="s">
        <v>5405</v>
      </c>
      <c r="J1242" t="s">
        <v>5718</v>
      </c>
      <c r="K1242">
        <v>3</v>
      </c>
      <c r="L1242" s="25" t="s">
        <v>3073</v>
      </c>
    </row>
    <row r="1243" spans="1:12" x14ac:dyDescent="0.35">
      <c r="A1243" s="25" t="s">
        <v>4065</v>
      </c>
      <c r="B1243" s="25" t="s">
        <v>4064</v>
      </c>
      <c r="C1243" s="25" t="s">
        <v>3969</v>
      </c>
      <c r="D1243" s="25">
        <v>3.0209999999999999</v>
      </c>
      <c r="E1243" s="25" t="s">
        <v>39</v>
      </c>
      <c r="F1243" s="25" t="s">
        <v>36</v>
      </c>
      <c r="G1243" s="29" t="s">
        <v>3995</v>
      </c>
      <c r="H1243" s="29" t="s">
        <v>5404</v>
      </c>
      <c r="I1243" s="25" t="s">
        <v>5408</v>
      </c>
      <c r="J1243" t="s">
        <v>5981</v>
      </c>
      <c r="K1243">
        <v>7</v>
      </c>
      <c r="L1243" s="25" t="s">
        <v>3066</v>
      </c>
    </row>
    <row r="1244" spans="1:12" x14ac:dyDescent="0.35">
      <c r="A1244" s="25" t="s">
        <v>3882</v>
      </c>
      <c r="B1244" s="25" t="s">
        <v>3881</v>
      </c>
      <c r="C1244" s="25" t="s">
        <v>3970</v>
      </c>
      <c r="D1244" s="25">
        <v>0.75</v>
      </c>
      <c r="E1244" s="25" t="s">
        <v>83</v>
      </c>
      <c r="F1244" s="25" t="s">
        <v>36</v>
      </c>
      <c r="G1244" s="29" t="s">
        <v>1839</v>
      </c>
      <c r="H1244" s="29" t="s">
        <v>5404</v>
      </c>
      <c r="I1244" s="25" t="s">
        <v>5405</v>
      </c>
      <c r="J1244" t="s">
        <v>5982</v>
      </c>
      <c r="K1244">
        <v>4</v>
      </c>
      <c r="L1244" s="25" t="s">
        <v>3073</v>
      </c>
    </row>
    <row r="1245" spans="1:12" x14ac:dyDescent="0.35">
      <c r="A1245" s="25" t="s">
        <v>2940</v>
      </c>
      <c r="B1245" s="25" t="s">
        <v>2939</v>
      </c>
      <c r="C1245" s="25" t="s">
        <v>3970</v>
      </c>
      <c r="D1245" s="25">
        <v>0.75</v>
      </c>
      <c r="E1245" s="25" t="s">
        <v>73</v>
      </c>
      <c r="F1245" s="25" t="s">
        <v>36</v>
      </c>
      <c r="G1245" s="29" t="s">
        <v>2175</v>
      </c>
      <c r="H1245" s="29" t="s">
        <v>5404</v>
      </c>
      <c r="I1245" s="25" t="s">
        <v>5405</v>
      </c>
      <c r="J1245" t="s">
        <v>5983</v>
      </c>
      <c r="K1245">
        <v>1</v>
      </c>
      <c r="L1245" s="25" t="s">
        <v>3073</v>
      </c>
    </row>
    <row r="1246" spans="1:12" x14ac:dyDescent="0.35">
      <c r="A1246" s="25" t="s">
        <v>2890</v>
      </c>
      <c r="B1246" s="25" t="s">
        <v>2889</v>
      </c>
      <c r="C1246" s="25" t="s">
        <v>3968</v>
      </c>
      <c r="D1246" s="25">
        <v>1.6970000000000001</v>
      </c>
      <c r="E1246" s="25" t="s">
        <v>73</v>
      </c>
      <c r="F1246" s="25" t="s">
        <v>36</v>
      </c>
      <c r="G1246" s="29" t="s">
        <v>2175</v>
      </c>
      <c r="H1246" s="29" t="s">
        <v>5404</v>
      </c>
      <c r="I1246" s="25" t="s">
        <v>5408</v>
      </c>
      <c r="J1246" t="s">
        <v>5984</v>
      </c>
      <c r="K1246">
        <v>8</v>
      </c>
      <c r="L1246" s="25" t="s">
        <v>3070</v>
      </c>
    </row>
    <row r="1247" spans="1:12" x14ac:dyDescent="0.35">
      <c r="A1247" s="25" t="s">
        <v>5032</v>
      </c>
      <c r="B1247" s="25" t="s">
        <v>5031</v>
      </c>
      <c r="C1247" s="25" t="s">
        <v>3980</v>
      </c>
      <c r="D1247" s="25">
        <v>5.2110000000000003</v>
      </c>
      <c r="E1247" s="25" t="s">
        <v>78</v>
      </c>
      <c r="F1247" s="25" t="s">
        <v>36</v>
      </c>
      <c r="G1247" s="29" t="s">
        <v>3359</v>
      </c>
      <c r="H1247" s="29" t="s">
        <v>5404</v>
      </c>
      <c r="I1247" s="25" t="s">
        <v>5405</v>
      </c>
      <c r="J1247" t="s">
        <v>5848</v>
      </c>
      <c r="K1247">
        <v>3</v>
      </c>
      <c r="L1247" s="25" t="s">
        <v>3084</v>
      </c>
    </row>
    <row r="1248" spans="1:12" x14ac:dyDescent="0.35">
      <c r="A1248" s="25" t="s">
        <v>5060</v>
      </c>
      <c r="B1248" s="25" t="s">
        <v>5059</v>
      </c>
      <c r="C1248" s="25" t="s">
        <v>3970</v>
      </c>
      <c r="D1248" s="25">
        <v>0.745</v>
      </c>
      <c r="E1248" s="25" t="s">
        <v>110</v>
      </c>
      <c r="F1248" s="25" t="s">
        <v>36</v>
      </c>
      <c r="G1248" s="29" t="s">
        <v>3359</v>
      </c>
      <c r="H1248" s="29" t="s">
        <v>5404</v>
      </c>
      <c r="I1248" s="25" t="s">
        <v>5405</v>
      </c>
      <c r="J1248" t="s">
        <v>5940</v>
      </c>
      <c r="K1248">
        <v>3</v>
      </c>
      <c r="L1248" s="25" t="s">
        <v>3073</v>
      </c>
    </row>
    <row r="1249" spans="1:12" x14ac:dyDescent="0.35">
      <c r="A1249" s="25" t="s">
        <v>4650</v>
      </c>
      <c r="B1249" s="25" t="s">
        <v>4649</v>
      </c>
      <c r="C1249" s="25" t="s">
        <v>3969</v>
      </c>
      <c r="D1249" s="25">
        <v>2.2759999999999998</v>
      </c>
      <c r="E1249" s="25" t="s">
        <v>36</v>
      </c>
      <c r="F1249" s="25" t="s">
        <v>36</v>
      </c>
      <c r="G1249" s="29" t="s">
        <v>3994</v>
      </c>
      <c r="H1249" s="29" t="s">
        <v>5404</v>
      </c>
      <c r="I1249" s="25" t="s">
        <v>5405</v>
      </c>
      <c r="J1249" t="s">
        <v>5621</v>
      </c>
      <c r="K1249">
        <v>4</v>
      </c>
      <c r="L1249" s="25" t="s">
        <v>3066</v>
      </c>
    </row>
    <row r="1250" spans="1:12" x14ac:dyDescent="0.35">
      <c r="A1250" s="25" t="s">
        <v>3852</v>
      </c>
      <c r="B1250" s="25" t="s">
        <v>3851</v>
      </c>
      <c r="C1250" s="25" t="s">
        <v>3981</v>
      </c>
      <c r="D1250" s="25">
        <v>4.4269999999999996</v>
      </c>
      <c r="E1250" s="25" t="s">
        <v>68</v>
      </c>
      <c r="F1250" s="25" t="s">
        <v>36</v>
      </c>
      <c r="G1250" s="29" t="s">
        <v>1839</v>
      </c>
      <c r="H1250" s="29" t="s">
        <v>5404</v>
      </c>
      <c r="I1250" s="25" t="s">
        <v>5405</v>
      </c>
      <c r="J1250" t="s">
        <v>5494</v>
      </c>
      <c r="K1250">
        <v>3</v>
      </c>
      <c r="L1250" s="25" t="s">
        <v>3065</v>
      </c>
    </row>
    <row r="1251" spans="1:12" x14ac:dyDescent="0.35">
      <c r="A1251" s="25" t="s">
        <v>4408</v>
      </c>
      <c r="B1251" s="25" t="s">
        <v>4407</v>
      </c>
      <c r="C1251" s="25" t="s">
        <v>3981</v>
      </c>
      <c r="D1251" s="25">
        <v>3.72</v>
      </c>
      <c r="E1251" s="25" t="s">
        <v>36</v>
      </c>
      <c r="F1251" s="25" t="s">
        <v>36</v>
      </c>
      <c r="G1251" s="29" t="s">
        <v>3996</v>
      </c>
      <c r="H1251" s="29" t="s">
        <v>5404</v>
      </c>
      <c r="I1251" s="25" t="s">
        <v>5408</v>
      </c>
      <c r="J1251" t="s">
        <v>5985</v>
      </c>
      <c r="K1251">
        <v>7</v>
      </c>
      <c r="L1251" s="25" t="s">
        <v>3065</v>
      </c>
    </row>
    <row r="1252" spans="1:12" x14ac:dyDescent="0.35">
      <c r="A1252" s="25" t="s">
        <v>2402</v>
      </c>
      <c r="B1252" s="25" t="s">
        <v>2401</v>
      </c>
      <c r="C1252" s="25" t="s">
        <v>3970</v>
      </c>
      <c r="D1252" s="25">
        <v>0.86899999999999999</v>
      </c>
      <c r="E1252" s="25" t="s">
        <v>42</v>
      </c>
      <c r="F1252" s="25" t="s">
        <v>36</v>
      </c>
      <c r="G1252" s="29" t="s">
        <v>3359</v>
      </c>
      <c r="H1252" s="29" t="s">
        <v>5404</v>
      </c>
      <c r="I1252" s="25" t="s">
        <v>5405</v>
      </c>
      <c r="J1252" t="s">
        <v>5986</v>
      </c>
      <c r="K1252">
        <v>2</v>
      </c>
      <c r="L1252" s="25" t="s">
        <v>3073</v>
      </c>
    </row>
    <row r="1253" spans="1:12" x14ac:dyDescent="0.35">
      <c r="A1253" s="25" t="s">
        <v>2353</v>
      </c>
      <c r="B1253" s="25" t="s">
        <v>2352</v>
      </c>
      <c r="C1253" s="25" t="s">
        <v>3980</v>
      </c>
      <c r="D1253" s="25">
        <v>4.75</v>
      </c>
      <c r="E1253" s="25" t="s">
        <v>42</v>
      </c>
      <c r="F1253" s="25" t="s">
        <v>36</v>
      </c>
      <c r="G1253" s="29" t="s">
        <v>543</v>
      </c>
      <c r="H1253" s="29" t="s">
        <v>5404</v>
      </c>
      <c r="I1253" s="25" t="s">
        <v>5405</v>
      </c>
      <c r="J1253" t="s">
        <v>5757</v>
      </c>
      <c r="K1253">
        <v>2</v>
      </c>
      <c r="L1253" s="25" t="s">
        <v>3084</v>
      </c>
    </row>
    <row r="1254" spans="1:12" x14ac:dyDescent="0.35">
      <c r="A1254" s="25" t="s">
        <v>5163</v>
      </c>
      <c r="B1254" s="25" t="s">
        <v>5162</v>
      </c>
      <c r="C1254" s="25" t="s">
        <v>3981</v>
      </c>
      <c r="D1254" s="25">
        <v>3.9849999999999999</v>
      </c>
      <c r="E1254" s="25" t="s">
        <v>83</v>
      </c>
      <c r="F1254" s="25" t="s">
        <v>36</v>
      </c>
      <c r="G1254" s="29" t="s">
        <v>29</v>
      </c>
      <c r="H1254" s="29" t="s">
        <v>5404</v>
      </c>
      <c r="I1254" s="25" t="s">
        <v>5408</v>
      </c>
      <c r="J1254" t="s">
        <v>5627</v>
      </c>
      <c r="K1254">
        <v>6</v>
      </c>
      <c r="L1254" s="25" t="s">
        <v>3065</v>
      </c>
    </row>
    <row r="1255" spans="1:12" x14ac:dyDescent="0.35">
      <c r="A1255" s="25" t="s">
        <v>5193</v>
      </c>
      <c r="B1255" s="25" t="s">
        <v>5192</v>
      </c>
      <c r="C1255" s="25" t="s">
        <v>3968</v>
      </c>
      <c r="D1255" s="25">
        <v>0.871</v>
      </c>
      <c r="E1255" s="25" t="s">
        <v>73</v>
      </c>
      <c r="F1255" s="25" t="s">
        <v>36</v>
      </c>
      <c r="G1255" s="29" t="s">
        <v>29</v>
      </c>
      <c r="H1255" s="29" t="s">
        <v>5404</v>
      </c>
      <c r="I1255" s="25" t="s">
        <v>5408</v>
      </c>
      <c r="J1255" t="s">
        <v>5987</v>
      </c>
      <c r="K1255">
        <v>8</v>
      </c>
      <c r="L1255" s="25" t="s">
        <v>3070</v>
      </c>
    </row>
    <row r="1256" spans="1:12" x14ac:dyDescent="0.35">
      <c r="A1256" s="25" t="s">
        <v>2219</v>
      </c>
      <c r="B1256" s="25" t="s">
        <v>2218</v>
      </c>
      <c r="C1256" s="25" t="s">
        <v>3968</v>
      </c>
      <c r="D1256" s="25">
        <v>1.4059999999999999</v>
      </c>
      <c r="E1256" s="25" t="s">
        <v>87</v>
      </c>
      <c r="F1256" s="25" t="s">
        <v>36</v>
      </c>
      <c r="G1256" s="29" t="s">
        <v>26</v>
      </c>
      <c r="H1256" s="29" t="s">
        <v>5404</v>
      </c>
      <c r="I1256" s="25" t="s">
        <v>5408</v>
      </c>
      <c r="J1256" t="s">
        <v>5417</v>
      </c>
      <c r="K1256">
        <v>8</v>
      </c>
      <c r="L1256" s="25" t="s">
        <v>3070</v>
      </c>
    </row>
    <row r="1257" spans="1:12" x14ac:dyDescent="0.35">
      <c r="A1257" s="25" t="s">
        <v>5221</v>
      </c>
      <c r="B1257" s="25" t="s">
        <v>5220</v>
      </c>
      <c r="C1257" s="25" t="s">
        <v>3981</v>
      </c>
      <c r="D1257" s="25">
        <v>4.2069999999999999</v>
      </c>
      <c r="E1257" s="25" t="s">
        <v>39</v>
      </c>
      <c r="F1257" s="25" t="s">
        <v>36</v>
      </c>
      <c r="G1257" s="29" t="s">
        <v>29</v>
      </c>
      <c r="H1257" s="29" t="s">
        <v>5404</v>
      </c>
      <c r="I1257" s="25" t="s">
        <v>5405</v>
      </c>
      <c r="J1257" t="s">
        <v>5988</v>
      </c>
      <c r="K1257">
        <v>4</v>
      </c>
      <c r="L1257" s="25" t="s">
        <v>3065</v>
      </c>
    </row>
    <row r="1258" spans="1:12" x14ac:dyDescent="0.35">
      <c r="A1258" s="25" t="s">
        <v>4380</v>
      </c>
      <c r="B1258" s="25" t="s">
        <v>4379</v>
      </c>
      <c r="C1258" s="25" t="s">
        <v>3970</v>
      </c>
      <c r="D1258" s="25">
        <v>0.74299999999999999</v>
      </c>
      <c r="E1258" s="25" t="s">
        <v>110</v>
      </c>
      <c r="F1258" s="25" t="s">
        <v>36</v>
      </c>
      <c r="G1258" s="29" t="s">
        <v>539</v>
      </c>
      <c r="H1258" s="29" t="s">
        <v>5404</v>
      </c>
      <c r="I1258" s="25" t="s">
        <v>5408</v>
      </c>
      <c r="J1258" t="s">
        <v>5989</v>
      </c>
      <c r="K1258">
        <v>5</v>
      </c>
      <c r="L1258" s="25" t="s">
        <v>3073</v>
      </c>
    </row>
    <row r="1259" spans="1:12" x14ac:dyDescent="0.35">
      <c r="A1259" s="25" t="s">
        <v>2328</v>
      </c>
      <c r="B1259" s="25" t="s">
        <v>2327</v>
      </c>
      <c r="C1259" s="25" t="s">
        <v>3968</v>
      </c>
      <c r="D1259" s="25">
        <v>1.712</v>
      </c>
      <c r="E1259" s="25" t="s">
        <v>50</v>
      </c>
      <c r="F1259" s="25" t="s">
        <v>36</v>
      </c>
      <c r="G1259" s="29" t="s">
        <v>539</v>
      </c>
      <c r="H1259" s="29" t="s">
        <v>5404</v>
      </c>
      <c r="I1259" s="25" t="s">
        <v>5405</v>
      </c>
      <c r="J1259" t="s">
        <v>5990</v>
      </c>
      <c r="K1259">
        <v>4</v>
      </c>
      <c r="L1259" s="25" t="s">
        <v>3070</v>
      </c>
    </row>
    <row r="1260" spans="1:12" x14ac:dyDescent="0.35">
      <c r="A1260" s="25" t="s">
        <v>4436</v>
      </c>
      <c r="B1260" s="25" t="s">
        <v>4435</v>
      </c>
      <c r="C1260" s="25" t="s">
        <v>3980</v>
      </c>
      <c r="D1260" s="25">
        <v>5.3929999999999998</v>
      </c>
      <c r="E1260" s="25" t="s">
        <v>42</v>
      </c>
      <c r="F1260" s="25" t="s">
        <v>36</v>
      </c>
      <c r="G1260" s="29" t="s">
        <v>3996</v>
      </c>
      <c r="H1260" s="29" t="s">
        <v>5404</v>
      </c>
      <c r="I1260" s="25" t="s">
        <v>5405</v>
      </c>
      <c r="J1260" t="s">
        <v>5768</v>
      </c>
      <c r="K1260">
        <v>4</v>
      </c>
      <c r="L1260" s="25" t="s">
        <v>3084</v>
      </c>
    </row>
    <row r="1261" spans="1:12" x14ac:dyDescent="0.35">
      <c r="A1261" s="25" t="s">
        <v>1580</v>
      </c>
      <c r="B1261" s="25" t="s">
        <v>1579</v>
      </c>
      <c r="C1261" s="25" t="s">
        <v>3969</v>
      </c>
      <c r="D1261" s="25">
        <v>2.2210000000000001</v>
      </c>
      <c r="E1261" s="25" t="s">
        <v>39</v>
      </c>
      <c r="F1261" s="25" t="s">
        <v>36</v>
      </c>
      <c r="G1261" s="29" t="s">
        <v>28</v>
      </c>
      <c r="H1261" s="29" t="s">
        <v>5404</v>
      </c>
      <c r="I1261" s="25" t="s">
        <v>5405</v>
      </c>
      <c r="J1261" t="s">
        <v>5900</v>
      </c>
      <c r="K1261">
        <v>3</v>
      </c>
      <c r="L1261" s="25" t="s">
        <v>3066</v>
      </c>
    </row>
    <row r="1262" spans="1:12" x14ac:dyDescent="0.35">
      <c r="A1262" s="25" t="s">
        <v>1959</v>
      </c>
      <c r="B1262" s="25" t="s">
        <v>1958</v>
      </c>
      <c r="C1262" s="25" t="s">
        <v>3981</v>
      </c>
      <c r="D1262" s="25">
        <v>3.5960000000000001</v>
      </c>
      <c r="E1262" s="25" t="s">
        <v>100</v>
      </c>
      <c r="F1262" s="25" t="s">
        <v>36</v>
      </c>
      <c r="G1262" s="29" t="s">
        <v>1839</v>
      </c>
      <c r="H1262" s="29" t="s">
        <v>5404</v>
      </c>
      <c r="I1262" s="25" t="s">
        <v>5408</v>
      </c>
      <c r="J1262" t="s">
        <v>5531</v>
      </c>
      <c r="K1262">
        <v>5</v>
      </c>
      <c r="L1262" s="25" t="s">
        <v>3065</v>
      </c>
    </row>
    <row r="1263" spans="1:12" x14ac:dyDescent="0.35">
      <c r="A1263" s="25" t="s">
        <v>3275</v>
      </c>
      <c r="B1263" s="25" t="s">
        <v>3274</v>
      </c>
      <c r="C1263" s="25" t="s">
        <v>3969</v>
      </c>
      <c r="D1263" s="25">
        <v>2.319</v>
      </c>
      <c r="E1263" s="25" t="s">
        <v>78</v>
      </c>
      <c r="F1263" s="25" t="s">
        <v>36</v>
      </c>
      <c r="G1263" s="29" t="s">
        <v>1839</v>
      </c>
      <c r="H1263" s="29" t="s">
        <v>5404</v>
      </c>
      <c r="I1263" s="25" t="s">
        <v>5405</v>
      </c>
      <c r="J1263" t="s">
        <v>5467</v>
      </c>
      <c r="K1263">
        <v>1</v>
      </c>
      <c r="L1263" s="25" t="s">
        <v>3066</v>
      </c>
    </row>
    <row r="1264" spans="1:12" x14ac:dyDescent="0.35">
      <c r="A1264" s="25" t="s">
        <v>3551</v>
      </c>
      <c r="B1264" s="25" t="s">
        <v>3550</v>
      </c>
      <c r="C1264" s="25" t="s">
        <v>3968</v>
      </c>
      <c r="D1264" s="25">
        <v>1.0509999999999999</v>
      </c>
      <c r="E1264" s="25" t="s">
        <v>159</v>
      </c>
      <c r="F1264" s="25" t="s">
        <v>36</v>
      </c>
      <c r="G1264" s="29" t="s">
        <v>3393</v>
      </c>
      <c r="H1264" s="29" t="s">
        <v>5404</v>
      </c>
      <c r="I1264" s="25" t="s">
        <v>5408</v>
      </c>
      <c r="J1264" t="s">
        <v>5991</v>
      </c>
      <c r="K1264">
        <v>6</v>
      </c>
      <c r="L1264" s="25" t="s">
        <v>3070</v>
      </c>
    </row>
    <row r="1265" spans="1:12" x14ac:dyDescent="0.35">
      <c r="A1265" s="25" t="s">
        <v>2461</v>
      </c>
      <c r="B1265" s="25" t="s">
        <v>2460</v>
      </c>
      <c r="C1265" s="25" t="s">
        <v>3981</v>
      </c>
      <c r="D1265" s="25">
        <v>4.4859999999999998</v>
      </c>
      <c r="E1265" s="25" t="s">
        <v>53</v>
      </c>
      <c r="F1265" s="25" t="s">
        <v>36</v>
      </c>
      <c r="G1265" s="29" t="s">
        <v>5398</v>
      </c>
      <c r="H1265" s="29" t="s">
        <v>5404</v>
      </c>
      <c r="I1265" s="25" t="s">
        <v>5405</v>
      </c>
      <c r="J1265" t="s">
        <v>5813</v>
      </c>
      <c r="K1265">
        <v>2</v>
      </c>
      <c r="L1265" s="25" t="s">
        <v>3065</v>
      </c>
    </row>
    <row r="1266" spans="1:12" x14ac:dyDescent="0.35">
      <c r="A1266" s="25" t="s">
        <v>590</v>
      </c>
      <c r="B1266" s="25" t="s">
        <v>589</v>
      </c>
      <c r="C1266" s="25" t="s">
        <v>3981</v>
      </c>
      <c r="D1266" s="25">
        <v>3.9889999999999999</v>
      </c>
      <c r="E1266" s="25" t="s">
        <v>47</v>
      </c>
      <c r="F1266" s="25" t="s">
        <v>36</v>
      </c>
      <c r="G1266" s="29" t="s">
        <v>3994</v>
      </c>
      <c r="H1266" s="29" t="s">
        <v>5404</v>
      </c>
      <c r="I1266" s="25" t="s">
        <v>5408</v>
      </c>
      <c r="J1266" t="s">
        <v>5937</v>
      </c>
      <c r="K1266">
        <v>8</v>
      </c>
      <c r="L1266" s="25" t="s">
        <v>3065</v>
      </c>
    </row>
    <row r="1267" spans="1:12" x14ac:dyDescent="0.35">
      <c r="A1267" s="25" t="s">
        <v>4670</v>
      </c>
      <c r="B1267" s="25" t="s">
        <v>4669</v>
      </c>
      <c r="C1267" s="25" t="s">
        <v>3968</v>
      </c>
      <c r="D1267" s="25">
        <v>1.371</v>
      </c>
      <c r="E1267" s="25" t="s">
        <v>68</v>
      </c>
      <c r="F1267" s="25" t="s">
        <v>36</v>
      </c>
      <c r="G1267" s="29" t="s">
        <v>3994</v>
      </c>
      <c r="H1267" s="29" t="s">
        <v>5404</v>
      </c>
      <c r="I1267" s="25" t="s">
        <v>5405</v>
      </c>
      <c r="J1267" t="s">
        <v>5669</v>
      </c>
      <c r="K1267">
        <v>2</v>
      </c>
      <c r="L1267" s="25" t="s">
        <v>3070</v>
      </c>
    </row>
    <row r="1268" spans="1:12" x14ac:dyDescent="0.35">
      <c r="A1268" s="25" t="s">
        <v>3890</v>
      </c>
      <c r="B1268" s="25" t="s">
        <v>3889</v>
      </c>
      <c r="C1268" s="25" t="s">
        <v>3968</v>
      </c>
      <c r="D1268" s="25">
        <v>1.482</v>
      </c>
      <c r="E1268" s="25" t="s">
        <v>83</v>
      </c>
      <c r="F1268" s="25" t="s">
        <v>36</v>
      </c>
      <c r="G1268" s="29" t="s">
        <v>1839</v>
      </c>
      <c r="H1268" s="29" t="s">
        <v>5404</v>
      </c>
      <c r="I1268" s="25" t="s">
        <v>5405</v>
      </c>
      <c r="J1268" t="s">
        <v>5784</v>
      </c>
      <c r="K1268">
        <v>1</v>
      </c>
      <c r="L1268" s="25" t="s">
        <v>3070</v>
      </c>
    </row>
    <row r="1269" spans="1:12" x14ac:dyDescent="0.35">
      <c r="A1269" s="25" t="s">
        <v>3318</v>
      </c>
      <c r="B1269" s="25" t="s">
        <v>3317</v>
      </c>
      <c r="C1269" s="25" t="s">
        <v>3968</v>
      </c>
      <c r="D1269" s="25">
        <v>1.07</v>
      </c>
      <c r="E1269" s="25" t="s">
        <v>47</v>
      </c>
      <c r="F1269" s="25" t="s">
        <v>36</v>
      </c>
      <c r="G1269" s="29" t="s">
        <v>3359</v>
      </c>
      <c r="H1269" s="29" t="s">
        <v>5404</v>
      </c>
      <c r="I1269" s="25" t="s">
        <v>5408</v>
      </c>
      <c r="J1269" t="s">
        <v>5992</v>
      </c>
      <c r="K1269">
        <v>8</v>
      </c>
      <c r="L1269" s="25" t="s">
        <v>3070</v>
      </c>
    </row>
    <row r="1270" spans="1:12" x14ac:dyDescent="0.35">
      <c r="A1270" s="25" t="s">
        <v>4091</v>
      </c>
      <c r="B1270" s="25" t="s">
        <v>4090</v>
      </c>
      <c r="C1270" s="25" t="s">
        <v>3968</v>
      </c>
      <c r="D1270" s="25">
        <v>0.91200000000000003</v>
      </c>
      <c r="E1270" s="25" t="s">
        <v>100</v>
      </c>
      <c r="F1270" s="25" t="s">
        <v>36</v>
      </c>
      <c r="G1270" s="29" t="s">
        <v>3995</v>
      </c>
      <c r="H1270" s="29" t="s">
        <v>5404</v>
      </c>
      <c r="I1270" s="25" t="s">
        <v>5408</v>
      </c>
      <c r="J1270" t="s">
        <v>5444</v>
      </c>
      <c r="K1270">
        <v>8</v>
      </c>
      <c r="L1270" s="25" t="s">
        <v>3070</v>
      </c>
    </row>
    <row r="1271" spans="1:12" x14ac:dyDescent="0.35">
      <c r="A1271" s="25" t="s">
        <v>3285</v>
      </c>
      <c r="B1271" s="25" t="s">
        <v>3284</v>
      </c>
      <c r="C1271" s="25" t="s">
        <v>3981</v>
      </c>
      <c r="D1271" s="25">
        <v>4.6760000000000002</v>
      </c>
      <c r="E1271" s="25" t="s">
        <v>87</v>
      </c>
      <c r="F1271" s="25" t="s">
        <v>36</v>
      </c>
      <c r="G1271" s="29" t="s">
        <v>1839</v>
      </c>
      <c r="H1271" s="29" t="s">
        <v>5404</v>
      </c>
      <c r="I1271" s="25" t="s">
        <v>5405</v>
      </c>
      <c r="J1271" t="s">
        <v>5851</v>
      </c>
      <c r="K1271">
        <v>4</v>
      </c>
      <c r="L1271" s="25" t="s">
        <v>3065</v>
      </c>
    </row>
    <row r="1272" spans="1:12" x14ac:dyDescent="0.35">
      <c r="A1272" s="25" t="s">
        <v>5107</v>
      </c>
      <c r="B1272" s="25" t="s">
        <v>5106</v>
      </c>
      <c r="C1272" s="25" t="s">
        <v>3970</v>
      </c>
      <c r="D1272" s="25">
        <v>0.74299999999999999</v>
      </c>
      <c r="E1272" s="25" t="s">
        <v>50</v>
      </c>
      <c r="F1272" s="25" t="s">
        <v>36</v>
      </c>
      <c r="G1272" s="29" t="s">
        <v>2175</v>
      </c>
      <c r="H1272" s="29" t="s">
        <v>5404</v>
      </c>
      <c r="I1272" s="25" t="s">
        <v>5408</v>
      </c>
      <c r="J1272" t="s">
        <v>5774</v>
      </c>
      <c r="K1272">
        <v>8</v>
      </c>
      <c r="L1272" s="25" t="s">
        <v>3073</v>
      </c>
    </row>
    <row r="1273" spans="1:12" x14ac:dyDescent="0.35">
      <c r="A1273" s="25" t="s">
        <v>2790</v>
      </c>
      <c r="B1273" s="25" t="s">
        <v>2789</v>
      </c>
      <c r="C1273" s="25" t="s">
        <v>3969</v>
      </c>
      <c r="D1273" s="25">
        <v>3.1139999999999999</v>
      </c>
      <c r="E1273" s="25" t="s">
        <v>39</v>
      </c>
      <c r="F1273" s="25" t="s">
        <v>36</v>
      </c>
      <c r="G1273" s="29" t="s">
        <v>2175</v>
      </c>
      <c r="H1273" s="29" t="s">
        <v>5404</v>
      </c>
      <c r="I1273" s="25" t="s">
        <v>5408</v>
      </c>
      <c r="J1273" t="s">
        <v>5869</v>
      </c>
      <c r="K1273">
        <v>7</v>
      </c>
      <c r="L1273" s="25" t="s">
        <v>3066</v>
      </c>
    </row>
    <row r="1274" spans="1:12" x14ac:dyDescent="0.35">
      <c r="A1274" s="25" t="s">
        <v>5245</v>
      </c>
      <c r="B1274" s="25" t="s">
        <v>5244</v>
      </c>
      <c r="C1274" s="25" t="s">
        <v>3969</v>
      </c>
      <c r="D1274" s="25">
        <v>3.4</v>
      </c>
      <c r="E1274" s="25" t="s">
        <v>50</v>
      </c>
      <c r="F1274" s="25" t="s">
        <v>36</v>
      </c>
      <c r="G1274" s="29" t="s">
        <v>29</v>
      </c>
      <c r="H1274" s="29" t="s">
        <v>5404</v>
      </c>
      <c r="I1274" s="25" t="s">
        <v>5405</v>
      </c>
      <c r="J1274" t="s">
        <v>5412</v>
      </c>
      <c r="K1274">
        <v>2</v>
      </c>
      <c r="L1274" s="25" t="s">
        <v>3066</v>
      </c>
    </row>
    <row r="1275" spans="1:12" x14ac:dyDescent="0.35">
      <c r="A1275" s="25" t="s">
        <v>1949</v>
      </c>
      <c r="B1275" s="25" t="s">
        <v>1948</v>
      </c>
      <c r="C1275" s="25" t="s">
        <v>3969</v>
      </c>
      <c r="D1275" s="25">
        <v>3.3450000000000002</v>
      </c>
      <c r="E1275" s="25" t="s">
        <v>47</v>
      </c>
      <c r="F1275" s="25" t="s">
        <v>36</v>
      </c>
      <c r="G1275" s="29" t="s">
        <v>1839</v>
      </c>
      <c r="H1275" s="29" t="s">
        <v>5404</v>
      </c>
      <c r="I1275" s="25" t="s">
        <v>5405</v>
      </c>
      <c r="J1275" t="s">
        <v>5621</v>
      </c>
      <c r="K1275">
        <v>4</v>
      </c>
      <c r="L1275" s="25" t="s">
        <v>3066</v>
      </c>
    </row>
    <row r="1276" spans="1:12" x14ac:dyDescent="0.35">
      <c r="A1276" s="25" t="s">
        <v>2690</v>
      </c>
      <c r="B1276" s="25" t="s">
        <v>2689</v>
      </c>
      <c r="C1276" s="25" t="s">
        <v>3980</v>
      </c>
      <c r="D1276" s="25">
        <v>5.15</v>
      </c>
      <c r="E1276" s="25" t="s">
        <v>83</v>
      </c>
      <c r="F1276" s="25" t="s">
        <v>36</v>
      </c>
      <c r="G1276" s="29" t="s">
        <v>3359</v>
      </c>
      <c r="H1276" s="29" t="s">
        <v>5404</v>
      </c>
      <c r="I1276" s="25" t="s">
        <v>5405</v>
      </c>
      <c r="J1276" t="s">
        <v>5903</v>
      </c>
      <c r="K1276">
        <v>2</v>
      </c>
      <c r="L1276" s="25" t="s">
        <v>3084</v>
      </c>
    </row>
    <row r="1277" spans="1:12" x14ac:dyDescent="0.35">
      <c r="A1277" s="25" t="s">
        <v>1582</v>
      </c>
      <c r="B1277" s="25" t="s">
        <v>1581</v>
      </c>
      <c r="C1277" s="25" t="s">
        <v>3980</v>
      </c>
      <c r="D1277" s="25">
        <v>5.3109999999999999</v>
      </c>
      <c r="E1277" s="25" t="s">
        <v>36</v>
      </c>
      <c r="F1277" s="25" t="s">
        <v>36</v>
      </c>
      <c r="G1277" s="29" t="s">
        <v>28</v>
      </c>
      <c r="H1277" s="29" t="s">
        <v>5404</v>
      </c>
      <c r="I1277" s="25" t="s">
        <v>5405</v>
      </c>
      <c r="J1277" t="s">
        <v>5523</v>
      </c>
      <c r="K1277">
        <v>1</v>
      </c>
      <c r="L1277" s="25" t="s">
        <v>3084</v>
      </c>
    </row>
    <row r="1278" spans="1:12" x14ac:dyDescent="0.35">
      <c r="A1278" s="25" t="s">
        <v>4149</v>
      </c>
      <c r="B1278" s="25" t="s">
        <v>4148</v>
      </c>
      <c r="C1278" s="25" t="s">
        <v>3981</v>
      </c>
      <c r="D1278" s="25">
        <v>4.0910000000000002</v>
      </c>
      <c r="E1278" s="25" t="s">
        <v>39</v>
      </c>
      <c r="F1278" s="25" t="s">
        <v>36</v>
      </c>
      <c r="G1278" s="29" t="s">
        <v>3995</v>
      </c>
      <c r="H1278" s="29" t="s">
        <v>5404</v>
      </c>
      <c r="I1278" s="25" t="s">
        <v>5405</v>
      </c>
      <c r="J1278" t="s">
        <v>5676</v>
      </c>
      <c r="K1278">
        <v>1</v>
      </c>
      <c r="L1278" s="25" t="s">
        <v>3065</v>
      </c>
    </row>
    <row r="1279" spans="1:12" x14ac:dyDescent="0.35">
      <c r="A1279" s="25" t="s">
        <v>3555</v>
      </c>
      <c r="B1279" s="25" t="s">
        <v>3554</v>
      </c>
      <c r="C1279" s="25" t="s">
        <v>3969</v>
      </c>
      <c r="D1279" s="25">
        <v>2.3090000000000002</v>
      </c>
      <c r="E1279" s="25" t="s">
        <v>50</v>
      </c>
      <c r="F1279" s="25" t="s">
        <v>36</v>
      </c>
      <c r="G1279" s="29" t="s">
        <v>3393</v>
      </c>
      <c r="H1279" s="29" t="s">
        <v>5404</v>
      </c>
      <c r="I1279" s="25" t="s">
        <v>5408</v>
      </c>
      <c r="J1279" t="s">
        <v>5644</v>
      </c>
      <c r="K1279">
        <v>6</v>
      </c>
      <c r="L1279" s="25" t="s">
        <v>3066</v>
      </c>
    </row>
    <row r="1280" spans="1:12" x14ac:dyDescent="0.35">
      <c r="A1280" s="25" t="s">
        <v>234</v>
      </c>
      <c r="B1280" s="25" t="s">
        <v>233</v>
      </c>
      <c r="C1280" s="25" t="s">
        <v>3968</v>
      </c>
      <c r="D1280" s="25">
        <v>1.617</v>
      </c>
      <c r="E1280" s="25" t="s">
        <v>36</v>
      </c>
      <c r="F1280" s="25" t="s">
        <v>36</v>
      </c>
      <c r="G1280" s="29" t="s">
        <v>27</v>
      </c>
      <c r="H1280" s="29" t="s">
        <v>5404</v>
      </c>
      <c r="I1280" s="25" t="s">
        <v>5405</v>
      </c>
      <c r="J1280" t="s">
        <v>5993</v>
      </c>
      <c r="K1280">
        <v>3</v>
      </c>
      <c r="L1280" s="25" t="s">
        <v>3070</v>
      </c>
    </row>
    <row r="1281" spans="1:12" x14ac:dyDescent="0.35">
      <c r="A1281" s="25" t="s">
        <v>5373</v>
      </c>
      <c r="B1281" s="25" t="s">
        <v>5372</v>
      </c>
      <c r="C1281" s="25" t="s">
        <v>3970</v>
      </c>
      <c r="D1281" s="25">
        <v>0.75</v>
      </c>
      <c r="E1281" s="25" t="s">
        <v>159</v>
      </c>
      <c r="F1281" s="25" t="s">
        <v>36</v>
      </c>
      <c r="G1281" s="29" t="s">
        <v>29</v>
      </c>
      <c r="H1281" s="29" t="s">
        <v>5404</v>
      </c>
      <c r="I1281" s="25" t="s">
        <v>5405</v>
      </c>
      <c r="J1281" t="s">
        <v>5456</v>
      </c>
      <c r="K1281">
        <v>1</v>
      </c>
      <c r="L1281" s="25" t="s">
        <v>3073</v>
      </c>
    </row>
    <row r="1282" spans="1:12" x14ac:dyDescent="0.35">
      <c r="A1282" s="25" t="s">
        <v>5181</v>
      </c>
      <c r="B1282" s="25" t="s">
        <v>5180</v>
      </c>
      <c r="C1282" s="25" t="s">
        <v>3969</v>
      </c>
      <c r="D1282" s="25">
        <v>2.1960000000000002</v>
      </c>
      <c r="E1282" s="25" t="s">
        <v>39</v>
      </c>
      <c r="F1282" s="25" t="s">
        <v>36</v>
      </c>
      <c r="G1282" s="29" t="s">
        <v>29</v>
      </c>
      <c r="H1282" s="29" t="s">
        <v>5404</v>
      </c>
      <c r="I1282" s="25" t="s">
        <v>5408</v>
      </c>
      <c r="J1282" t="s">
        <v>5770</v>
      </c>
      <c r="K1282">
        <v>8</v>
      </c>
      <c r="L1282" s="25" t="s">
        <v>3066</v>
      </c>
    </row>
    <row r="1283" spans="1:12" x14ac:dyDescent="0.35">
      <c r="A1283" s="25" t="s">
        <v>3900</v>
      </c>
      <c r="B1283" s="25" t="s">
        <v>3899</v>
      </c>
      <c r="C1283" s="25" t="s">
        <v>3970</v>
      </c>
      <c r="D1283" s="25">
        <v>0.76600000000000001</v>
      </c>
      <c r="E1283" s="25" t="s">
        <v>53</v>
      </c>
      <c r="F1283" s="25" t="s">
        <v>36</v>
      </c>
      <c r="G1283" s="29" t="s">
        <v>1839</v>
      </c>
      <c r="H1283" s="29" t="s">
        <v>5404</v>
      </c>
      <c r="I1283" s="25" t="s">
        <v>5405</v>
      </c>
      <c r="J1283" t="s">
        <v>5502</v>
      </c>
      <c r="K1283">
        <v>2</v>
      </c>
      <c r="L1283" s="25" t="s">
        <v>3073</v>
      </c>
    </row>
    <row r="1284" spans="1:12" x14ac:dyDescent="0.35">
      <c r="A1284" s="25" t="s">
        <v>2363</v>
      </c>
      <c r="B1284" s="25" t="s">
        <v>2362</v>
      </c>
      <c r="C1284" s="25" t="s">
        <v>3968</v>
      </c>
      <c r="D1284" s="25">
        <v>1.1559999999999999</v>
      </c>
      <c r="E1284" s="25" t="s">
        <v>78</v>
      </c>
      <c r="F1284" s="25" t="s">
        <v>36</v>
      </c>
      <c r="G1284" s="29" t="s">
        <v>543</v>
      </c>
      <c r="H1284" s="29" t="s">
        <v>5404</v>
      </c>
      <c r="I1284" s="25" t="s">
        <v>5408</v>
      </c>
      <c r="J1284" t="s">
        <v>5508</v>
      </c>
      <c r="K1284">
        <v>8</v>
      </c>
      <c r="L1284" s="25" t="s">
        <v>3070</v>
      </c>
    </row>
    <row r="1285" spans="1:12" x14ac:dyDescent="0.35">
      <c r="A1285" s="25" t="s">
        <v>4819</v>
      </c>
      <c r="B1285" s="25" t="s">
        <v>4818</v>
      </c>
      <c r="C1285" s="25" t="s">
        <v>3980</v>
      </c>
      <c r="D1285" s="25">
        <v>4.9749999999999996</v>
      </c>
      <c r="E1285" s="25" t="s">
        <v>35</v>
      </c>
      <c r="F1285" s="25" t="s">
        <v>36</v>
      </c>
      <c r="G1285" s="29" t="s">
        <v>28</v>
      </c>
      <c r="H1285" s="29" t="s">
        <v>5404</v>
      </c>
      <c r="I1285" s="25" t="s">
        <v>5408</v>
      </c>
      <c r="J1285" t="s">
        <v>5987</v>
      </c>
      <c r="K1285">
        <v>8</v>
      </c>
      <c r="L1285" s="25" t="s">
        <v>3084</v>
      </c>
    </row>
    <row r="1286" spans="1:12" x14ac:dyDescent="0.35">
      <c r="A1286" s="25" t="s">
        <v>1479</v>
      </c>
      <c r="B1286" s="25" t="s">
        <v>1798</v>
      </c>
      <c r="C1286" s="25" t="s">
        <v>3970</v>
      </c>
      <c r="D1286" s="25">
        <v>0.75</v>
      </c>
      <c r="E1286" s="25" t="s">
        <v>87</v>
      </c>
      <c r="F1286" s="25" t="s">
        <v>36</v>
      </c>
      <c r="G1286" s="29" t="s">
        <v>27</v>
      </c>
      <c r="H1286" s="29" t="s">
        <v>5404</v>
      </c>
      <c r="I1286" s="25" t="s">
        <v>5405</v>
      </c>
      <c r="J1286" t="s">
        <v>5994</v>
      </c>
      <c r="K1286">
        <v>4</v>
      </c>
      <c r="L1286" s="25" t="s">
        <v>3073</v>
      </c>
    </row>
    <row r="1287" spans="1:12" x14ac:dyDescent="0.35">
      <c r="A1287" s="25" t="s">
        <v>2436</v>
      </c>
      <c r="B1287" s="25" t="s">
        <v>2435</v>
      </c>
      <c r="C1287" s="25" t="s">
        <v>3980</v>
      </c>
      <c r="D1287" s="25">
        <v>5.0220000000000002</v>
      </c>
      <c r="E1287" s="25" t="s">
        <v>83</v>
      </c>
      <c r="F1287" s="25" t="s">
        <v>36</v>
      </c>
      <c r="G1287" s="29" t="s">
        <v>27</v>
      </c>
      <c r="H1287" s="29" t="s">
        <v>5404</v>
      </c>
      <c r="I1287" s="25" t="s">
        <v>5408</v>
      </c>
      <c r="J1287" t="s">
        <v>5917</v>
      </c>
      <c r="K1287">
        <v>5</v>
      </c>
      <c r="L1287" s="25" t="s">
        <v>3084</v>
      </c>
    </row>
    <row r="1288" spans="1:12" x14ac:dyDescent="0.35">
      <c r="A1288" s="25" t="s">
        <v>4175</v>
      </c>
      <c r="B1288" s="25" t="s">
        <v>4174</v>
      </c>
      <c r="C1288" s="25" t="s">
        <v>3969</v>
      </c>
      <c r="D1288" s="25">
        <v>2.6110000000000002</v>
      </c>
      <c r="E1288" s="25" t="s">
        <v>36</v>
      </c>
      <c r="F1288" s="25" t="s">
        <v>36</v>
      </c>
      <c r="G1288" s="29" t="s">
        <v>3995</v>
      </c>
      <c r="H1288" s="29" t="s">
        <v>5404</v>
      </c>
      <c r="I1288" s="25" t="s">
        <v>5405</v>
      </c>
      <c r="J1288" t="s">
        <v>5693</v>
      </c>
      <c r="K1288">
        <v>1</v>
      </c>
      <c r="L1288" s="25" t="s">
        <v>3066</v>
      </c>
    </row>
    <row r="1289" spans="1:12" x14ac:dyDescent="0.35">
      <c r="A1289" s="25" t="s">
        <v>5227</v>
      </c>
      <c r="B1289" s="25" t="s">
        <v>5226</v>
      </c>
      <c r="C1289" s="25" t="s">
        <v>3981</v>
      </c>
      <c r="D1289" s="25">
        <v>4.0449999999999999</v>
      </c>
      <c r="E1289" s="25" t="s">
        <v>42</v>
      </c>
      <c r="F1289" s="25" t="s">
        <v>36</v>
      </c>
      <c r="G1289" s="29" t="s">
        <v>29</v>
      </c>
      <c r="H1289" s="29" t="s">
        <v>5404</v>
      </c>
      <c r="I1289" s="25" t="s">
        <v>5405</v>
      </c>
      <c r="J1289" t="s">
        <v>5927</v>
      </c>
      <c r="K1289">
        <v>1</v>
      </c>
      <c r="L1289" s="25" t="s">
        <v>3065</v>
      </c>
    </row>
    <row r="1290" spans="1:12" x14ac:dyDescent="0.35">
      <c r="A1290" s="25" t="s">
        <v>2059</v>
      </c>
      <c r="B1290" s="25" t="s">
        <v>2058</v>
      </c>
      <c r="C1290" s="25" t="s">
        <v>3969</v>
      </c>
      <c r="D1290" s="25">
        <v>3.1440000000000001</v>
      </c>
      <c r="E1290" s="25" t="s">
        <v>42</v>
      </c>
      <c r="F1290" s="25" t="s">
        <v>36</v>
      </c>
      <c r="G1290" s="29" t="s">
        <v>1839</v>
      </c>
      <c r="H1290" s="29" t="s">
        <v>5404</v>
      </c>
      <c r="I1290" s="25" t="s">
        <v>5408</v>
      </c>
      <c r="J1290" t="s">
        <v>5960</v>
      </c>
      <c r="K1290">
        <v>8</v>
      </c>
      <c r="L1290" s="25" t="s">
        <v>3066</v>
      </c>
    </row>
    <row r="1291" spans="1:12" x14ac:dyDescent="0.35">
      <c r="A1291" s="25" t="s">
        <v>4959</v>
      </c>
      <c r="B1291" s="25" t="s">
        <v>4958</v>
      </c>
      <c r="C1291" s="25" t="s">
        <v>3969</v>
      </c>
      <c r="D1291" s="25">
        <v>2.6280000000000001</v>
      </c>
      <c r="E1291" s="25" t="s">
        <v>50</v>
      </c>
      <c r="F1291" s="25" t="s">
        <v>36</v>
      </c>
      <c r="G1291" s="29" t="s">
        <v>1839</v>
      </c>
      <c r="H1291" s="29" t="s">
        <v>5404</v>
      </c>
      <c r="I1291" s="25" t="s">
        <v>5405</v>
      </c>
      <c r="J1291" t="s">
        <v>5995</v>
      </c>
      <c r="K1291">
        <v>4</v>
      </c>
      <c r="L1291" s="25" t="s">
        <v>3066</v>
      </c>
    </row>
    <row r="1292" spans="1:12" x14ac:dyDescent="0.35">
      <c r="A1292" s="25" t="s">
        <v>4041</v>
      </c>
      <c r="B1292" s="25" t="s">
        <v>4040</v>
      </c>
      <c r="C1292" s="25" t="s">
        <v>3970</v>
      </c>
      <c r="D1292" s="25">
        <v>0.745</v>
      </c>
      <c r="E1292" s="25" t="s">
        <v>110</v>
      </c>
      <c r="F1292" s="25" t="s">
        <v>36</v>
      </c>
      <c r="G1292" s="29" t="s">
        <v>543</v>
      </c>
      <c r="H1292" s="29" t="s">
        <v>5404</v>
      </c>
      <c r="I1292" s="25" t="s">
        <v>5405</v>
      </c>
      <c r="J1292" t="s">
        <v>5446</v>
      </c>
      <c r="K1292">
        <v>1</v>
      </c>
      <c r="L1292" s="25" t="s">
        <v>3073</v>
      </c>
    </row>
    <row r="1293" spans="1:12" x14ac:dyDescent="0.35">
      <c r="A1293" s="25" t="s">
        <v>2491</v>
      </c>
      <c r="B1293" s="25" t="s">
        <v>2490</v>
      </c>
      <c r="C1293" s="25" t="s">
        <v>3968</v>
      </c>
      <c r="D1293" s="25">
        <v>0.94</v>
      </c>
      <c r="E1293" s="25" t="s">
        <v>87</v>
      </c>
      <c r="F1293" s="25" t="s">
        <v>36</v>
      </c>
      <c r="G1293" s="29" t="s">
        <v>28</v>
      </c>
      <c r="H1293" s="29" t="s">
        <v>5404</v>
      </c>
      <c r="I1293" s="25" t="s">
        <v>5408</v>
      </c>
      <c r="J1293" t="s">
        <v>5996</v>
      </c>
      <c r="K1293">
        <v>6</v>
      </c>
      <c r="L1293" s="25" t="s">
        <v>3070</v>
      </c>
    </row>
    <row r="1294" spans="1:12" x14ac:dyDescent="0.35">
      <c r="A1294" s="25" t="s">
        <v>4145</v>
      </c>
      <c r="B1294" s="25" t="s">
        <v>4144</v>
      </c>
      <c r="C1294" s="25" t="s">
        <v>3981</v>
      </c>
      <c r="D1294" s="25">
        <v>4.468</v>
      </c>
      <c r="E1294" s="25" t="s">
        <v>36</v>
      </c>
      <c r="F1294" s="25" t="s">
        <v>36</v>
      </c>
      <c r="G1294" s="29" t="s">
        <v>3995</v>
      </c>
      <c r="H1294" s="29" t="s">
        <v>5404</v>
      </c>
      <c r="I1294" s="25" t="s">
        <v>5405</v>
      </c>
      <c r="J1294" t="s">
        <v>5572</v>
      </c>
      <c r="K1294">
        <v>3</v>
      </c>
      <c r="L1294" s="25" t="s">
        <v>3065</v>
      </c>
    </row>
    <row r="1295" spans="1:12" x14ac:dyDescent="0.35">
      <c r="A1295" s="25" t="s">
        <v>4217</v>
      </c>
      <c r="B1295" s="25" t="s">
        <v>4216</v>
      </c>
      <c r="C1295" s="25" t="s">
        <v>3968</v>
      </c>
      <c r="D1295" s="25">
        <v>1.407</v>
      </c>
      <c r="E1295" s="25" t="s">
        <v>39</v>
      </c>
      <c r="F1295" s="25" t="s">
        <v>36</v>
      </c>
      <c r="G1295" s="29" t="s">
        <v>3995</v>
      </c>
      <c r="H1295" s="29" t="s">
        <v>5404</v>
      </c>
      <c r="I1295" s="25" t="s">
        <v>5405</v>
      </c>
      <c r="J1295" t="s">
        <v>5711</v>
      </c>
      <c r="K1295">
        <v>2</v>
      </c>
      <c r="L1295" s="25" t="s">
        <v>3070</v>
      </c>
    </row>
    <row r="1296" spans="1:12" x14ac:dyDescent="0.35">
      <c r="A1296" s="25" t="s">
        <v>3388</v>
      </c>
      <c r="B1296" s="25" t="s">
        <v>3387</v>
      </c>
      <c r="C1296" s="25" t="s">
        <v>3969</v>
      </c>
      <c r="D1296" s="25">
        <v>2.62</v>
      </c>
      <c r="E1296" s="25" t="s">
        <v>42</v>
      </c>
      <c r="F1296" s="25" t="s">
        <v>36</v>
      </c>
      <c r="G1296" s="29" t="s">
        <v>2175</v>
      </c>
      <c r="H1296" s="29" t="s">
        <v>5404</v>
      </c>
      <c r="I1296" s="25" t="s">
        <v>5405</v>
      </c>
      <c r="J1296" t="s">
        <v>5614</v>
      </c>
      <c r="K1296">
        <v>2</v>
      </c>
      <c r="L1296" s="25" t="s">
        <v>3066</v>
      </c>
    </row>
    <row r="1297" spans="1:12" x14ac:dyDescent="0.35">
      <c r="A1297" s="25" t="s">
        <v>3961</v>
      </c>
      <c r="B1297" s="25" t="s">
        <v>3960</v>
      </c>
      <c r="C1297" s="25" t="s">
        <v>3968</v>
      </c>
      <c r="D1297" s="25">
        <v>1.2929999999999999</v>
      </c>
      <c r="E1297" s="25" t="s">
        <v>39</v>
      </c>
      <c r="F1297" s="25" t="s">
        <v>36</v>
      </c>
      <c r="G1297" s="29" t="s">
        <v>2175</v>
      </c>
      <c r="H1297" s="29" t="s">
        <v>5404</v>
      </c>
      <c r="I1297" s="25" t="s">
        <v>5405</v>
      </c>
      <c r="J1297" t="s">
        <v>5451</v>
      </c>
      <c r="K1297">
        <v>1</v>
      </c>
      <c r="L1297" s="25" t="s">
        <v>3070</v>
      </c>
    </row>
    <row r="1298" spans="1:12" x14ac:dyDescent="0.35">
      <c r="A1298" s="25" t="s">
        <v>2272</v>
      </c>
      <c r="B1298" s="25" t="s">
        <v>2271</v>
      </c>
      <c r="C1298" s="25" t="s">
        <v>3968</v>
      </c>
      <c r="D1298" s="25">
        <v>1.417</v>
      </c>
      <c r="E1298" s="25" t="s">
        <v>78</v>
      </c>
      <c r="F1298" s="25" t="s">
        <v>36</v>
      </c>
      <c r="G1298" s="29" t="s">
        <v>539</v>
      </c>
      <c r="H1298" s="29" t="s">
        <v>5404</v>
      </c>
      <c r="I1298" s="25" t="s">
        <v>5408</v>
      </c>
      <c r="J1298" t="s">
        <v>5997</v>
      </c>
      <c r="K1298">
        <v>8</v>
      </c>
      <c r="L1298" s="25" t="s">
        <v>3070</v>
      </c>
    </row>
    <row r="1299" spans="1:12" x14ac:dyDescent="0.35">
      <c r="A1299" s="25" t="s">
        <v>3111</v>
      </c>
      <c r="B1299" s="25" t="s">
        <v>3110</v>
      </c>
      <c r="C1299" s="25" t="s">
        <v>3970</v>
      </c>
      <c r="D1299" s="25">
        <v>0.72399999999999998</v>
      </c>
      <c r="E1299" s="25" t="s">
        <v>50</v>
      </c>
      <c r="F1299" s="25" t="s">
        <v>36</v>
      </c>
      <c r="G1299" s="29" t="s">
        <v>539</v>
      </c>
      <c r="H1299" s="29" t="s">
        <v>5404</v>
      </c>
      <c r="I1299" s="25" t="s">
        <v>5405</v>
      </c>
      <c r="J1299" t="s">
        <v>5580</v>
      </c>
      <c r="K1299">
        <v>3</v>
      </c>
      <c r="L1299" s="25" t="s">
        <v>3073</v>
      </c>
    </row>
    <row r="1300" spans="1:12" x14ac:dyDescent="0.35">
      <c r="A1300" s="25" t="s">
        <v>4468</v>
      </c>
      <c r="B1300" s="25" t="s">
        <v>4467</v>
      </c>
      <c r="C1300" s="25" t="s">
        <v>3969</v>
      </c>
      <c r="D1300" s="25">
        <v>2.9209999999999998</v>
      </c>
      <c r="E1300" s="25" t="s">
        <v>87</v>
      </c>
      <c r="F1300" s="25" t="s">
        <v>36</v>
      </c>
      <c r="G1300" s="29" t="s">
        <v>3996</v>
      </c>
      <c r="H1300" s="29" t="s">
        <v>5404</v>
      </c>
      <c r="I1300" s="25" t="s">
        <v>5405</v>
      </c>
      <c r="J1300" t="s">
        <v>5667</v>
      </c>
      <c r="K1300">
        <v>2</v>
      </c>
      <c r="L1300" s="25" t="s">
        <v>3066</v>
      </c>
    </row>
    <row r="1301" spans="1:12" x14ac:dyDescent="0.35">
      <c r="A1301" s="25" t="s">
        <v>2420</v>
      </c>
      <c r="B1301" s="25" t="s">
        <v>2419</v>
      </c>
      <c r="C1301" s="25" t="s">
        <v>3969</v>
      </c>
      <c r="D1301" s="25">
        <v>3.274</v>
      </c>
      <c r="E1301" s="25" t="s">
        <v>36</v>
      </c>
      <c r="F1301" s="25" t="s">
        <v>36</v>
      </c>
      <c r="G1301" s="29" t="s">
        <v>27</v>
      </c>
      <c r="H1301" s="29" t="s">
        <v>5404</v>
      </c>
      <c r="I1301" s="25" t="s">
        <v>5405</v>
      </c>
      <c r="J1301" t="s">
        <v>5669</v>
      </c>
      <c r="K1301">
        <v>2</v>
      </c>
      <c r="L1301" s="25" t="s">
        <v>3066</v>
      </c>
    </row>
    <row r="1302" spans="1:12" x14ac:dyDescent="0.35">
      <c r="A1302" s="25" t="s">
        <v>3137</v>
      </c>
      <c r="B1302" s="25" t="s">
        <v>3136</v>
      </c>
      <c r="C1302" s="25" t="s">
        <v>3981</v>
      </c>
      <c r="D1302" s="25">
        <v>3.5859999999999999</v>
      </c>
      <c r="E1302" s="25" t="s">
        <v>42</v>
      </c>
      <c r="F1302" s="25" t="s">
        <v>36</v>
      </c>
      <c r="G1302" s="29" t="s">
        <v>543</v>
      </c>
      <c r="H1302" s="29" t="s">
        <v>5404</v>
      </c>
      <c r="I1302" s="25" t="s">
        <v>5405</v>
      </c>
      <c r="J1302" t="s">
        <v>5461</v>
      </c>
      <c r="K1302">
        <v>2</v>
      </c>
      <c r="L1302" s="25" t="s">
        <v>3065</v>
      </c>
    </row>
    <row r="1303" spans="1:12" x14ac:dyDescent="0.35">
      <c r="A1303" s="25" t="s">
        <v>2428</v>
      </c>
      <c r="B1303" s="25" t="s">
        <v>2427</v>
      </c>
      <c r="C1303" s="25" t="s">
        <v>3980</v>
      </c>
      <c r="D1303" s="25">
        <v>5.577</v>
      </c>
      <c r="E1303" s="25" t="s">
        <v>83</v>
      </c>
      <c r="F1303" s="25" t="s">
        <v>36</v>
      </c>
      <c r="G1303" s="29" t="s">
        <v>27</v>
      </c>
      <c r="H1303" s="29" t="s">
        <v>5404</v>
      </c>
      <c r="I1303" s="25" t="s">
        <v>5408</v>
      </c>
      <c r="J1303" t="s">
        <v>5896</v>
      </c>
      <c r="K1303">
        <v>7</v>
      </c>
      <c r="L1303" s="25" t="s">
        <v>3084</v>
      </c>
    </row>
    <row r="1304" spans="1:12" x14ac:dyDescent="0.35">
      <c r="A1304" s="25" t="s">
        <v>490</v>
      </c>
      <c r="B1304" s="25" t="s">
        <v>489</v>
      </c>
      <c r="C1304" s="25" t="s">
        <v>3968</v>
      </c>
      <c r="D1304" s="25">
        <v>1.528</v>
      </c>
      <c r="E1304" s="25" t="s">
        <v>53</v>
      </c>
      <c r="F1304" s="25" t="s">
        <v>36</v>
      </c>
      <c r="G1304" s="29" t="s">
        <v>539</v>
      </c>
      <c r="H1304" s="29" t="s">
        <v>5404</v>
      </c>
      <c r="I1304" s="25" t="s">
        <v>5405</v>
      </c>
      <c r="J1304" t="s">
        <v>5581</v>
      </c>
      <c r="K1304">
        <v>3</v>
      </c>
      <c r="L1304" s="25" t="s">
        <v>3070</v>
      </c>
    </row>
    <row r="1305" spans="1:12" x14ac:dyDescent="0.35">
      <c r="A1305" s="25" t="s">
        <v>3441</v>
      </c>
      <c r="B1305" s="25" t="s">
        <v>3440</v>
      </c>
      <c r="C1305" s="25" t="s">
        <v>3981</v>
      </c>
      <c r="D1305" s="25">
        <v>3.444</v>
      </c>
      <c r="E1305" s="25" t="s">
        <v>35</v>
      </c>
      <c r="F1305" s="25" t="s">
        <v>36</v>
      </c>
      <c r="G1305" s="29" t="s">
        <v>3974</v>
      </c>
      <c r="H1305" s="29" t="s">
        <v>5404</v>
      </c>
      <c r="I1305" s="25" t="s">
        <v>5408</v>
      </c>
      <c r="J1305" t="s">
        <v>5998</v>
      </c>
      <c r="K1305">
        <v>6</v>
      </c>
      <c r="L1305" s="25" t="s">
        <v>3065</v>
      </c>
    </row>
    <row r="1306" spans="1:12" x14ac:dyDescent="0.35">
      <c r="A1306" s="25" t="s">
        <v>4524</v>
      </c>
      <c r="B1306" s="25" t="s">
        <v>4523</v>
      </c>
      <c r="C1306" s="25" t="s">
        <v>3968</v>
      </c>
      <c r="D1306" s="25">
        <v>1.131</v>
      </c>
      <c r="E1306" s="25" t="s">
        <v>42</v>
      </c>
      <c r="F1306" s="25" t="s">
        <v>36</v>
      </c>
      <c r="G1306" s="29" t="s">
        <v>3996</v>
      </c>
      <c r="H1306" s="29" t="s">
        <v>5404</v>
      </c>
      <c r="I1306" s="25" t="s">
        <v>5405</v>
      </c>
      <c r="J1306" t="s">
        <v>5406</v>
      </c>
      <c r="K1306">
        <v>4</v>
      </c>
      <c r="L1306" s="25" t="s">
        <v>3070</v>
      </c>
    </row>
    <row r="1307" spans="1:12" x14ac:dyDescent="0.35">
      <c r="A1307" s="25" t="s">
        <v>2880</v>
      </c>
      <c r="B1307" s="25" t="s">
        <v>2879</v>
      </c>
      <c r="C1307" s="25" t="s">
        <v>3968</v>
      </c>
      <c r="D1307" s="25">
        <v>1.7989999999999999</v>
      </c>
      <c r="E1307" s="25" t="s">
        <v>159</v>
      </c>
      <c r="F1307" s="25" t="s">
        <v>36</v>
      </c>
      <c r="G1307" s="29" t="s">
        <v>2175</v>
      </c>
      <c r="H1307" s="29" t="s">
        <v>5404</v>
      </c>
      <c r="I1307" s="25" t="s">
        <v>5405</v>
      </c>
      <c r="J1307" t="s">
        <v>5739</v>
      </c>
      <c r="K1307">
        <v>4</v>
      </c>
      <c r="L1307" s="25" t="s">
        <v>3070</v>
      </c>
    </row>
    <row r="1308" spans="1:12" x14ac:dyDescent="0.35">
      <c r="A1308" s="25" t="s">
        <v>4774</v>
      </c>
      <c r="B1308" s="25" t="s">
        <v>4773</v>
      </c>
      <c r="C1308" s="25" t="s">
        <v>3970</v>
      </c>
      <c r="D1308" s="25">
        <v>0.75</v>
      </c>
      <c r="E1308" s="25" t="s">
        <v>36</v>
      </c>
      <c r="F1308" s="25" t="s">
        <v>36</v>
      </c>
      <c r="G1308" s="29" t="s">
        <v>3393</v>
      </c>
      <c r="H1308" s="29" t="s">
        <v>5404</v>
      </c>
      <c r="I1308" s="25" t="s">
        <v>5405</v>
      </c>
      <c r="J1308" t="s">
        <v>5464</v>
      </c>
      <c r="K1308">
        <v>2</v>
      </c>
      <c r="L1308" s="25" t="s">
        <v>3073</v>
      </c>
    </row>
    <row r="1309" spans="1:12" x14ac:dyDescent="0.35">
      <c r="A1309" s="25" t="s">
        <v>1085</v>
      </c>
      <c r="B1309" s="25" t="s">
        <v>1084</v>
      </c>
      <c r="C1309" s="25" t="s">
        <v>3969</v>
      </c>
      <c r="D1309" s="25">
        <v>2.88</v>
      </c>
      <c r="E1309" s="25" t="s">
        <v>36</v>
      </c>
      <c r="F1309" s="25" t="s">
        <v>36</v>
      </c>
      <c r="G1309" s="29" t="s">
        <v>539</v>
      </c>
      <c r="H1309" s="29" t="s">
        <v>5404</v>
      </c>
      <c r="I1309" s="25" t="s">
        <v>5405</v>
      </c>
      <c r="J1309" t="s">
        <v>5497</v>
      </c>
      <c r="K1309">
        <v>2</v>
      </c>
      <c r="L1309" s="25" t="s">
        <v>3066</v>
      </c>
    </row>
    <row r="1310" spans="1:12" x14ac:dyDescent="0.35">
      <c r="A1310" s="25" t="s">
        <v>2266</v>
      </c>
      <c r="B1310" s="25" t="s">
        <v>2265</v>
      </c>
      <c r="C1310" s="25" t="s">
        <v>3968</v>
      </c>
      <c r="D1310" s="25">
        <v>0.75900000000000001</v>
      </c>
      <c r="E1310" s="25" t="s">
        <v>53</v>
      </c>
      <c r="F1310" s="25" t="s">
        <v>36</v>
      </c>
      <c r="G1310" s="29" t="s">
        <v>539</v>
      </c>
      <c r="H1310" s="29" t="s">
        <v>5404</v>
      </c>
      <c r="I1310" s="25" t="s">
        <v>5408</v>
      </c>
      <c r="J1310" t="s">
        <v>5969</v>
      </c>
      <c r="K1310">
        <v>7</v>
      </c>
      <c r="L1310" s="25" t="s">
        <v>3070</v>
      </c>
    </row>
    <row r="1311" spans="1:12" x14ac:dyDescent="0.35">
      <c r="A1311" s="25" t="s">
        <v>5273</v>
      </c>
      <c r="B1311" s="25" t="s">
        <v>5272</v>
      </c>
      <c r="C1311" s="25" t="s">
        <v>3969</v>
      </c>
      <c r="D1311" s="25">
        <v>2.4460000000000002</v>
      </c>
      <c r="E1311" s="25" t="s">
        <v>87</v>
      </c>
      <c r="F1311" s="25" t="s">
        <v>36</v>
      </c>
      <c r="G1311" s="29" t="s">
        <v>29</v>
      </c>
      <c r="H1311" s="29" t="s">
        <v>5404</v>
      </c>
      <c r="I1311" s="25" t="s">
        <v>5405</v>
      </c>
      <c r="J1311" t="s">
        <v>5822</v>
      </c>
      <c r="K1311">
        <v>3</v>
      </c>
      <c r="L1311" s="25" t="s">
        <v>3066</v>
      </c>
    </row>
    <row r="1312" spans="1:12" x14ac:dyDescent="0.35">
      <c r="A1312" s="25" t="s">
        <v>5395</v>
      </c>
      <c r="B1312" s="25" t="s">
        <v>5394</v>
      </c>
      <c r="C1312" s="25" t="s">
        <v>3970</v>
      </c>
      <c r="D1312" s="25">
        <v>0.441</v>
      </c>
      <c r="E1312" s="25" t="s">
        <v>50</v>
      </c>
      <c r="F1312" s="25" t="s">
        <v>36</v>
      </c>
      <c r="G1312" s="29" t="s">
        <v>29</v>
      </c>
      <c r="H1312" s="29" t="s">
        <v>5404</v>
      </c>
      <c r="I1312" s="25" t="s">
        <v>5405</v>
      </c>
      <c r="J1312" t="s">
        <v>5551</v>
      </c>
      <c r="K1312">
        <v>3</v>
      </c>
      <c r="L1312" s="25" t="s">
        <v>3073</v>
      </c>
    </row>
    <row r="1313" spans="1:12" x14ac:dyDescent="0.35">
      <c r="A1313" s="25" t="s">
        <v>3908</v>
      </c>
      <c r="B1313" s="25" t="s">
        <v>3907</v>
      </c>
      <c r="C1313" s="25" t="s">
        <v>3970</v>
      </c>
      <c r="D1313" s="25">
        <v>0.75</v>
      </c>
      <c r="E1313" s="25" t="s">
        <v>39</v>
      </c>
      <c r="F1313" s="25" t="s">
        <v>36</v>
      </c>
      <c r="G1313" s="29" t="s">
        <v>3359</v>
      </c>
      <c r="H1313" s="29" t="s">
        <v>5404</v>
      </c>
      <c r="I1313" s="25" t="s">
        <v>5408</v>
      </c>
      <c r="J1313" t="s">
        <v>5857</v>
      </c>
      <c r="K1313">
        <v>8</v>
      </c>
      <c r="L1313" s="25" t="s">
        <v>3073</v>
      </c>
    </row>
    <row r="1314" spans="1:12" x14ac:dyDescent="0.35">
      <c r="A1314" s="25" t="s">
        <v>2870</v>
      </c>
      <c r="B1314" s="25" t="s">
        <v>2869</v>
      </c>
      <c r="C1314" s="25" t="s">
        <v>3969</v>
      </c>
      <c r="D1314" s="25">
        <v>1.9790000000000001</v>
      </c>
      <c r="E1314" s="25" t="s">
        <v>73</v>
      </c>
      <c r="F1314" s="25" t="s">
        <v>36</v>
      </c>
      <c r="G1314" s="29" t="s">
        <v>2175</v>
      </c>
      <c r="H1314" s="29" t="s">
        <v>5404</v>
      </c>
      <c r="I1314" s="25" t="s">
        <v>5405</v>
      </c>
      <c r="J1314" t="s">
        <v>5787</v>
      </c>
      <c r="K1314">
        <v>2</v>
      </c>
      <c r="L1314" s="25" t="s">
        <v>3066</v>
      </c>
    </row>
    <row r="1315" spans="1:12" x14ac:dyDescent="0.35">
      <c r="A1315" s="25" t="s">
        <v>4817</v>
      </c>
      <c r="B1315" s="25" t="s">
        <v>4816</v>
      </c>
      <c r="C1315" s="25" t="s">
        <v>3971</v>
      </c>
      <c r="D1315" s="25">
        <v>6.2130000000000001</v>
      </c>
      <c r="E1315" s="25" t="s">
        <v>36</v>
      </c>
      <c r="F1315" s="25" t="s">
        <v>36</v>
      </c>
      <c r="G1315" s="29" t="s">
        <v>28</v>
      </c>
      <c r="H1315" s="29" t="s">
        <v>5404</v>
      </c>
      <c r="I1315" s="25" t="s">
        <v>5408</v>
      </c>
      <c r="J1315" t="s">
        <v>5999</v>
      </c>
      <c r="K1315">
        <v>5</v>
      </c>
      <c r="L1315" s="25" t="s">
        <v>3064</v>
      </c>
    </row>
    <row r="1316" spans="1:12" x14ac:dyDescent="0.35">
      <c r="A1316" s="25" t="s">
        <v>4562</v>
      </c>
      <c r="B1316" s="25" t="s">
        <v>4561</v>
      </c>
      <c r="C1316" s="25" t="s">
        <v>3970</v>
      </c>
      <c r="D1316" s="25">
        <v>0.59499999999999997</v>
      </c>
      <c r="E1316" s="25" t="s">
        <v>53</v>
      </c>
      <c r="F1316" s="25" t="s">
        <v>36</v>
      </c>
      <c r="G1316" s="29" t="s">
        <v>3996</v>
      </c>
      <c r="H1316" s="29" t="s">
        <v>5404</v>
      </c>
      <c r="I1316" s="25" t="s">
        <v>5405</v>
      </c>
      <c r="J1316" t="s">
        <v>5768</v>
      </c>
      <c r="K1316">
        <v>4</v>
      </c>
      <c r="L1316" s="25" t="s">
        <v>3073</v>
      </c>
    </row>
    <row r="1317" spans="1:12" x14ac:dyDescent="0.35">
      <c r="A1317" s="25" t="s">
        <v>1394</v>
      </c>
      <c r="B1317" s="25" t="s">
        <v>1393</v>
      </c>
      <c r="C1317" s="25" t="s">
        <v>3981</v>
      </c>
      <c r="D1317" s="25">
        <v>3.45</v>
      </c>
      <c r="E1317" s="25" t="s">
        <v>39</v>
      </c>
      <c r="F1317" s="25" t="s">
        <v>36</v>
      </c>
      <c r="G1317" s="29" t="s">
        <v>543</v>
      </c>
      <c r="H1317" s="29" t="s">
        <v>5404</v>
      </c>
      <c r="I1317" s="25" t="s">
        <v>5408</v>
      </c>
      <c r="J1317" t="s">
        <v>5651</v>
      </c>
      <c r="K1317">
        <v>6</v>
      </c>
      <c r="L1317" s="25" t="s">
        <v>3065</v>
      </c>
    </row>
    <row r="1318" spans="1:12" x14ac:dyDescent="0.35">
      <c r="A1318" s="25" t="s">
        <v>4664</v>
      </c>
      <c r="B1318" s="25" t="s">
        <v>4663</v>
      </c>
      <c r="C1318" s="25" t="s">
        <v>3968</v>
      </c>
      <c r="D1318" s="25">
        <v>1.4790000000000001</v>
      </c>
      <c r="E1318" s="25" t="s">
        <v>39</v>
      </c>
      <c r="F1318" s="25" t="s">
        <v>36</v>
      </c>
      <c r="G1318" s="29" t="s">
        <v>3994</v>
      </c>
      <c r="H1318" s="29" t="s">
        <v>5404</v>
      </c>
      <c r="I1318" s="25" t="s">
        <v>5405</v>
      </c>
      <c r="J1318" t="s">
        <v>5626</v>
      </c>
      <c r="K1318">
        <v>3</v>
      </c>
      <c r="L1318" s="25" t="s">
        <v>3070</v>
      </c>
    </row>
    <row r="1319" spans="1:12" x14ac:dyDescent="0.35">
      <c r="A1319" s="25" t="s">
        <v>3955</v>
      </c>
      <c r="B1319" s="25" t="s">
        <v>3954</v>
      </c>
      <c r="C1319" s="25" t="s">
        <v>3969</v>
      </c>
      <c r="D1319" s="25">
        <v>2.972</v>
      </c>
      <c r="E1319" s="25" t="s">
        <v>73</v>
      </c>
      <c r="F1319" s="25" t="s">
        <v>36</v>
      </c>
      <c r="G1319" s="29" t="s">
        <v>2175</v>
      </c>
      <c r="H1319" s="29" t="s">
        <v>5404</v>
      </c>
      <c r="I1319" s="25" t="s">
        <v>5405</v>
      </c>
      <c r="J1319" t="s">
        <v>5464</v>
      </c>
      <c r="K1319">
        <v>2</v>
      </c>
      <c r="L1319" s="25" t="s">
        <v>3066</v>
      </c>
    </row>
    <row r="1320" spans="1:12" x14ac:dyDescent="0.35">
      <c r="A1320" s="25" t="s">
        <v>4896</v>
      </c>
      <c r="B1320" s="25" t="s">
        <v>4895</v>
      </c>
      <c r="C1320" s="25" t="s">
        <v>3969</v>
      </c>
      <c r="D1320" s="25">
        <v>2.69</v>
      </c>
      <c r="E1320" s="25" t="s">
        <v>36</v>
      </c>
      <c r="F1320" s="25" t="s">
        <v>36</v>
      </c>
      <c r="G1320" s="29" t="s">
        <v>1839</v>
      </c>
      <c r="H1320" s="29" t="s">
        <v>5404</v>
      </c>
      <c r="I1320" s="25" t="s">
        <v>5408</v>
      </c>
      <c r="J1320" t="s">
        <v>6000</v>
      </c>
      <c r="K1320">
        <v>7</v>
      </c>
      <c r="L1320" s="25" t="s">
        <v>3066</v>
      </c>
    </row>
    <row r="1321" spans="1:12" x14ac:dyDescent="0.35">
      <c r="A1321" s="25" t="s">
        <v>3675</v>
      </c>
      <c r="B1321" s="25" t="s">
        <v>3674</v>
      </c>
      <c r="C1321" s="25" t="s">
        <v>3968</v>
      </c>
      <c r="D1321" s="25">
        <v>1.76</v>
      </c>
      <c r="E1321" s="25" t="s">
        <v>78</v>
      </c>
      <c r="F1321" s="25" t="s">
        <v>36</v>
      </c>
      <c r="G1321" s="29" t="s">
        <v>3393</v>
      </c>
      <c r="H1321" s="29" t="s">
        <v>5404</v>
      </c>
      <c r="I1321" s="25" t="s">
        <v>5405</v>
      </c>
      <c r="J1321" t="s">
        <v>5570</v>
      </c>
      <c r="K1321">
        <v>2</v>
      </c>
      <c r="L1321" s="25" t="s">
        <v>3070</v>
      </c>
    </row>
    <row r="1322" spans="1:12" x14ac:dyDescent="0.35">
      <c r="A1322" s="25" t="s">
        <v>2587</v>
      </c>
      <c r="B1322" s="25" t="s">
        <v>2586</v>
      </c>
      <c r="C1322" s="25" t="s">
        <v>3970</v>
      </c>
      <c r="D1322" s="25">
        <v>0.75</v>
      </c>
      <c r="E1322" s="25" t="s">
        <v>47</v>
      </c>
      <c r="F1322" s="25" t="s">
        <v>36</v>
      </c>
      <c r="G1322" s="29" t="s">
        <v>1839</v>
      </c>
      <c r="H1322" s="29" t="s">
        <v>5404</v>
      </c>
      <c r="I1322" s="25" t="s">
        <v>5408</v>
      </c>
      <c r="J1322" t="s">
        <v>5492</v>
      </c>
      <c r="K1322">
        <v>7</v>
      </c>
      <c r="L1322" s="25" t="s">
        <v>3073</v>
      </c>
    </row>
    <row r="1323" spans="1:12" x14ac:dyDescent="0.35">
      <c r="A1323" s="25" t="s">
        <v>4456</v>
      </c>
      <c r="B1323" s="25" t="s">
        <v>4455</v>
      </c>
      <c r="C1323" s="25" t="s">
        <v>3981</v>
      </c>
      <c r="D1323" s="25">
        <v>3.7090000000000001</v>
      </c>
      <c r="E1323" s="25" t="s">
        <v>42</v>
      </c>
      <c r="F1323" s="25" t="s">
        <v>36</v>
      </c>
      <c r="G1323" s="29" t="s">
        <v>3996</v>
      </c>
      <c r="H1323" s="29" t="s">
        <v>5404</v>
      </c>
      <c r="I1323" s="25" t="s">
        <v>5405</v>
      </c>
      <c r="J1323" t="s">
        <v>5468</v>
      </c>
      <c r="K1323">
        <v>1</v>
      </c>
      <c r="L1323" s="25" t="s">
        <v>3065</v>
      </c>
    </row>
    <row r="1324" spans="1:12" x14ac:dyDescent="0.35">
      <c r="A1324" s="25" t="s">
        <v>4450</v>
      </c>
      <c r="B1324" s="25" t="s">
        <v>4449</v>
      </c>
      <c r="C1324" s="25" t="s">
        <v>3981</v>
      </c>
      <c r="D1324" s="25">
        <v>3.9049999999999998</v>
      </c>
      <c r="E1324" s="25" t="s">
        <v>36</v>
      </c>
      <c r="F1324" s="25" t="s">
        <v>36</v>
      </c>
      <c r="G1324" s="29" t="s">
        <v>3996</v>
      </c>
      <c r="H1324" s="29" t="s">
        <v>5404</v>
      </c>
      <c r="I1324" s="25" t="s">
        <v>5405</v>
      </c>
      <c r="J1324" t="s">
        <v>5422</v>
      </c>
      <c r="K1324">
        <v>2</v>
      </c>
      <c r="L1324" s="25" t="s">
        <v>3065</v>
      </c>
    </row>
    <row r="1325" spans="1:12" x14ac:dyDescent="0.35">
      <c r="A1325" s="25" t="s">
        <v>4490</v>
      </c>
      <c r="B1325" s="25" t="s">
        <v>4489</v>
      </c>
      <c r="C1325" s="25" t="s">
        <v>3969</v>
      </c>
      <c r="D1325" s="25">
        <v>2.1789999999999998</v>
      </c>
      <c r="E1325" s="25" t="s">
        <v>100</v>
      </c>
      <c r="F1325" s="25" t="s">
        <v>36</v>
      </c>
      <c r="G1325" s="29" t="s">
        <v>3996</v>
      </c>
      <c r="H1325" s="29" t="s">
        <v>5404</v>
      </c>
      <c r="I1325" s="25" t="s">
        <v>5405</v>
      </c>
      <c r="J1325" t="s">
        <v>5760</v>
      </c>
      <c r="K1325">
        <v>4</v>
      </c>
      <c r="L1325" s="25" t="s">
        <v>3066</v>
      </c>
    </row>
    <row r="1326" spans="1:12" x14ac:dyDescent="0.35">
      <c r="A1326" s="25" t="s">
        <v>775</v>
      </c>
      <c r="B1326" s="25" t="s">
        <v>774</v>
      </c>
      <c r="C1326" s="25" t="s">
        <v>3981</v>
      </c>
      <c r="D1326" s="25">
        <v>3.9830000000000001</v>
      </c>
      <c r="E1326" s="25" t="s">
        <v>36</v>
      </c>
      <c r="F1326" s="25" t="s">
        <v>36</v>
      </c>
      <c r="G1326" s="29" t="s">
        <v>3359</v>
      </c>
      <c r="H1326" s="29" t="s">
        <v>5404</v>
      </c>
      <c r="I1326" s="25" t="s">
        <v>5405</v>
      </c>
      <c r="J1326" t="s">
        <v>5566</v>
      </c>
      <c r="K1326">
        <v>2</v>
      </c>
      <c r="L1326" s="25" t="s">
        <v>3065</v>
      </c>
    </row>
    <row r="1327" spans="1:12" x14ac:dyDescent="0.35">
      <c r="A1327" s="25" t="s">
        <v>5028</v>
      </c>
      <c r="B1327" s="25" t="s">
        <v>5027</v>
      </c>
      <c r="C1327" s="25" t="s">
        <v>3980</v>
      </c>
      <c r="D1327" s="25">
        <v>5.7030000000000003</v>
      </c>
      <c r="E1327" s="25" t="s">
        <v>36</v>
      </c>
      <c r="F1327" s="25" t="s">
        <v>36</v>
      </c>
      <c r="G1327" s="29" t="s">
        <v>3359</v>
      </c>
      <c r="H1327" s="29" t="s">
        <v>5404</v>
      </c>
      <c r="I1327" s="25" t="s">
        <v>5405</v>
      </c>
      <c r="J1327" t="s">
        <v>5460</v>
      </c>
      <c r="K1327">
        <v>2</v>
      </c>
      <c r="L1327" s="25" t="s">
        <v>3084</v>
      </c>
    </row>
    <row r="1328" spans="1:12" x14ac:dyDescent="0.35">
      <c r="A1328" s="25" t="s">
        <v>2651</v>
      </c>
      <c r="B1328" s="25" t="s">
        <v>2650</v>
      </c>
      <c r="C1328" s="25" t="s">
        <v>3968</v>
      </c>
      <c r="D1328" s="25">
        <v>0.88</v>
      </c>
      <c r="E1328" s="25" t="s">
        <v>39</v>
      </c>
      <c r="F1328" s="25" t="s">
        <v>36</v>
      </c>
      <c r="G1328" s="29" t="s">
        <v>3359</v>
      </c>
      <c r="H1328" s="29" t="s">
        <v>5404</v>
      </c>
      <c r="I1328" s="25" t="s">
        <v>5405</v>
      </c>
      <c r="J1328" t="s">
        <v>5939</v>
      </c>
      <c r="K1328">
        <v>4</v>
      </c>
      <c r="L1328" s="25" t="s">
        <v>3070</v>
      </c>
    </row>
    <row r="1329" spans="1:12" x14ac:dyDescent="0.35">
      <c r="A1329" s="25" t="s">
        <v>5261</v>
      </c>
      <c r="B1329" s="25" t="s">
        <v>5260</v>
      </c>
      <c r="C1329" s="25" t="s">
        <v>3969</v>
      </c>
      <c r="D1329" s="25">
        <v>2.867</v>
      </c>
      <c r="E1329" s="25" t="s">
        <v>36</v>
      </c>
      <c r="F1329" s="25" t="s">
        <v>36</v>
      </c>
      <c r="G1329" s="29" t="s">
        <v>29</v>
      </c>
      <c r="H1329" s="29" t="s">
        <v>5404</v>
      </c>
      <c r="I1329" s="25" t="s">
        <v>5405</v>
      </c>
      <c r="J1329" t="s">
        <v>5552</v>
      </c>
      <c r="K1329">
        <v>4</v>
      </c>
      <c r="L1329" s="25" t="s">
        <v>3066</v>
      </c>
    </row>
    <row r="1330" spans="1:12" x14ac:dyDescent="0.35">
      <c r="A1330" s="25" t="s">
        <v>1832</v>
      </c>
      <c r="B1330" s="25" t="s">
        <v>1831</v>
      </c>
      <c r="C1330" s="25" t="s">
        <v>3969</v>
      </c>
      <c r="D1330" s="25">
        <v>1.8560000000000001</v>
      </c>
      <c r="E1330" s="25" t="s">
        <v>73</v>
      </c>
      <c r="F1330" s="25" t="s">
        <v>36</v>
      </c>
      <c r="G1330" s="29" t="s">
        <v>28</v>
      </c>
      <c r="H1330" s="29" t="s">
        <v>5404</v>
      </c>
      <c r="I1330" s="25" t="s">
        <v>5405</v>
      </c>
      <c r="J1330" t="s">
        <v>5636</v>
      </c>
      <c r="K1330">
        <v>2</v>
      </c>
      <c r="L1330" s="25" t="s">
        <v>3066</v>
      </c>
    </row>
    <row r="1331" spans="1:12" x14ac:dyDescent="0.35">
      <c r="A1331" s="25" t="s">
        <v>4235</v>
      </c>
      <c r="B1331" s="25" t="s">
        <v>4234</v>
      </c>
      <c r="C1331" s="25" t="s">
        <v>3968</v>
      </c>
      <c r="D1331" s="25">
        <v>0.93400000000000005</v>
      </c>
      <c r="E1331" s="25" t="s">
        <v>36</v>
      </c>
      <c r="F1331" s="25" t="s">
        <v>36</v>
      </c>
      <c r="G1331" s="29" t="s">
        <v>3995</v>
      </c>
      <c r="H1331" s="29" t="s">
        <v>5404</v>
      </c>
      <c r="I1331" s="25" t="s">
        <v>5405</v>
      </c>
      <c r="J1331" t="s">
        <v>5819</v>
      </c>
      <c r="K1331">
        <v>2</v>
      </c>
      <c r="L1331" s="25" t="s">
        <v>3070</v>
      </c>
    </row>
    <row r="1332" spans="1:12" x14ac:dyDescent="0.35">
      <c r="A1332" s="25" t="s">
        <v>1965</v>
      </c>
      <c r="B1332" s="25" t="s">
        <v>1964</v>
      </c>
      <c r="C1332" s="25" t="s">
        <v>3968</v>
      </c>
      <c r="D1332" s="25">
        <v>1.6639999999999999</v>
      </c>
      <c r="E1332" s="25" t="s">
        <v>160</v>
      </c>
      <c r="F1332" s="25" t="s">
        <v>36</v>
      </c>
      <c r="G1332" s="29" t="s">
        <v>1839</v>
      </c>
      <c r="H1332" s="29" t="s">
        <v>5404</v>
      </c>
      <c r="I1332" s="25" t="s">
        <v>5405</v>
      </c>
      <c r="J1332" t="s">
        <v>5631</v>
      </c>
      <c r="K1332">
        <v>1</v>
      </c>
      <c r="L1332" s="25" t="s">
        <v>3070</v>
      </c>
    </row>
    <row r="1333" spans="1:12" x14ac:dyDescent="0.35">
      <c r="A1333" s="25" t="s">
        <v>4594</v>
      </c>
      <c r="B1333" s="25" t="s">
        <v>4593</v>
      </c>
      <c r="C1333" s="25" t="s">
        <v>3968</v>
      </c>
      <c r="D1333" s="25">
        <v>0.81200000000000006</v>
      </c>
      <c r="E1333" s="25" t="s">
        <v>39</v>
      </c>
      <c r="F1333" s="25" t="s">
        <v>36</v>
      </c>
      <c r="G1333" s="29" t="s">
        <v>3994</v>
      </c>
      <c r="H1333" s="29" t="s">
        <v>5404</v>
      </c>
      <c r="I1333" s="25" t="s">
        <v>5408</v>
      </c>
      <c r="J1333" t="s">
        <v>5878</v>
      </c>
      <c r="K1333">
        <v>6</v>
      </c>
      <c r="L1333" s="25" t="s">
        <v>3070</v>
      </c>
    </row>
    <row r="1334" spans="1:12" x14ac:dyDescent="0.35">
      <c r="A1334" s="25" t="s">
        <v>2912</v>
      </c>
      <c r="B1334" s="25" t="s">
        <v>2911</v>
      </c>
      <c r="C1334" s="25" t="s">
        <v>3968</v>
      </c>
      <c r="D1334" s="25">
        <v>0.88300000000000001</v>
      </c>
      <c r="E1334" s="25" t="s">
        <v>42</v>
      </c>
      <c r="F1334" s="25" t="s">
        <v>36</v>
      </c>
      <c r="G1334" s="29" t="s">
        <v>2175</v>
      </c>
      <c r="H1334" s="29" t="s">
        <v>5404</v>
      </c>
      <c r="I1334" s="25" t="s">
        <v>5405</v>
      </c>
      <c r="J1334" t="s">
        <v>5716</v>
      </c>
      <c r="K1334">
        <v>4</v>
      </c>
      <c r="L1334" s="25" t="s">
        <v>3070</v>
      </c>
    </row>
    <row r="1335" spans="1:12" x14ac:dyDescent="0.35">
      <c r="A1335" s="25" t="s">
        <v>717</v>
      </c>
      <c r="B1335" s="25" t="s">
        <v>716</v>
      </c>
      <c r="C1335" s="25" t="s">
        <v>3981</v>
      </c>
      <c r="D1335" s="25">
        <v>4.5229999999999997</v>
      </c>
      <c r="E1335" s="25" t="s">
        <v>39</v>
      </c>
      <c r="F1335" s="25" t="s">
        <v>36</v>
      </c>
      <c r="G1335" s="29" t="s">
        <v>3359</v>
      </c>
      <c r="H1335" s="29" t="s">
        <v>5404</v>
      </c>
      <c r="I1335" s="25" t="s">
        <v>5405</v>
      </c>
      <c r="J1335" t="s">
        <v>5586</v>
      </c>
      <c r="K1335">
        <v>3</v>
      </c>
      <c r="L1335" s="25" t="s">
        <v>3065</v>
      </c>
    </row>
    <row r="1336" spans="1:12" x14ac:dyDescent="0.35">
      <c r="A1336" s="25" t="s">
        <v>4842</v>
      </c>
      <c r="B1336" s="25" t="s">
        <v>4841</v>
      </c>
      <c r="C1336" s="25" t="s">
        <v>3980</v>
      </c>
      <c r="D1336" s="25">
        <v>4.9409999999999998</v>
      </c>
      <c r="E1336" s="25" t="s">
        <v>78</v>
      </c>
      <c r="F1336" s="25" t="s">
        <v>36</v>
      </c>
      <c r="G1336" s="29" t="s">
        <v>28</v>
      </c>
      <c r="H1336" s="29" t="s">
        <v>5404</v>
      </c>
      <c r="I1336" s="25" t="s">
        <v>5405</v>
      </c>
      <c r="J1336" t="s">
        <v>5414</v>
      </c>
      <c r="K1336">
        <v>2</v>
      </c>
      <c r="L1336" s="25" t="s">
        <v>3084</v>
      </c>
    </row>
    <row r="1337" spans="1:12" x14ac:dyDescent="0.35">
      <c r="A1337" s="25" t="s">
        <v>5018</v>
      </c>
      <c r="B1337" s="25" t="s">
        <v>5017</v>
      </c>
      <c r="C1337" s="25" t="s">
        <v>3970</v>
      </c>
      <c r="D1337" s="25">
        <v>0.74299999999999999</v>
      </c>
      <c r="E1337" s="25" t="s">
        <v>110</v>
      </c>
      <c r="F1337" s="25" t="s">
        <v>36</v>
      </c>
      <c r="G1337" s="29" t="s">
        <v>3359</v>
      </c>
      <c r="H1337" s="29" t="s">
        <v>5404</v>
      </c>
      <c r="I1337" s="25" t="s">
        <v>5408</v>
      </c>
      <c r="J1337" t="s">
        <v>5689</v>
      </c>
      <c r="K1337">
        <v>5</v>
      </c>
      <c r="L1337" s="25" t="s">
        <v>3073</v>
      </c>
    </row>
    <row r="1338" spans="1:12" x14ac:dyDescent="0.35">
      <c r="A1338" s="25" t="s">
        <v>1763</v>
      </c>
      <c r="B1338" s="25" t="s">
        <v>1762</v>
      </c>
      <c r="C1338" s="25" t="s">
        <v>3970</v>
      </c>
      <c r="D1338" s="25">
        <v>0.75</v>
      </c>
      <c r="E1338" s="25" t="s">
        <v>73</v>
      </c>
      <c r="F1338" s="25" t="s">
        <v>36</v>
      </c>
      <c r="G1338" s="29" t="s">
        <v>3359</v>
      </c>
      <c r="H1338" s="29" t="s">
        <v>5404</v>
      </c>
      <c r="I1338" s="25" t="s">
        <v>5405</v>
      </c>
      <c r="J1338" t="s">
        <v>5469</v>
      </c>
      <c r="K1338">
        <v>1</v>
      </c>
      <c r="L1338" s="25" t="s">
        <v>3073</v>
      </c>
    </row>
    <row r="1339" spans="1:12" x14ac:dyDescent="0.35">
      <c r="A1339" s="25" t="s">
        <v>2670</v>
      </c>
      <c r="B1339" s="25" t="s">
        <v>2669</v>
      </c>
      <c r="C1339" s="25" t="s">
        <v>3970</v>
      </c>
      <c r="D1339" s="25">
        <v>0.75</v>
      </c>
      <c r="E1339" s="25" t="s">
        <v>87</v>
      </c>
      <c r="F1339" s="25" t="s">
        <v>36</v>
      </c>
      <c r="G1339" s="29" t="s">
        <v>3359</v>
      </c>
      <c r="H1339" s="29" t="s">
        <v>5404</v>
      </c>
      <c r="I1339" s="25" t="s">
        <v>5408</v>
      </c>
      <c r="J1339" t="s">
        <v>5522</v>
      </c>
      <c r="K1339">
        <v>6</v>
      </c>
      <c r="L1339" s="25" t="s">
        <v>3073</v>
      </c>
    </row>
    <row r="1340" spans="1:12" x14ac:dyDescent="0.35">
      <c r="A1340" s="25" t="s">
        <v>3224</v>
      </c>
      <c r="B1340" s="25" t="s">
        <v>3223</v>
      </c>
      <c r="C1340" s="25" t="s">
        <v>3969</v>
      </c>
      <c r="D1340" s="25">
        <v>3.2170000000000001</v>
      </c>
      <c r="E1340" s="25" t="s">
        <v>42</v>
      </c>
      <c r="F1340" s="25" t="s">
        <v>36</v>
      </c>
      <c r="G1340" s="29" t="s">
        <v>28</v>
      </c>
      <c r="H1340" s="29" t="s">
        <v>5404</v>
      </c>
      <c r="I1340" s="25" t="s">
        <v>5405</v>
      </c>
      <c r="J1340" t="s">
        <v>5907</v>
      </c>
      <c r="K1340">
        <v>4</v>
      </c>
      <c r="L1340" s="25" t="s">
        <v>3066</v>
      </c>
    </row>
    <row r="1341" spans="1:12" x14ac:dyDescent="0.35">
      <c r="A1341" s="25" t="s">
        <v>4047</v>
      </c>
      <c r="B1341" s="25" t="s">
        <v>4046</v>
      </c>
      <c r="C1341" s="25" t="s">
        <v>3969</v>
      </c>
      <c r="D1341" s="25">
        <v>1.8620000000000001</v>
      </c>
      <c r="E1341" s="25" t="s">
        <v>73</v>
      </c>
      <c r="F1341" s="25" t="s">
        <v>36</v>
      </c>
      <c r="G1341" s="29" t="s">
        <v>25</v>
      </c>
      <c r="H1341" s="29" t="s">
        <v>5404</v>
      </c>
      <c r="I1341" s="25" t="s">
        <v>5408</v>
      </c>
      <c r="J1341" t="s">
        <v>5573</v>
      </c>
      <c r="K1341">
        <v>5</v>
      </c>
      <c r="L1341" s="25" t="s">
        <v>3066</v>
      </c>
    </row>
    <row r="1342" spans="1:12" x14ac:dyDescent="0.35">
      <c r="A1342" s="25" t="s">
        <v>2489</v>
      </c>
      <c r="B1342" s="25" t="s">
        <v>3812</v>
      </c>
      <c r="C1342" s="25" t="s">
        <v>3970</v>
      </c>
      <c r="D1342" s="25">
        <v>0.75</v>
      </c>
      <c r="E1342" s="25" t="s">
        <v>39</v>
      </c>
      <c r="F1342" s="25" t="s">
        <v>36</v>
      </c>
      <c r="G1342" s="29" t="s">
        <v>28</v>
      </c>
      <c r="H1342" s="29" t="s">
        <v>5404</v>
      </c>
      <c r="I1342" s="25" t="s">
        <v>5405</v>
      </c>
      <c r="J1342" t="s">
        <v>5606</v>
      </c>
      <c r="K1342">
        <v>4</v>
      </c>
      <c r="L1342" s="25" t="s">
        <v>3073</v>
      </c>
    </row>
    <row r="1343" spans="1:12" x14ac:dyDescent="0.35">
      <c r="A1343" s="25" t="s">
        <v>4195</v>
      </c>
      <c r="B1343" s="25" t="s">
        <v>4194</v>
      </c>
      <c r="C1343" s="25" t="s">
        <v>3969</v>
      </c>
      <c r="D1343" s="25">
        <v>2.09</v>
      </c>
      <c r="E1343" s="25" t="s">
        <v>68</v>
      </c>
      <c r="F1343" s="25" t="s">
        <v>36</v>
      </c>
      <c r="G1343" s="29" t="s">
        <v>3995</v>
      </c>
      <c r="H1343" s="29" t="s">
        <v>5404</v>
      </c>
      <c r="I1343" s="25" t="s">
        <v>5405</v>
      </c>
      <c r="J1343" t="s">
        <v>5686</v>
      </c>
      <c r="K1343">
        <v>3</v>
      </c>
      <c r="L1343" s="25" t="s">
        <v>3066</v>
      </c>
    </row>
    <row r="1344" spans="1:12" x14ac:dyDescent="0.35">
      <c r="A1344" s="25" t="s">
        <v>1817</v>
      </c>
      <c r="B1344" s="25" t="s">
        <v>1816</v>
      </c>
      <c r="C1344" s="25" t="s">
        <v>3981</v>
      </c>
      <c r="D1344" s="25">
        <v>4.359</v>
      </c>
      <c r="E1344" s="25" t="s">
        <v>73</v>
      </c>
      <c r="F1344" s="25" t="s">
        <v>36</v>
      </c>
      <c r="G1344" s="29" t="s">
        <v>3973</v>
      </c>
      <c r="H1344" s="29" t="s">
        <v>5404</v>
      </c>
      <c r="I1344" s="25" t="s">
        <v>5405</v>
      </c>
      <c r="J1344" t="s">
        <v>5668</v>
      </c>
      <c r="K1344">
        <v>3</v>
      </c>
      <c r="L1344" s="25" t="s">
        <v>3065</v>
      </c>
    </row>
    <row r="1345" spans="1:12" x14ac:dyDescent="0.35">
      <c r="A1345" s="25" t="s">
        <v>4037</v>
      </c>
      <c r="B1345" s="25" t="s">
        <v>4036</v>
      </c>
      <c r="C1345" s="25" t="s">
        <v>3969</v>
      </c>
      <c r="D1345" s="25">
        <v>2.1110000000000002</v>
      </c>
      <c r="E1345" s="25" t="s">
        <v>36</v>
      </c>
      <c r="F1345" s="25" t="s">
        <v>36</v>
      </c>
      <c r="G1345" s="29" t="s">
        <v>543</v>
      </c>
      <c r="H1345" s="29" t="s">
        <v>5404</v>
      </c>
      <c r="I1345" s="25" t="s">
        <v>5405</v>
      </c>
      <c r="J1345" t="s">
        <v>5821</v>
      </c>
      <c r="K1345">
        <v>3</v>
      </c>
      <c r="L1345" s="25" t="s">
        <v>3066</v>
      </c>
    </row>
    <row r="1346" spans="1:12" x14ac:dyDescent="0.35">
      <c r="A1346" s="25" t="s">
        <v>1400</v>
      </c>
      <c r="B1346" s="25" t="s">
        <v>1399</v>
      </c>
      <c r="C1346" s="25" t="s">
        <v>3969</v>
      </c>
      <c r="D1346" s="25">
        <v>2.351</v>
      </c>
      <c r="E1346" s="25" t="s">
        <v>39</v>
      </c>
      <c r="F1346" s="25" t="s">
        <v>36</v>
      </c>
      <c r="G1346" s="29" t="s">
        <v>543</v>
      </c>
      <c r="H1346" s="29" t="s">
        <v>5404</v>
      </c>
      <c r="I1346" s="25" t="s">
        <v>5405</v>
      </c>
      <c r="J1346" t="s">
        <v>5662</v>
      </c>
      <c r="K1346">
        <v>3</v>
      </c>
      <c r="L1346" s="25" t="s">
        <v>3066</v>
      </c>
    </row>
    <row r="1347" spans="1:12" x14ac:dyDescent="0.35">
      <c r="A1347" s="25" t="s">
        <v>1917</v>
      </c>
      <c r="B1347" s="25" t="s">
        <v>1916</v>
      </c>
      <c r="C1347" s="25" t="s">
        <v>3980</v>
      </c>
      <c r="D1347" s="25">
        <v>4.5650000000000004</v>
      </c>
      <c r="E1347" s="25" t="s">
        <v>47</v>
      </c>
      <c r="F1347" s="25" t="s">
        <v>36</v>
      </c>
      <c r="G1347" s="29" t="s">
        <v>1839</v>
      </c>
      <c r="H1347" s="29" t="s">
        <v>5404</v>
      </c>
      <c r="I1347" s="25" t="s">
        <v>5408</v>
      </c>
      <c r="J1347" t="s">
        <v>5764</v>
      </c>
      <c r="K1347">
        <v>6</v>
      </c>
      <c r="L1347" s="25" t="s">
        <v>3084</v>
      </c>
    </row>
    <row r="1348" spans="1:12" x14ac:dyDescent="0.35">
      <c r="A1348" s="25" t="s">
        <v>4418</v>
      </c>
      <c r="B1348" s="25" t="s">
        <v>4417</v>
      </c>
      <c r="C1348" s="25" t="s">
        <v>3969</v>
      </c>
      <c r="D1348" s="25">
        <v>2.57</v>
      </c>
      <c r="E1348" s="25" t="s">
        <v>39</v>
      </c>
      <c r="F1348" s="25" t="s">
        <v>36</v>
      </c>
      <c r="G1348" s="29" t="s">
        <v>3996</v>
      </c>
      <c r="H1348" s="29" t="s">
        <v>5404</v>
      </c>
      <c r="I1348" s="25" t="s">
        <v>5408</v>
      </c>
      <c r="J1348" t="s">
        <v>5946</v>
      </c>
      <c r="K1348">
        <v>8</v>
      </c>
      <c r="L1348" s="25" t="s">
        <v>3066</v>
      </c>
    </row>
    <row r="1349" spans="1:12" x14ac:dyDescent="0.35">
      <c r="A1349" s="25" t="s">
        <v>4924</v>
      </c>
      <c r="B1349" s="25" t="s">
        <v>4923</v>
      </c>
      <c r="C1349" s="25" t="s">
        <v>3980</v>
      </c>
      <c r="D1349" s="25">
        <v>5.35</v>
      </c>
      <c r="E1349" s="25" t="s">
        <v>148</v>
      </c>
      <c r="F1349" s="25" t="s">
        <v>36</v>
      </c>
      <c r="G1349" s="29" t="s">
        <v>1839</v>
      </c>
      <c r="H1349" s="29" t="s">
        <v>5404</v>
      </c>
      <c r="I1349" s="25" t="s">
        <v>5405</v>
      </c>
      <c r="J1349" t="s">
        <v>5966</v>
      </c>
      <c r="K1349">
        <v>2</v>
      </c>
      <c r="L1349" s="25" t="s">
        <v>3084</v>
      </c>
    </row>
    <row r="1350" spans="1:12" x14ac:dyDescent="0.35">
      <c r="A1350" s="25" t="s">
        <v>3917</v>
      </c>
      <c r="B1350" s="25" t="s">
        <v>3916</v>
      </c>
      <c r="C1350" s="25" t="s">
        <v>3981</v>
      </c>
      <c r="D1350" s="25">
        <v>4.5919999999999996</v>
      </c>
      <c r="E1350" s="25" t="s">
        <v>47</v>
      </c>
      <c r="F1350" s="25" t="s">
        <v>36</v>
      </c>
      <c r="G1350" s="29" t="s">
        <v>3359</v>
      </c>
      <c r="H1350" s="29" t="s">
        <v>5404</v>
      </c>
      <c r="I1350" s="25" t="s">
        <v>5405</v>
      </c>
      <c r="J1350" t="s">
        <v>5416</v>
      </c>
      <c r="K1350">
        <v>1</v>
      </c>
      <c r="L1350" s="25" t="s">
        <v>3065</v>
      </c>
    </row>
    <row r="1351" spans="1:12" x14ac:dyDescent="0.35">
      <c r="A1351" s="25" t="s">
        <v>3581</v>
      </c>
      <c r="B1351" s="25" t="s">
        <v>3580</v>
      </c>
      <c r="C1351" s="25" t="s">
        <v>3980</v>
      </c>
      <c r="D1351" s="25">
        <v>5.407</v>
      </c>
      <c r="E1351" s="25" t="s">
        <v>39</v>
      </c>
      <c r="F1351" s="25" t="s">
        <v>36</v>
      </c>
      <c r="G1351" s="29" t="s">
        <v>3393</v>
      </c>
      <c r="H1351" s="29" t="s">
        <v>5404</v>
      </c>
      <c r="I1351" s="25" t="s">
        <v>5405</v>
      </c>
      <c r="J1351" t="s">
        <v>5488</v>
      </c>
      <c r="K1351">
        <v>4</v>
      </c>
      <c r="L1351" s="25" t="s">
        <v>3084</v>
      </c>
    </row>
    <row r="1352" spans="1:12" x14ac:dyDescent="0.35">
      <c r="A1352" s="25" t="s">
        <v>4803</v>
      </c>
      <c r="B1352" s="25" t="s">
        <v>4802</v>
      </c>
      <c r="C1352" s="25" t="s">
        <v>3968</v>
      </c>
      <c r="D1352" s="25">
        <v>0.92100000000000004</v>
      </c>
      <c r="E1352" s="25" t="s">
        <v>68</v>
      </c>
      <c r="F1352" s="25" t="s">
        <v>36</v>
      </c>
      <c r="G1352" s="29" t="s">
        <v>27</v>
      </c>
      <c r="H1352" s="29" t="s">
        <v>5404</v>
      </c>
      <c r="I1352" s="25" t="s">
        <v>5405</v>
      </c>
      <c r="J1352" t="s">
        <v>5660</v>
      </c>
      <c r="K1352">
        <v>2</v>
      </c>
      <c r="L1352" s="25" t="s">
        <v>3070</v>
      </c>
    </row>
    <row r="1353" spans="1:12" x14ac:dyDescent="0.35">
      <c r="A1353" s="25" t="s">
        <v>5305</v>
      </c>
      <c r="B1353" s="25" t="s">
        <v>5304</v>
      </c>
      <c r="C1353" s="25" t="s">
        <v>3968</v>
      </c>
      <c r="D1353" s="25">
        <v>1.452</v>
      </c>
      <c r="E1353" s="25" t="s">
        <v>50</v>
      </c>
      <c r="F1353" s="25" t="s">
        <v>36</v>
      </c>
      <c r="G1353" s="29" t="s">
        <v>29</v>
      </c>
      <c r="H1353" s="29" t="s">
        <v>5404</v>
      </c>
      <c r="I1353" s="25" t="s">
        <v>5405</v>
      </c>
      <c r="J1353" t="s">
        <v>5505</v>
      </c>
      <c r="K1353">
        <v>2</v>
      </c>
      <c r="L1353" s="25" t="s">
        <v>3070</v>
      </c>
    </row>
    <row r="1354" spans="1:12" x14ac:dyDescent="0.35">
      <c r="A1354" s="25" t="s">
        <v>2710</v>
      </c>
      <c r="B1354" s="25" t="s">
        <v>2709</v>
      </c>
      <c r="C1354" s="25" t="s">
        <v>3980</v>
      </c>
      <c r="D1354" s="25">
        <v>5.2590000000000003</v>
      </c>
      <c r="E1354" s="25" t="s">
        <v>73</v>
      </c>
      <c r="F1354" s="25" t="s">
        <v>36</v>
      </c>
      <c r="G1354" s="29" t="s">
        <v>2175</v>
      </c>
      <c r="H1354" s="29" t="s">
        <v>5404</v>
      </c>
      <c r="I1354" s="25" t="s">
        <v>5408</v>
      </c>
      <c r="J1354" t="s">
        <v>5664</v>
      </c>
      <c r="K1354">
        <v>7</v>
      </c>
      <c r="L1354" s="25" t="s">
        <v>3084</v>
      </c>
    </row>
    <row r="1355" spans="1:12" x14ac:dyDescent="0.35">
      <c r="A1355" s="25" t="s">
        <v>855</v>
      </c>
      <c r="B1355" s="25" t="s">
        <v>854</v>
      </c>
      <c r="C1355" s="25" t="s">
        <v>3969</v>
      </c>
      <c r="D1355" s="25">
        <v>3.363</v>
      </c>
      <c r="E1355" s="25" t="s">
        <v>73</v>
      </c>
      <c r="F1355" s="25" t="s">
        <v>36</v>
      </c>
      <c r="G1355" s="29" t="s">
        <v>3359</v>
      </c>
      <c r="H1355" s="29" t="s">
        <v>5404</v>
      </c>
      <c r="I1355" s="25" t="s">
        <v>5405</v>
      </c>
      <c r="J1355" t="s">
        <v>5645</v>
      </c>
      <c r="K1355">
        <v>4</v>
      </c>
      <c r="L1355" s="25" t="s">
        <v>3066</v>
      </c>
    </row>
    <row r="1356" spans="1:12" x14ac:dyDescent="0.35">
      <c r="A1356" s="25" t="s">
        <v>4498</v>
      </c>
      <c r="B1356" s="25" t="s">
        <v>4497</v>
      </c>
      <c r="C1356" s="25" t="s">
        <v>3969</v>
      </c>
      <c r="D1356" s="25">
        <v>1.9610000000000001</v>
      </c>
      <c r="E1356" s="25" t="s">
        <v>53</v>
      </c>
      <c r="F1356" s="25" t="s">
        <v>36</v>
      </c>
      <c r="G1356" s="29" t="s">
        <v>3996</v>
      </c>
      <c r="H1356" s="29" t="s">
        <v>5404</v>
      </c>
      <c r="I1356" s="25" t="s">
        <v>5405</v>
      </c>
      <c r="J1356" t="s">
        <v>5518</v>
      </c>
      <c r="K1356">
        <v>4</v>
      </c>
      <c r="L1356" s="25" t="s">
        <v>3066</v>
      </c>
    </row>
    <row r="1357" spans="1:12" x14ac:dyDescent="0.35">
      <c r="A1357" s="25" t="s">
        <v>3617</v>
      </c>
      <c r="B1357" s="25" t="s">
        <v>3616</v>
      </c>
      <c r="C1357" s="25" t="s">
        <v>3969</v>
      </c>
      <c r="D1357" s="25">
        <v>3.3769999999999998</v>
      </c>
      <c r="E1357" s="25" t="s">
        <v>42</v>
      </c>
      <c r="F1357" s="25" t="s">
        <v>36</v>
      </c>
      <c r="G1357" s="29" t="s">
        <v>3393</v>
      </c>
      <c r="H1357" s="29" t="s">
        <v>5404</v>
      </c>
      <c r="I1357" s="25" t="s">
        <v>5405</v>
      </c>
      <c r="J1357" t="s">
        <v>5930</v>
      </c>
      <c r="K1357">
        <v>3</v>
      </c>
      <c r="L1357" s="25" t="s">
        <v>3066</v>
      </c>
    </row>
    <row r="1358" spans="1:12" x14ac:dyDescent="0.35">
      <c r="A1358" s="25" t="s">
        <v>2682</v>
      </c>
      <c r="B1358" s="25" t="s">
        <v>2681</v>
      </c>
      <c r="C1358" s="25" t="s">
        <v>3970</v>
      </c>
      <c r="D1358" s="25">
        <v>0.75</v>
      </c>
      <c r="E1358" s="25" t="s">
        <v>36</v>
      </c>
      <c r="F1358" s="25" t="s">
        <v>36</v>
      </c>
      <c r="G1358" s="29" t="s">
        <v>3359</v>
      </c>
      <c r="H1358" s="29" t="s">
        <v>5404</v>
      </c>
      <c r="I1358" s="25" t="s">
        <v>5405</v>
      </c>
      <c r="J1358" t="s">
        <v>5545</v>
      </c>
      <c r="K1358">
        <v>4</v>
      </c>
      <c r="L1358" s="25" t="s">
        <v>3073</v>
      </c>
    </row>
    <row r="1359" spans="1:12" x14ac:dyDescent="0.35">
      <c r="A1359" s="25" t="s">
        <v>4460</v>
      </c>
      <c r="B1359" s="25" t="s">
        <v>4459</v>
      </c>
      <c r="C1359" s="25" t="s">
        <v>3981</v>
      </c>
      <c r="D1359" s="25">
        <v>3.673</v>
      </c>
      <c r="E1359" s="25" t="s">
        <v>87</v>
      </c>
      <c r="F1359" s="25" t="s">
        <v>36</v>
      </c>
      <c r="G1359" s="29" t="s">
        <v>3996</v>
      </c>
      <c r="H1359" s="29" t="s">
        <v>5404</v>
      </c>
      <c r="I1359" s="25" t="s">
        <v>5405</v>
      </c>
      <c r="J1359" t="s">
        <v>5551</v>
      </c>
      <c r="K1359">
        <v>3</v>
      </c>
      <c r="L1359" s="25" t="s">
        <v>3065</v>
      </c>
    </row>
    <row r="1360" spans="1:12" x14ac:dyDescent="0.35">
      <c r="A1360" s="25" t="s">
        <v>5215</v>
      </c>
      <c r="B1360" s="25" t="s">
        <v>5214</v>
      </c>
      <c r="C1360" s="25" t="s">
        <v>3980</v>
      </c>
      <c r="D1360" s="25">
        <v>4.9470000000000001</v>
      </c>
      <c r="E1360" s="25" t="s">
        <v>83</v>
      </c>
      <c r="F1360" s="25" t="s">
        <v>36</v>
      </c>
      <c r="G1360" s="29" t="s">
        <v>29</v>
      </c>
      <c r="H1360" s="29" t="s">
        <v>5404</v>
      </c>
      <c r="I1360" s="25" t="s">
        <v>5405</v>
      </c>
      <c r="J1360" t="s">
        <v>5430</v>
      </c>
      <c r="K1360">
        <v>3</v>
      </c>
      <c r="L1360" s="25" t="s">
        <v>3084</v>
      </c>
    </row>
    <row r="1361" spans="1:12" x14ac:dyDescent="0.35">
      <c r="A1361" s="25" t="s">
        <v>5233</v>
      </c>
      <c r="B1361" s="25" t="s">
        <v>5232</v>
      </c>
      <c r="C1361" s="25" t="s">
        <v>3981</v>
      </c>
      <c r="D1361" s="25">
        <v>3.8879999999999999</v>
      </c>
      <c r="E1361" s="25" t="s">
        <v>47</v>
      </c>
      <c r="F1361" s="25" t="s">
        <v>36</v>
      </c>
      <c r="G1361" s="29" t="s">
        <v>29</v>
      </c>
      <c r="H1361" s="29" t="s">
        <v>5404</v>
      </c>
      <c r="I1361" s="25" t="s">
        <v>5405</v>
      </c>
      <c r="J1361" t="s">
        <v>5426</v>
      </c>
      <c r="K1361">
        <v>4</v>
      </c>
      <c r="L1361" s="25" t="s">
        <v>3065</v>
      </c>
    </row>
    <row r="1362" spans="1:12" x14ac:dyDescent="0.35">
      <c r="A1362" s="25" t="s">
        <v>4890</v>
      </c>
      <c r="B1362" s="25" t="s">
        <v>4889</v>
      </c>
      <c r="C1362" s="25" t="s">
        <v>3971</v>
      </c>
      <c r="D1362" s="25">
        <v>6.1040000000000001</v>
      </c>
      <c r="E1362" s="25" t="s">
        <v>36</v>
      </c>
      <c r="F1362" s="25" t="s">
        <v>36</v>
      </c>
      <c r="G1362" s="29" t="s">
        <v>1839</v>
      </c>
      <c r="H1362" s="29" t="s">
        <v>5404</v>
      </c>
      <c r="I1362" s="25" t="s">
        <v>5408</v>
      </c>
      <c r="J1362" t="s">
        <v>6001</v>
      </c>
      <c r="K1362">
        <v>6</v>
      </c>
      <c r="L1362" s="25" t="s">
        <v>3064</v>
      </c>
    </row>
    <row r="1363" spans="1:12" x14ac:dyDescent="0.35">
      <c r="A1363" s="25" t="s">
        <v>857</v>
      </c>
      <c r="B1363" s="25" t="s">
        <v>856</v>
      </c>
      <c r="C1363" s="25" t="s">
        <v>3968</v>
      </c>
      <c r="D1363" s="25">
        <v>1.6080000000000001</v>
      </c>
      <c r="E1363" s="25" t="s">
        <v>53</v>
      </c>
      <c r="F1363" s="25" t="s">
        <v>36</v>
      </c>
      <c r="G1363" s="29" t="s">
        <v>3359</v>
      </c>
      <c r="H1363" s="29" t="s">
        <v>5404</v>
      </c>
      <c r="I1363" s="25" t="s">
        <v>5405</v>
      </c>
      <c r="J1363" t="s">
        <v>5810</v>
      </c>
      <c r="K1363">
        <v>1</v>
      </c>
      <c r="L1363" s="25" t="s">
        <v>3070</v>
      </c>
    </row>
    <row r="1364" spans="1:12" x14ac:dyDescent="0.35">
      <c r="A1364" s="25" t="s">
        <v>5130</v>
      </c>
      <c r="B1364" s="25" t="s">
        <v>3966</v>
      </c>
      <c r="C1364" s="25" t="s">
        <v>3981</v>
      </c>
      <c r="D1364" s="25">
        <v>4.0890000000000004</v>
      </c>
      <c r="E1364" s="25" t="s">
        <v>42</v>
      </c>
      <c r="F1364" s="25" t="s">
        <v>36</v>
      </c>
      <c r="G1364" s="29" t="s">
        <v>2175</v>
      </c>
      <c r="H1364" s="29" t="s">
        <v>5404</v>
      </c>
      <c r="I1364" s="25" t="s">
        <v>5405</v>
      </c>
      <c r="J1364" t="s">
        <v>5765</v>
      </c>
      <c r="K1364">
        <v>1</v>
      </c>
      <c r="L1364" s="25" t="s">
        <v>3065</v>
      </c>
    </row>
    <row r="1365" spans="1:12" x14ac:dyDescent="0.35">
      <c r="A1365" s="25" t="s">
        <v>5173</v>
      </c>
      <c r="B1365" s="25" t="s">
        <v>5172</v>
      </c>
      <c r="C1365" s="25" t="s">
        <v>3969</v>
      </c>
      <c r="D1365" s="25">
        <v>2.5409999999999999</v>
      </c>
      <c r="E1365" s="25" t="s">
        <v>78</v>
      </c>
      <c r="F1365" s="25" t="s">
        <v>36</v>
      </c>
      <c r="G1365" s="29" t="s">
        <v>29</v>
      </c>
      <c r="H1365" s="29" t="s">
        <v>5404</v>
      </c>
      <c r="I1365" s="25" t="s">
        <v>5408</v>
      </c>
      <c r="J1365" t="s">
        <v>5428</v>
      </c>
      <c r="K1365">
        <v>7</v>
      </c>
      <c r="L1365" s="25" t="s">
        <v>3066</v>
      </c>
    </row>
    <row r="1366" spans="1:12" x14ac:dyDescent="0.35">
      <c r="A1366" s="25" t="s">
        <v>4870</v>
      </c>
      <c r="B1366" s="25" t="s">
        <v>4869</v>
      </c>
      <c r="C1366" s="25" t="s">
        <v>3970</v>
      </c>
      <c r="D1366" s="25">
        <v>0.75</v>
      </c>
      <c r="E1366" s="25" t="s">
        <v>39</v>
      </c>
      <c r="F1366" s="25" t="s">
        <v>36</v>
      </c>
      <c r="G1366" s="29" t="s">
        <v>28</v>
      </c>
      <c r="H1366" s="29" t="s">
        <v>5404</v>
      </c>
      <c r="I1366" s="25" t="s">
        <v>5405</v>
      </c>
      <c r="J1366" t="s">
        <v>5532</v>
      </c>
      <c r="K1366">
        <v>1</v>
      </c>
      <c r="L1366" s="25" t="s">
        <v>3073</v>
      </c>
    </row>
    <row r="1367" spans="1:12" x14ac:dyDescent="0.35">
      <c r="A1367" s="25" t="s">
        <v>4073</v>
      </c>
      <c r="B1367" s="25" t="s">
        <v>4072</v>
      </c>
      <c r="C1367" s="25" t="s">
        <v>3969</v>
      </c>
      <c r="D1367" s="25">
        <v>2.6240000000000001</v>
      </c>
      <c r="E1367" s="25" t="s">
        <v>47</v>
      </c>
      <c r="F1367" s="25" t="s">
        <v>36</v>
      </c>
      <c r="G1367" s="29" t="s">
        <v>3995</v>
      </c>
      <c r="H1367" s="29" t="s">
        <v>5404</v>
      </c>
      <c r="I1367" s="25" t="s">
        <v>5408</v>
      </c>
      <c r="J1367" t="s">
        <v>5972</v>
      </c>
      <c r="K1367">
        <v>8</v>
      </c>
      <c r="L1367" s="25" t="s">
        <v>3066</v>
      </c>
    </row>
    <row r="1368" spans="1:12" x14ac:dyDescent="0.35">
      <c r="A1368" s="25" t="s">
        <v>5132</v>
      </c>
      <c r="B1368" s="25" t="s">
        <v>5131</v>
      </c>
      <c r="C1368" s="25" t="s">
        <v>3981</v>
      </c>
      <c r="D1368" s="25">
        <v>4.069</v>
      </c>
      <c r="E1368" s="25" t="s">
        <v>42</v>
      </c>
      <c r="F1368" s="25" t="s">
        <v>36</v>
      </c>
      <c r="G1368" s="29" t="s">
        <v>2175</v>
      </c>
      <c r="H1368" s="29" t="s">
        <v>5404</v>
      </c>
      <c r="I1368" s="25" t="s">
        <v>5405</v>
      </c>
      <c r="J1368" t="s">
        <v>5862</v>
      </c>
      <c r="K1368">
        <v>2</v>
      </c>
      <c r="L1368" s="25" t="s">
        <v>3065</v>
      </c>
    </row>
    <row r="1369" spans="1:12" x14ac:dyDescent="0.35">
      <c r="A1369" s="25" t="s">
        <v>570</v>
      </c>
      <c r="B1369" s="25" t="s">
        <v>569</v>
      </c>
      <c r="C1369" s="25" t="s">
        <v>3969</v>
      </c>
      <c r="D1369" s="25">
        <v>2.4350000000000001</v>
      </c>
      <c r="E1369" s="25" t="s">
        <v>78</v>
      </c>
      <c r="F1369" s="25" t="s">
        <v>36</v>
      </c>
      <c r="G1369" s="29" t="s">
        <v>539</v>
      </c>
      <c r="H1369" s="29" t="s">
        <v>5404</v>
      </c>
      <c r="I1369" s="25" t="s">
        <v>5405</v>
      </c>
      <c r="J1369" t="s">
        <v>5503</v>
      </c>
      <c r="K1369">
        <v>2</v>
      </c>
      <c r="L1369" s="25" t="s">
        <v>3066</v>
      </c>
    </row>
    <row r="1370" spans="1:12" x14ac:dyDescent="0.35">
      <c r="A1370" s="25" t="s">
        <v>3483</v>
      </c>
      <c r="B1370" s="25" t="s">
        <v>3482</v>
      </c>
      <c r="C1370" s="25" t="s">
        <v>3968</v>
      </c>
      <c r="D1370" s="25">
        <v>1.1020000000000001</v>
      </c>
      <c r="E1370" s="25" t="s">
        <v>50</v>
      </c>
      <c r="F1370" s="25" t="s">
        <v>36</v>
      </c>
      <c r="G1370" s="29" t="s">
        <v>539</v>
      </c>
      <c r="H1370" s="29" t="s">
        <v>5404</v>
      </c>
      <c r="I1370" s="25" t="s">
        <v>5405</v>
      </c>
      <c r="J1370" t="s">
        <v>5622</v>
      </c>
      <c r="K1370">
        <v>4</v>
      </c>
      <c r="L1370" s="25" t="s">
        <v>3070</v>
      </c>
    </row>
    <row r="1371" spans="1:12" x14ac:dyDescent="0.35">
      <c r="A1371" s="25" t="s">
        <v>2581</v>
      </c>
      <c r="B1371" s="25" t="s">
        <v>2580</v>
      </c>
      <c r="C1371" s="25" t="s">
        <v>3969</v>
      </c>
      <c r="D1371" s="25">
        <v>2.9409999999999998</v>
      </c>
      <c r="E1371" s="25" t="s">
        <v>87</v>
      </c>
      <c r="F1371" s="25" t="s">
        <v>36</v>
      </c>
      <c r="G1371" s="29" t="s">
        <v>1839</v>
      </c>
      <c r="H1371" s="29" t="s">
        <v>5404</v>
      </c>
      <c r="I1371" s="25" t="s">
        <v>5408</v>
      </c>
      <c r="J1371" t="s">
        <v>5776</v>
      </c>
      <c r="K1371">
        <v>7</v>
      </c>
      <c r="L1371" s="25" t="s">
        <v>3066</v>
      </c>
    </row>
    <row r="1372" spans="1:12" x14ac:dyDescent="0.35">
      <c r="A1372" s="25" t="s">
        <v>5088</v>
      </c>
      <c r="B1372" s="25" t="s">
        <v>5087</v>
      </c>
      <c r="C1372" s="25" t="s">
        <v>3971</v>
      </c>
      <c r="D1372" s="25">
        <v>6.2619999999999996</v>
      </c>
      <c r="E1372" s="25" t="s">
        <v>36</v>
      </c>
      <c r="F1372" s="25" t="s">
        <v>36</v>
      </c>
      <c r="G1372" s="29" t="s">
        <v>2175</v>
      </c>
      <c r="H1372" s="29" t="s">
        <v>5404</v>
      </c>
      <c r="I1372" s="25" t="s">
        <v>5408</v>
      </c>
      <c r="J1372" t="s">
        <v>6002</v>
      </c>
      <c r="K1372">
        <v>6</v>
      </c>
      <c r="L1372" s="25" t="s">
        <v>3064</v>
      </c>
    </row>
    <row r="1373" spans="1:12" x14ac:dyDescent="0.35">
      <c r="A1373" s="25" t="s">
        <v>2762</v>
      </c>
      <c r="B1373" s="25" t="s">
        <v>2761</v>
      </c>
      <c r="C1373" s="25" t="s">
        <v>3969</v>
      </c>
      <c r="D1373" s="25">
        <v>1.8149999999999999</v>
      </c>
      <c r="E1373" s="25" t="s">
        <v>36</v>
      </c>
      <c r="F1373" s="25" t="s">
        <v>36</v>
      </c>
      <c r="G1373" s="29" t="s">
        <v>2175</v>
      </c>
      <c r="H1373" s="29" t="s">
        <v>5404</v>
      </c>
      <c r="I1373" s="25" t="s">
        <v>5408</v>
      </c>
      <c r="J1373" t="s">
        <v>5887</v>
      </c>
      <c r="K1373">
        <v>6</v>
      </c>
      <c r="L1373" s="25" t="s">
        <v>3066</v>
      </c>
    </row>
    <row r="1374" spans="1:12" x14ac:dyDescent="0.35">
      <c r="A1374" s="25" t="s">
        <v>5056</v>
      </c>
      <c r="B1374" s="25" t="s">
        <v>5055</v>
      </c>
      <c r="C1374" s="25" t="s">
        <v>3970</v>
      </c>
      <c r="D1374" s="25">
        <v>0.745</v>
      </c>
      <c r="E1374" s="25" t="s">
        <v>110</v>
      </c>
      <c r="F1374" s="25" t="s">
        <v>36</v>
      </c>
      <c r="G1374" s="29" t="s">
        <v>3359</v>
      </c>
      <c r="H1374" s="29" t="s">
        <v>5404</v>
      </c>
      <c r="I1374" s="25" t="s">
        <v>5405</v>
      </c>
      <c r="J1374" t="s">
        <v>5659</v>
      </c>
      <c r="K1374">
        <v>4</v>
      </c>
      <c r="L1374" s="25" t="s">
        <v>3073</v>
      </c>
    </row>
    <row r="1375" spans="1:12" x14ac:dyDescent="0.35">
      <c r="A1375" s="25" t="s">
        <v>594</v>
      </c>
      <c r="B1375" s="25" t="s">
        <v>593</v>
      </c>
      <c r="C1375" s="25" t="s">
        <v>3970</v>
      </c>
      <c r="D1375" s="25">
        <v>0.75</v>
      </c>
      <c r="E1375" s="25" t="s">
        <v>53</v>
      </c>
      <c r="F1375" s="25" t="s">
        <v>36</v>
      </c>
      <c r="G1375" s="29" t="s">
        <v>1839</v>
      </c>
      <c r="H1375" s="29" t="s">
        <v>5404</v>
      </c>
      <c r="I1375" s="25" t="s">
        <v>5408</v>
      </c>
      <c r="J1375" t="s">
        <v>5602</v>
      </c>
      <c r="K1375">
        <v>5</v>
      </c>
      <c r="L1375" s="25" t="s">
        <v>3073</v>
      </c>
    </row>
    <row r="1376" spans="1:12" x14ac:dyDescent="0.35">
      <c r="A1376" s="25" t="s">
        <v>3289</v>
      </c>
      <c r="B1376" s="25" t="s">
        <v>3288</v>
      </c>
      <c r="C1376" s="25" t="s">
        <v>3981</v>
      </c>
      <c r="D1376" s="25">
        <v>3.99</v>
      </c>
      <c r="E1376" s="25" t="s">
        <v>83</v>
      </c>
      <c r="F1376" s="25" t="s">
        <v>36</v>
      </c>
      <c r="G1376" s="29" t="s">
        <v>1839</v>
      </c>
      <c r="H1376" s="29" t="s">
        <v>5404</v>
      </c>
      <c r="I1376" s="25" t="s">
        <v>5405</v>
      </c>
      <c r="J1376" t="s">
        <v>5425</v>
      </c>
      <c r="K1376">
        <v>1</v>
      </c>
      <c r="L1376" s="25" t="s">
        <v>3065</v>
      </c>
    </row>
    <row r="1377" spans="1:12" x14ac:dyDescent="0.35">
      <c r="A1377" s="25" t="s">
        <v>3870</v>
      </c>
      <c r="B1377" s="25" t="s">
        <v>3869</v>
      </c>
      <c r="C1377" s="25" t="s">
        <v>3968</v>
      </c>
      <c r="D1377" s="25">
        <v>1.0629999999999999</v>
      </c>
      <c r="E1377" s="25" t="s">
        <v>53</v>
      </c>
      <c r="F1377" s="25" t="s">
        <v>36</v>
      </c>
      <c r="G1377" s="29" t="s">
        <v>1839</v>
      </c>
      <c r="H1377" s="29" t="s">
        <v>5404</v>
      </c>
      <c r="I1377" s="25" t="s">
        <v>5405</v>
      </c>
      <c r="J1377" t="s">
        <v>5436</v>
      </c>
      <c r="K1377">
        <v>4</v>
      </c>
      <c r="L1377" s="25" t="s">
        <v>3070</v>
      </c>
    </row>
    <row r="1378" spans="1:12" x14ac:dyDescent="0.35">
      <c r="A1378" s="25" t="s">
        <v>80</v>
      </c>
      <c r="B1378" s="25" t="s">
        <v>79</v>
      </c>
      <c r="C1378" s="25" t="s">
        <v>3969</v>
      </c>
      <c r="D1378" s="25">
        <v>2.3690000000000002</v>
      </c>
      <c r="E1378" s="25" t="s">
        <v>53</v>
      </c>
      <c r="F1378" s="25" t="s">
        <v>36</v>
      </c>
      <c r="G1378" s="29" t="s">
        <v>25</v>
      </c>
      <c r="H1378" s="29" t="s">
        <v>5404</v>
      </c>
      <c r="I1378" s="25" t="s">
        <v>5405</v>
      </c>
      <c r="J1378" t="s">
        <v>6003</v>
      </c>
      <c r="K1378">
        <v>4</v>
      </c>
      <c r="L1378" s="25" t="s">
        <v>3066</v>
      </c>
    </row>
    <row r="1379" spans="1:12" x14ac:dyDescent="0.35">
      <c r="A1379" s="25" t="s">
        <v>4016</v>
      </c>
      <c r="B1379" s="25" t="s">
        <v>4015</v>
      </c>
      <c r="C1379" s="25" t="s">
        <v>3968</v>
      </c>
      <c r="D1379" s="25">
        <v>1.177</v>
      </c>
      <c r="E1379" s="25" t="s">
        <v>39</v>
      </c>
      <c r="F1379" s="25" t="s">
        <v>36</v>
      </c>
      <c r="G1379" s="29" t="s">
        <v>543</v>
      </c>
      <c r="H1379" s="29" t="s">
        <v>5404</v>
      </c>
      <c r="I1379" s="25" t="s">
        <v>5408</v>
      </c>
      <c r="J1379" t="s">
        <v>5633</v>
      </c>
      <c r="K1379">
        <v>5</v>
      </c>
      <c r="L1379" s="25" t="s">
        <v>3070</v>
      </c>
    </row>
    <row r="1380" spans="1:12" x14ac:dyDescent="0.35">
      <c r="A1380" s="25" t="s">
        <v>1872</v>
      </c>
      <c r="B1380" s="25" t="s">
        <v>1871</v>
      </c>
      <c r="C1380" s="25" t="s">
        <v>3969</v>
      </c>
      <c r="D1380" s="25">
        <v>3.246</v>
      </c>
      <c r="E1380" s="25" t="s">
        <v>87</v>
      </c>
      <c r="F1380" s="25" t="s">
        <v>36</v>
      </c>
      <c r="G1380" s="29" t="s">
        <v>3359</v>
      </c>
      <c r="H1380" s="29" t="s">
        <v>5404</v>
      </c>
      <c r="I1380" s="25" t="s">
        <v>5405</v>
      </c>
      <c r="J1380" t="s">
        <v>5519</v>
      </c>
      <c r="K1380">
        <v>3</v>
      </c>
      <c r="L1380" s="25" t="s">
        <v>3066</v>
      </c>
    </row>
    <row r="1381" spans="1:12" x14ac:dyDescent="0.35">
      <c r="A1381" s="25" t="s">
        <v>4199</v>
      </c>
      <c r="B1381" s="25" t="s">
        <v>4198</v>
      </c>
      <c r="C1381" s="25" t="s">
        <v>3969</v>
      </c>
      <c r="D1381" s="25">
        <v>1.996</v>
      </c>
      <c r="E1381" s="25" t="s">
        <v>39</v>
      </c>
      <c r="F1381" s="25" t="s">
        <v>36</v>
      </c>
      <c r="G1381" s="29" t="s">
        <v>3995</v>
      </c>
      <c r="H1381" s="29" t="s">
        <v>5404</v>
      </c>
      <c r="I1381" s="25" t="s">
        <v>5405</v>
      </c>
      <c r="J1381" t="s">
        <v>5630</v>
      </c>
      <c r="K1381">
        <v>3</v>
      </c>
      <c r="L1381" s="25" t="s">
        <v>3066</v>
      </c>
    </row>
    <row r="1382" spans="1:12" x14ac:dyDescent="0.35">
      <c r="A1382" s="25" t="s">
        <v>2842</v>
      </c>
      <c r="B1382" s="25" t="s">
        <v>2841</v>
      </c>
      <c r="C1382" s="25" t="s">
        <v>3968</v>
      </c>
      <c r="D1382" s="25">
        <v>0.78200000000000003</v>
      </c>
      <c r="E1382" s="25" t="s">
        <v>68</v>
      </c>
      <c r="F1382" s="25" t="s">
        <v>36</v>
      </c>
      <c r="G1382" s="29" t="s">
        <v>2175</v>
      </c>
      <c r="H1382" s="29" t="s">
        <v>5404</v>
      </c>
      <c r="I1382" s="25" t="s">
        <v>5408</v>
      </c>
      <c r="J1382" t="s">
        <v>5833</v>
      </c>
      <c r="K1382">
        <v>8</v>
      </c>
      <c r="L1382" s="25" t="s">
        <v>3070</v>
      </c>
    </row>
    <row r="1383" spans="1:12" x14ac:dyDescent="0.35">
      <c r="A1383" s="25" t="s">
        <v>4844</v>
      </c>
      <c r="B1383" s="25" t="s">
        <v>4843</v>
      </c>
      <c r="C1383" s="25" t="s">
        <v>3981</v>
      </c>
      <c r="D1383" s="25">
        <v>4.1660000000000004</v>
      </c>
      <c r="E1383" s="25" t="s">
        <v>36</v>
      </c>
      <c r="F1383" s="25" t="s">
        <v>36</v>
      </c>
      <c r="G1383" s="29" t="s">
        <v>28</v>
      </c>
      <c r="H1383" s="29" t="s">
        <v>5404</v>
      </c>
      <c r="I1383" s="25" t="s">
        <v>5405</v>
      </c>
      <c r="J1383" t="s">
        <v>5650</v>
      </c>
      <c r="K1383">
        <v>1</v>
      </c>
      <c r="L1383" s="25" t="s">
        <v>3065</v>
      </c>
    </row>
    <row r="1384" spans="1:12" x14ac:dyDescent="0.35">
      <c r="A1384" s="25" t="s">
        <v>2384</v>
      </c>
      <c r="B1384" s="25" t="s">
        <v>2383</v>
      </c>
      <c r="C1384" s="25" t="s">
        <v>3981</v>
      </c>
      <c r="D1384" s="25">
        <v>4.351</v>
      </c>
      <c r="E1384" s="25" t="s">
        <v>39</v>
      </c>
      <c r="F1384" s="25" t="s">
        <v>36</v>
      </c>
      <c r="G1384" s="29" t="s">
        <v>543</v>
      </c>
      <c r="H1384" s="29" t="s">
        <v>5404</v>
      </c>
      <c r="I1384" s="25" t="s">
        <v>5408</v>
      </c>
      <c r="J1384" t="s">
        <v>6004</v>
      </c>
      <c r="K1384">
        <v>6</v>
      </c>
      <c r="L1384" s="25" t="s">
        <v>3065</v>
      </c>
    </row>
    <row r="1385" spans="1:12" x14ac:dyDescent="0.35">
      <c r="A1385" s="25" t="s">
        <v>4877</v>
      </c>
      <c r="B1385" s="25" t="s">
        <v>4876</v>
      </c>
      <c r="C1385" s="25" t="s">
        <v>3970</v>
      </c>
      <c r="D1385" s="25">
        <v>0.75</v>
      </c>
      <c r="E1385" s="25" t="s">
        <v>78</v>
      </c>
      <c r="F1385" s="25" t="s">
        <v>36</v>
      </c>
      <c r="G1385" s="29" t="s">
        <v>28</v>
      </c>
      <c r="H1385" s="29" t="s">
        <v>5404</v>
      </c>
      <c r="I1385" s="25" t="s">
        <v>5405</v>
      </c>
      <c r="J1385" t="s">
        <v>5698</v>
      </c>
      <c r="K1385">
        <v>4</v>
      </c>
      <c r="L1385" s="25" t="s">
        <v>3073</v>
      </c>
    </row>
    <row r="1386" spans="1:12" x14ac:dyDescent="0.35">
      <c r="A1386" s="25" t="s">
        <v>1596</v>
      </c>
      <c r="B1386" s="25" t="s">
        <v>1595</v>
      </c>
      <c r="C1386" s="25" t="s">
        <v>3981</v>
      </c>
      <c r="D1386" s="25">
        <v>4.5570000000000004</v>
      </c>
      <c r="E1386" s="25" t="s">
        <v>87</v>
      </c>
      <c r="F1386" s="25" t="s">
        <v>36</v>
      </c>
      <c r="G1386" s="29" t="s">
        <v>3979</v>
      </c>
      <c r="H1386" s="29" t="s">
        <v>5404</v>
      </c>
      <c r="I1386" s="25" t="s">
        <v>5405</v>
      </c>
      <c r="J1386" t="s">
        <v>5824</v>
      </c>
      <c r="K1386">
        <v>3</v>
      </c>
      <c r="L1386" s="25" t="s">
        <v>3065</v>
      </c>
    </row>
    <row r="1387" spans="1:12" x14ac:dyDescent="0.35">
      <c r="A1387" s="25" t="s">
        <v>2750</v>
      </c>
      <c r="B1387" s="25" t="s">
        <v>2749</v>
      </c>
      <c r="C1387" s="25" t="s">
        <v>3969</v>
      </c>
      <c r="D1387" s="25">
        <v>3.375</v>
      </c>
      <c r="E1387" s="25" t="s">
        <v>78</v>
      </c>
      <c r="F1387" s="25" t="s">
        <v>36</v>
      </c>
      <c r="G1387" s="29" t="s">
        <v>2175</v>
      </c>
      <c r="H1387" s="29" t="s">
        <v>5404</v>
      </c>
      <c r="I1387" s="25" t="s">
        <v>5405</v>
      </c>
      <c r="J1387" t="s">
        <v>5691</v>
      </c>
      <c r="K1387">
        <v>3</v>
      </c>
      <c r="L1387" s="25" t="s">
        <v>3066</v>
      </c>
    </row>
    <row r="1388" spans="1:12" x14ac:dyDescent="0.35">
      <c r="A1388" s="25" t="s">
        <v>4614</v>
      </c>
      <c r="B1388" s="25" t="s">
        <v>4613</v>
      </c>
      <c r="C1388" s="25" t="s">
        <v>3981</v>
      </c>
      <c r="D1388" s="25">
        <v>4.4059999999999997</v>
      </c>
      <c r="E1388" s="25" t="s">
        <v>53</v>
      </c>
      <c r="F1388" s="25" t="s">
        <v>36</v>
      </c>
      <c r="G1388" s="29" t="s">
        <v>5397</v>
      </c>
      <c r="H1388" s="29" t="s">
        <v>5404</v>
      </c>
      <c r="I1388" s="25" t="s">
        <v>5405</v>
      </c>
      <c r="J1388" t="s">
        <v>5956</v>
      </c>
      <c r="K1388">
        <v>1</v>
      </c>
      <c r="L1388" s="25" t="s">
        <v>3065</v>
      </c>
    </row>
    <row r="1389" spans="1:12" x14ac:dyDescent="0.35">
      <c r="A1389" s="25" t="s">
        <v>3453</v>
      </c>
      <c r="B1389" s="25" t="s">
        <v>3452</v>
      </c>
      <c r="C1389" s="25" t="s">
        <v>3970</v>
      </c>
      <c r="D1389" s="25">
        <v>0.75</v>
      </c>
      <c r="E1389" s="25" t="s">
        <v>42</v>
      </c>
      <c r="F1389" s="25" t="s">
        <v>36</v>
      </c>
      <c r="G1389" s="29" t="s">
        <v>539</v>
      </c>
      <c r="H1389" s="29" t="s">
        <v>5404</v>
      </c>
      <c r="I1389" s="25" t="s">
        <v>5408</v>
      </c>
      <c r="J1389" t="s">
        <v>6005</v>
      </c>
      <c r="K1389">
        <v>7</v>
      </c>
      <c r="L1389" s="25" t="s">
        <v>3073</v>
      </c>
    </row>
    <row r="1390" spans="1:12" x14ac:dyDescent="0.35">
      <c r="A1390" s="25" t="s">
        <v>3467</v>
      </c>
      <c r="B1390" s="25" t="s">
        <v>3466</v>
      </c>
      <c r="C1390" s="25" t="s">
        <v>3980</v>
      </c>
      <c r="D1390" s="25">
        <v>4.7679999999999998</v>
      </c>
      <c r="E1390" s="25" t="s">
        <v>78</v>
      </c>
      <c r="F1390" s="25" t="s">
        <v>36</v>
      </c>
      <c r="G1390" s="29" t="s">
        <v>539</v>
      </c>
      <c r="H1390" s="29" t="s">
        <v>5404</v>
      </c>
      <c r="I1390" s="25" t="s">
        <v>5405</v>
      </c>
      <c r="J1390" t="s">
        <v>6006</v>
      </c>
      <c r="K1390">
        <v>1</v>
      </c>
      <c r="L1390" s="25" t="s">
        <v>3084</v>
      </c>
    </row>
    <row r="1391" spans="1:12" x14ac:dyDescent="0.35">
      <c r="A1391" s="25" t="s">
        <v>2864</v>
      </c>
      <c r="B1391" s="25" t="s">
        <v>2863</v>
      </c>
      <c r="C1391" s="25" t="s">
        <v>3969</v>
      </c>
      <c r="D1391" s="25">
        <v>2.8420000000000001</v>
      </c>
      <c r="E1391" s="25" t="s">
        <v>36</v>
      </c>
      <c r="F1391" s="25" t="s">
        <v>36</v>
      </c>
      <c r="G1391" s="29" t="s">
        <v>2175</v>
      </c>
      <c r="H1391" s="29" t="s">
        <v>5404</v>
      </c>
      <c r="I1391" s="25" t="s">
        <v>5408</v>
      </c>
      <c r="J1391" t="s">
        <v>5814</v>
      </c>
      <c r="K1391">
        <v>6</v>
      </c>
      <c r="L1391" s="25" t="s">
        <v>3066</v>
      </c>
    </row>
    <row r="1392" spans="1:12" x14ac:dyDescent="0.35">
      <c r="A1392" s="25" t="s">
        <v>5140</v>
      </c>
      <c r="B1392" s="25" t="s">
        <v>5139</v>
      </c>
      <c r="C1392" s="25" t="s">
        <v>3968</v>
      </c>
      <c r="D1392" s="25">
        <v>1.754</v>
      </c>
      <c r="E1392" s="25" t="s">
        <v>148</v>
      </c>
      <c r="F1392" s="25" t="s">
        <v>36</v>
      </c>
      <c r="G1392" s="29" t="s">
        <v>2175</v>
      </c>
      <c r="H1392" s="29" t="s">
        <v>5404</v>
      </c>
      <c r="I1392" s="25" t="s">
        <v>5405</v>
      </c>
      <c r="J1392" t="s">
        <v>5883</v>
      </c>
      <c r="K1392">
        <v>3</v>
      </c>
      <c r="L1392" s="25" t="s">
        <v>3070</v>
      </c>
    </row>
    <row r="1393" spans="1:12" x14ac:dyDescent="0.35">
      <c r="A1393" s="25" t="s">
        <v>3947</v>
      </c>
      <c r="B1393" s="25" t="s">
        <v>3946</v>
      </c>
      <c r="C1393" s="25" t="s">
        <v>3980</v>
      </c>
      <c r="D1393" s="25">
        <v>5.2389999999999999</v>
      </c>
      <c r="E1393" s="25" t="s">
        <v>68</v>
      </c>
      <c r="F1393" s="25" t="s">
        <v>36</v>
      </c>
      <c r="G1393" s="29" t="s">
        <v>2175</v>
      </c>
      <c r="H1393" s="29" t="s">
        <v>5404</v>
      </c>
      <c r="I1393" s="25" t="s">
        <v>5405</v>
      </c>
      <c r="J1393" t="s">
        <v>5517</v>
      </c>
      <c r="K1393">
        <v>2</v>
      </c>
      <c r="L1393" s="25" t="s">
        <v>3084</v>
      </c>
    </row>
    <row r="1394" spans="1:12" x14ac:dyDescent="0.35">
      <c r="A1394" s="25" t="s">
        <v>576</v>
      </c>
      <c r="B1394" s="25" t="s">
        <v>575</v>
      </c>
      <c r="C1394" s="25" t="s">
        <v>3968</v>
      </c>
      <c r="D1394" s="25">
        <v>1.44</v>
      </c>
      <c r="E1394" s="25" t="s">
        <v>53</v>
      </c>
      <c r="F1394" s="25" t="s">
        <v>36</v>
      </c>
      <c r="G1394" s="29" t="s">
        <v>539</v>
      </c>
      <c r="H1394" s="29" t="s">
        <v>5404</v>
      </c>
      <c r="I1394" s="25" t="s">
        <v>5405</v>
      </c>
      <c r="J1394" t="s">
        <v>5590</v>
      </c>
      <c r="K1394">
        <v>2</v>
      </c>
      <c r="L1394" s="25" t="s">
        <v>3070</v>
      </c>
    </row>
    <row r="1395" spans="1:12" x14ac:dyDescent="0.35">
      <c r="A1395" s="25" t="s">
        <v>2564</v>
      </c>
      <c r="B1395" s="25" t="s">
        <v>2563</v>
      </c>
      <c r="C1395" s="25" t="s">
        <v>3969</v>
      </c>
      <c r="D1395" s="25">
        <v>2.2559999999999998</v>
      </c>
      <c r="E1395" s="25" t="s">
        <v>68</v>
      </c>
      <c r="F1395" s="25" t="s">
        <v>36</v>
      </c>
      <c r="G1395" s="29" t="s">
        <v>1839</v>
      </c>
      <c r="H1395" s="29" t="s">
        <v>5404</v>
      </c>
      <c r="I1395" s="25" t="s">
        <v>5405</v>
      </c>
      <c r="J1395" t="s">
        <v>5950</v>
      </c>
      <c r="K1395">
        <v>2</v>
      </c>
      <c r="L1395" s="25" t="s">
        <v>3066</v>
      </c>
    </row>
    <row r="1396" spans="1:12" x14ac:dyDescent="0.35">
      <c r="A1396" s="25" t="s">
        <v>283</v>
      </c>
      <c r="B1396" s="25" t="s">
        <v>282</v>
      </c>
      <c r="C1396" s="25" t="s">
        <v>3969</v>
      </c>
      <c r="D1396" s="25">
        <v>3.11</v>
      </c>
      <c r="E1396" s="25" t="s">
        <v>39</v>
      </c>
      <c r="F1396" s="25" t="s">
        <v>36</v>
      </c>
      <c r="G1396" s="29" t="s">
        <v>28</v>
      </c>
      <c r="H1396" s="29" t="s">
        <v>5404</v>
      </c>
      <c r="I1396" s="25" t="s">
        <v>5405</v>
      </c>
      <c r="J1396" t="s">
        <v>5606</v>
      </c>
      <c r="K1396">
        <v>4</v>
      </c>
      <c r="L1396" s="25" t="s">
        <v>3066</v>
      </c>
    </row>
    <row r="1397" spans="1:12" x14ac:dyDescent="0.35">
      <c r="A1397" s="25" t="s">
        <v>566</v>
      </c>
      <c r="B1397" s="25" t="s">
        <v>565</v>
      </c>
      <c r="C1397" s="25" t="s">
        <v>3969</v>
      </c>
      <c r="D1397" s="25">
        <v>2.6629999999999998</v>
      </c>
      <c r="E1397" s="25" t="s">
        <v>36</v>
      </c>
      <c r="F1397" s="25" t="s">
        <v>36</v>
      </c>
      <c r="G1397" s="29" t="s">
        <v>539</v>
      </c>
      <c r="H1397" s="29" t="s">
        <v>5404</v>
      </c>
      <c r="I1397" s="25" t="s">
        <v>5405</v>
      </c>
      <c r="J1397" t="s">
        <v>5473</v>
      </c>
      <c r="K1397">
        <v>2</v>
      </c>
      <c r="L1397" s="25" t="s">
        <v>3066</v>
      </c>
    </row>
    <row r="1398" spans="1:12" x14ac:dyDescent="0.35">
      <c r="A1398" s="25" t="s">
        <v>4708</v>
      </c>
      <c r="B1398" s="25" t="s">
        <v>4707</v>
      </c>
      <c r="C1398" s="25" t="s">
        <v>3970</v>
      </c>
      <c r="D1398" s="25">
        <v>0.75</v>
      </c>
      <c r="E1398" s="25" t="s">
        <v>100</v>
      </c>
      <c r="F1398" s="25" t="s">
        <v>36</v>
      </c>
      <c r="G1398" s="29" t="s">
        <v>3994</v>
      </c>
      <c r="H1398" s="29" t="s">
        <v>5404</v>
      </c>
      <c r="I1398" s="25" t="s">
        <v>5405</v>
      </c>
      <c r="J1398" t="s">
        <v>5489</v>
      </c>
      <c r="K1398">
        <v>2</v>
      </c>
      <c r="L1398" s="25" t="s">
        <v>3073</v>
      </c>
    </row>
    <row r="1399" spans="1:12" x14ac:dyDescent="0.35">
      <c r="A1399" s="25" t="s">
        <v>3902</v>
      </c>
      <c r="B1399" s="25" t="s">
        <v>3901</v>
      </c>
      <c r="C1399" s="25" t="s">
        <v>3968</v>
      </c>
      <c r="D1399" s="25">
        <v>1.734</v>
      </c>
      <c r="E1399" s="25" t="s">
        <v>110</v>
      </c>
      <c r="F1399" s="25" t="s">
        <v>36</v>
      </c>
      <c r="G1399" s="29" t="s">
        <v>1839</v>
      </c>
      <c r="H1399" s="29" t="s">
        <v>5404</v>
      </c>
      <c r="I1399" s="25" t="s">
        <v>5405</v>
      </c>
      <c r="J1399" t="s">
        <v>5710</v>
      </c>
      <c r="K1399">
        <v>1</v>
      </c>
      <c r="L1399" s="25" t="s">
        <v>3070</v>
      </c>
    </row>
    <row r="1400" spans="1:12" x14ac:dyDescent="0.35">
      <c r="A1400" s="25" t="s">
        <v>3269</v>
      </c>
      <c r="B1400" s="25" t="s">
        <v>3268</v>
      </c>
      <c r="C1400" s="25" t="s">
        <v>3970</v>
      </c>
      <c r="D1400" s="25">
        <v>0.75</v>
      </c>
      <c r="E1400" s="25" t="s">
        <v>39</v>
      </c>
      <c r="F1400" s="25" t="s">
        <v>36</v>
      </c>
      <c r="G1400" s="29" t="s">
        <v>1839</v>
      </c>
      <c r="H1400" s="29" t="s">
        <v>5404</v>
      </c>
      <c r="I1400" s="25" t="s">
        <v>5408</v>
      </c>
      <c r="J1400" t="s">
        <v>5689</v>
      </c>
      <c r="K1400">
        <v>5</v>
      </c>
      <c r="L1400" s="25" t="s">
        <v>3073</v>
      </c>
    </row>
    <row r="1401" spans="1:12" x14ac:dyDescent="0.35">
      <c r="A1401" s="25" t="s">
        <v>2455</v>
      </c>
      <c r="B1401" s="25" t="s">
        <v>2454</v>
      </c>
      <c r="C1401" s="25" t="s">
        <v>3980</v>
      </c>
      <c r="D1401" s="25">
        <v>5.4260000000000002</v>
      </c>
      <c r="E1401" s="25" t="s">
        <v>100</v>
      </c>
      <c r="F1401" s="25" t="s">
        <v>36</v>
      </c>
      <c r="G1401" s="29" t="s">
        <v>28</v>
      </c>
      <c r="H1401" s="29" t="s">
        <v>5404</v>
      </c>
      <c r="I1401" s="25" t="s">
        <v>5405</v>
      </c>
      <c r="J1401" t="s">
        <v>5768</v>
      </c>
      <c r="K1401">
        <v>4</v>
      </c>
      <c r="L1401" s="25" t="s">
        <v>3084</v>
      </c>
    </row>
    <row r="1402" spans="1:12" x14ac:dyDescent="0.35">
      <c r="A1402" s="25" t="s">
        <v>200</v>
      </c>
      <c r="B1402" s="25" t="s">
        <v>199</v>
      </c>
      <c r="C1402" s="25" t="s">
        <v>3969</v>
      </c>
      <c r="D1402" s="25">
        <v>2.8330000000000002</v>
      </c>
      <c r="E1402" s="25" t="s">
        <v>160</v>
      </c>
      <c r="F1402" s="25" t="s">
        <v>36</v>
      </c>
      <c r="G1402" s="29" t="s">
        <v>27</v>
      </c>
      <c r="H1402" s="29" t="s">
        <v>5404</v>
      </c>
      <c r="I1402" s="25" t="s">
        <v>5408</v>
      </c>
      <c r="J1402" t="s">
        <v>5977</v>
      </c>
      <c r="K1402">
        <v>5</v>
      </c>
      <c r="L1402" s="25" t="s">
        <v>3066</v>
      </c>
    </row>
    <row r="1403" spans="1:12" x14ac:dyDescent="0.35">
      <c r="A1403" s="25" t="s">
        <v>5293</v>
      </c>
      <c r="B1403" s="25" t="s">
        <v>5292</v>
      </c>
      <c r="C1403" s="25" t="s">
        <v>3968</v>
      </c>
      <c r="D1403" s="25">
        <v>1.7769999999999999</v>
      </c>
      <c r="E1403" s="25" t="s">
        <v>50</v>
      </c>
      <c r="F1403" s="25" t="s">
        <v>36</v>
      </c>
      <c r="G1403" s="29" t="s">
        <v>29</v>
      </c>
      <c r="H1403" s="29" t="s">
        <v>5404</v>
      </c>
      <c r="I1403" s="25" t="s">
        <v>5405</v>
      </c>
      <c r="J1403" t="s">
        <v>5705</v>
      </c>
      <c r="K1403">
        <v>4</v>
      </c>
      <c r="L1403" s="25" t="s">
        <v>3070</v>
      </c>
    </row>
    <row r="1404" spans="1:12" x14ac:dyDescent="0.35">
      <c r="A1404" s="25" t="s">
        <v>3079</v>
      </c>
      <c r="B1404" s="25" t="s">
        <v>3078</v>
      </c>
      <c r="C1404" s="25" t="s">
        <v>3968</v>
      </c>
      <c r="D1404" s="25">
        <v>1.1539999999999999</v>
      </c>
      <c r="E1404" s="25" t="s">
        <v>87</v>
      </c>
      <c r="F1404" s="25" t="s">
        <v>36</v>
      </c>
      <c r="G1404" s="29" t="s">
        <v>25</v>
      </c>
      <c r="H1404" s="29" t="s">
        <v>5404</v>
      </c>
      <c r="I1404" s="25" t="s">
        <v>5408</v>
      </c>
      <c r="J1404" t="s">
        <v>5977</v>
      </c>
      <c r="K1404">
        <v>5</v>
      </c>
      <c r="L1404" s="25" t="s">
        <v>3070</v>
      </c>
    </row>
    <row r="1405" spans="1:12" x14ac:dyDescent="0.35">
      <c r="A1405" s="25" t="s">
        <v>4005</v>
      </c>
      <c r="B1405" s="25" t="s">
        <v>4004</v>
      </c>
      <c r="C1405" s="25" t="s">
        <v>3971</v>
      </c>
      <c r="D1405" s="25">
        <v>5.8540000000000001</v>
      </c>
      <c r="E1405" s="25" t="s">
        <v>39</v>
      </c>
      <c r="F1405" s="25" t="s">
        <v>36</v>
      </c>
      <c r="G1405" s="29" t="s">
        <v>543</v>
      </c>
      <c r="H1405" s="29" t="s">
        <v>5404</v>
      </c>
      <c r="I1405" s="25" t="s">
        <v>5408</v>
      </c>
      <c r="J1405" t="s">
        <v>5978</v>
      </c>
      <c r="K1405">
        <v>8</v>
      </c>
      <c r="L1405" s="25" t="s">
        <v>3064</v>
      </c>
    </row>
    <row r="1406" spans="1:12" x14ac:dyDescent="0.35">
      <c r="A1406" s="25" t="s">
        <v>4833</v>
      </c>
      <c r="B1406" s="25" t="s">
        <v>4832</v>
      </c>
      <c r="C1406" s="25" t="s">
        <v>3970</v>
      </c>
      <c r="D1406" s="25">
        <v>0.74299999999999999</v>
      </c>
      <c r="E1406" s="25" t="s">
        <v>110</v>
      </c>
      <c r="F1406" s="25" t="s">
        <v>36</v>
      </c>
      <c r="G1406" s="29" t="s">
        <v>28</v>
      </c>
      <c r="H1406" s="29" t="s">
        <v>5404</v>
      </c>
      <c r="I1406" s="25" t="s">
        <v>5408</v>
      </c>
      <c r="J1406" t="s">
        <v>5628</v>
      </c>
      <c r="K1406">
        <v>8</v>
      </c>
      <c r="L1406" s="25" t="s">
        <v>3073</v>
      </c>
    </row>
    <row r="1407" spans="1:12" x14ac:dyDescent="0.35">
      <c r="A1407" s="25" t="s">
        <v>3745</v>
      </c>
      <c r="B1407" s="25" t="s">
        <v>3744</v>
      </c>
      <c r="C1407" s="25" t="s">
        <v>3970</v>
      </c>
      <c r="D1407" s="25">
        <v>0.75</v>
      </c>
      <c r="E1407" s="25" t="s">
        <v>35</v>
      </c>
      <c r="F1407" s="25" t="s">
        <v>36</v>
      </c>
      <c r="G1407" s="29" t="s">
        <v>27</v>
      </c>
      <c r="H1407" s="29" t="s">
        <v>5404</v>
      </c>
      <c r="I1407" s="25" t="s">
        <v>5408</v>
      </c>
      <c r="J1407" t="s">
        <v>6004</v>
      </c>
      <c r="K1407">
        <v>6</v>
      </c>
      <c r="L1407" s="25" t="s">
        <v>3073</v>
      </c>
    </row>
    <row r="1408" spans="1:12" x14ac:dyDescent="0.35">
      <c r="A1408" s="25" t="s">
        <v>4043</v>
      </c>
      <c r="B1408" s="25" t="s">
        <v>4042</v>
      </c>
      <c r="C1408" s="25" t="s">
        <v>3970</v>
      </c>
      <c r="D1408" s="25">
        <v>0.745</v>
      </c>
      <c r="E1408" s="25" t="s">
        <v>50</v>
      </c>
      <c r="F1408" s="25" t="s">
        <v>36</v>
      </c>
      <c r="G1408" s="29" t="s">
        <v>543</v>
      </c>
      <c r="H1408" s="29" t="s">
        <v>5404</v>
      </c>
      <c r="I1408" s="25" t="s">
        <v>5405</v>
      </c>
      <c r="J1408" t="s">
        <v>5622</v>
      </c>
      <c r="K1408">
        <v>4</v>
      </c>
      <c r="L1408" s="25" t="s">
        <v>3073</v>
      </c>
    </row>
    <row r="1409" spans="1:12" x14ac:dyDescent="0.35">
      <c r="A1409" s="25" t="s">
        <v>4829</v>
      </c>
      <c r="B1409" s="25" t="s">
        <v>4828</v>
      </c>
      <c r="C1409" s="25" t="s">
        <v>3970</v>
      </c>
      <c r="D1409" s="25">
        <v>0.74299999999999999</v>
      </c>
      <c r="E1409" s="25" t="s">
        <v>47</v>
      </c>
      <c r="F1409" s="25" t="s">
        <v>36</v>
      </c>
      <c r="G1409" s="29" t="s">
        <v>28</v>
      </c>
      <c r="H1409" s="29" t="s">
        <v>5404</v>
      </c>
      <c r="I1409" s="25" t="s">
        <v>5408</v>
      </c>
      <c r="J1409" t="s">
        <v>5828</v>
      </c>
      <c r="K1409">
        <v>8</v>
      </c>
      <c r="L1409" s="25" t="s">
        <v>3073</v>
      </c>
    </row>
    <row r="1410" spans="1:12" x14ac:dyDescent="0.35">
      <c r="A1410" s="25" t="s">
        <v>4438</v>
      </c>
      <c r="B1410" s="25" t="s">
        <v>4437</v>
      </c>
      <c r="C1410" s="25" t="s">
        <v>3980</v>
      </c>
      <c r="D1410" s="25">
        <v>4.9489999999999998</v>
      </c>
      <c r="E1410" s="25" t="s">
        <v>83</v>
      </c>
      <c r="F1410" s="25" t="s">
        <v>36</v>
      </c>
      <c r="G1410" s="29" t="s">
        <v>3996</v>
      </c>
      <c r="H1410" s="29" t="s">
        <v>5404</v>
      </c>
      <c r="I1410" s="25" t="s">
        <v>5405</v>
      </c>
      <c r="J1410" t="s">
        <v>5821</v>
      </c>
      <c r="K1410">
        <v>3</v>
      </c>
      <c r="L1410" s="25" t="s">
        <v>3084</v>
      </c>
    </row>
    <row r="1411" spans="1:12" x14ac:dyDescent="0.35">
      <c r="A1411" s="25" t="s">
        <v>3117</v>
      </c>
      <c r="B1411" s="25" t="s">
        <v>3116</v>
      </c>
      <c r="C1411" s="25" t="s">
        <v>3970</v>
      </c>
      <c r="D1411" s="25">
        <v>0.75</v>
      </c>
      <c r="E1411" s="25" t="s">
        <v>50</v>
      </c>
      <c r="F1411" s="25" t="s">
        <v>36</v>
      </c>
      <c r="G1411" s="29" t="s">
        <v>539</v>
      </c>
      <c r="H1411" s="29" t="s">
        <v>5404</v>
      </c>
      <c r="I1411" s="25" t="s">
        <v>5408</v>
      </c>
      <c r="J1411" t="s">
        <v>5998</v>
      </c>
      <c r="K1411">
        <v>6</v>
      </c>
      <c r="L1411" s="25" t="s">
        <v>3073</v>
      </c>
    </row>
    <row r="1412" spans="1:12" x14ac:dyDescent="0.35">
      <c r="A1412" s="25" t="s">
        <v>5004</v>
      </c>
      <c r="B1412" s="25" t="s">
        <v>5003</v>
      </c>
      <c r="C1412" s="25" t="s">
        <v>3970</v>
      </c>
      <c r="D1412" s="25">
        <v>0.745</v>
      </c>
      <c r="E1412" s="25" t="s">
        <v>39</v>
      </c>
      <c r="F1412" s="25" t="s">
        <v>36</v>
      </c>
      <c r="G1412" s="29" t="s">
        <v>1839</v>
      </c>
      <c r="H1412" s="29" t="s">
        <v>5404</v>
      </c>
      <c r="I1412" s="25" t="s">
        <v>5405</v>
      </c>
      <c r="J1412" t="s">
        <v>5924</v>
      </c>
      <c r="K1412">
        <v>4</v>
      </c>
      <c r="L1412" s="25" t="s">
        <v>3073</v>
      </c>
    </row>
    <row r="1413" spans="1:12" x14ac:dyDescent="0.35">
      <c r="A1413" s="25" t="s">
        <v>2776</v>
      </c>
      <c r="B1413" s="25" t="s">
        <v>2775</v>
      </c>
      <c r="C1413" s="25" t="s">
        <v>3981</v>
      </c>
      <c r="D1413" s="25">
        <v>3.57</v>
      </c>
      <c r="E1413" s="25" t="s">
        <v>68</v>
      </c>
      <c r="F1413" s="25" t="s">
        <v>36</v>
      </c>
      <c r="G1413" s="29" t="s">
        <v>2175</v>
      </c>
      <c r="H1413" s="29" t="s">
        <v>5404</v>
      </c>
      <c r="I1413" s="25" t="s">
        <v>5408</v>
      </c>
      <c r="J1413" t="s">
        <v>5508</v>
      </c>
      <c r="K1413">
        <v>8</v>
      </c>
      <c r="L1413" s="25" t="s">
        <v>3065</v>
      </c>
    </row>
    <row r="1414" spans="1:12" x14ac:dyDescent="0.35">
      <c r="A1414" s="25" t="s">
        <v>3585</v>
      </c>
      <c r="B1414" s="25" t="s">
        <v>3584</v>
      </c>
      <c r="C1414" s="25" t="s">
        <v>3980</v>
      </c>
      <c r="D1414" s="25">
        <v>4.8730000000000002</v>
      </c>
      <c r="E1414" s="25" t="s">
        <v>73</v>
      </c>
      <c r="F1414" s="25" t="s">
        <v>36</v>
      </c>
      <c r="G1414" s="29" t="s">
        <v>3393</v>
      </c>
      <c r="H1414" s="29" t="s">
        <v>5404</v>
      </c>
      <c r="I1414" s="25" t="s">
        <v>5405</v>
      </c>
      <c r="J1414" t="s">
        <v>5482</v>
      </c>
      <c r="K1414">
        <v>4</v>
      </c>
      <c r="L1414" s="25" t="s">
        <v>3084</v>
      </c>
    </row>
    <row r="1415" spans="1:12" x14ac:dyDescent="0.35">
      <c r="A1415" s="25" t="s">
        <v>3771</v>
      </c>
      <c r="B1415" s="25" t="s">
        <v>3770</v>
      </c>
      <c r="C1415" s="25" t="s">
        <v>3968</v>
      </c>
      <c r="D1415" s="25">
        <v>1.611</v>
      </c>
      <c r="E1415" s="25" t="s">
        <v>78</v>
      </c>
      <c r="F1415" s="25" t="s">
        <v>36</v>
      </c>
      <c r="G1415" s="29" t="s">
        <v>3979</v>
      </c>
      <c r="H1415" s="29" t="s">
        <v>5404</v>
      </c>
      <c r="I1415" s="25" t="s">
        <v>5405</v>
      </c>
      <c r="J1415" t="s">
        <v>5725</v>
      </c>
      <c r="K1415">
        <v>2</v>
      </c>
      <c r="L1415" s="25" t="s">
        <v>3070</v>
      </c>
    </row>
    <row r="1416" spans="1:12" x14ac:dyDescent="0.35">
      <c r="A1416" s="25" t="s">
        <v>5253</v>
      </c>
      <c r="B1416" s="25" t="s">
        <v>5252</v>
      </c>
      <c r="C1416" s="25" t="s">
        <v>3969</v>
      </c>
      <c r="D1416" s="25">
        <v>3.0409999999999999</v>
      </c>
      <c r="E1416" s="25" t="s">
        <v>83</v>
      </c>
      <c r="F1416" s="25" t="s">
        <v>36</v>
      </c>
      <c r="G1416" s="29" t="s">
        <v>29</v>
      </c>
      <c r="H1416" s="29" t="s">
        <v>5404</v>
      </c>
      <c r="I1416" s="25" t="s">
        <v>5405</v>
      </c>
      <c r="J1416" t="s">
        <v>5867</v>
      </c>
      <c r="K1416">
        <v>3</v>
      </c>
      <c r="L1416" s="25" t="s">
        <v>3066</v>
      </c>
    </row>
    <row r="1417" spans="1:12" x14ac:dyDescent="0.35">
      <c r="A1417" s="25" t="s">
        <v>3356</v>
      </c>
      <c r="B1417" s="25" t="s">
        <v>3355</v>
      </c>
      <c r="C1417" s="25" t="s">
        <v>3970</v>
      </c>
      <c r="D1417" s="25">
        <v>0.84799999999999998</v>
      </c>
      <c r="E1417" s="25" t="s">
        <v>78</v>
      </c>
      <c r="F1417" s="25" t="s">
        <v>36</v>
      </c>
      <c r="G1417" s="29" t="s">
        <v>3359</v>
      </c>
      <c r="H1417" s="29" t="s">
        <v>5404</v>
      </c>
      <c r="I1417" s="25" t="s">
        <v>5405</v>
      </c>
      <c r="J1417" t="s">
        <v>5562</v>
      </c>
      <c r="K1417">
        <v>1</v>
      </c>
      <c r="L1417" s="25" t="s">
        <v>3073</v>
      </c>
    </row>
    <row r="1418" spans="1:12" x14ac:dyDescent="0.35">
      <c r="A1418" s="25" t="s">
        <v>1777</v>
      </c>
      <c r="B1418" s="25" t="s">
        <v>1776</v>
      </c>
      <c r="C1418" s="25" t="s">
        <v>3970</v>
      </c>
      <c r="D1418" s="25">
        <v>0.75</v>
      </c>
      <c r="E1418" s="25" t="s">
        <v>73</v>
      </c>
      <c r="F1418" s="25" t="s">
        <v>36</v>
      </c>
      <c r="G1418" s="29" t="s">
        <v>3359</v>
      </c>
      <c r="H1418" s="29" t="s">
        <v>5404</v>
      </c>
      <c r="I1418" s="25" t="s">
        <v>5405</v>
      </c>
      <c r="J1418" t="s">
        <v>6007</v>
      </c>
      <c r="K1418">
        <v>3</v>
      </c>
      <c r="L1418" s="25" t="s">
        <v>3073</v>
      </c>
    </row>
    <row r="1419" spans="1:12" x14ac:dyDescent="0.35">
      <c r="A1419" s="25" t="s">
        <v>4698</v>
      </c>
      <c r="B1419" s="25" t="s">
        <v>4697</v>
      </c>
      <c r="C1419" s="25" t="s">
        <v>3970</v>
      </c>
      <c r="D1419" s="25">
        <v>0.75</v>
      </c>
      <c r="E1419" s="25" t="s">
        <v>83</v>
      </c>
      <c r="F1419" s="25" t="s">
        <v>36</v>
      </c>
      <c r="G1419" s="29" t="s">
        <v>3994</v>
      </c>
      <c r="H1419" s="29" t="s">
        <v>5404</v>
      </c>
      <c r="I1419" s="25" t="s">
        <v>5405</v>
      </c>
      <c r="J1419" t="s">
        <v>5635</v>
      </c>
      <c r="K1419">
        <v>1</v>
      </c>
      <c r="L1419" s="25" t="s">
        <v>3073</v>
      </c>
    </row>
    <row r="1420" spans="1:12" x14ac:dyDescent="0.35">
      <c r="A1420" s="25" t="s">
        <v>4632</v>
      </c>
      <c r="B1420" s="25" t="s">
        <v>4631</v>
      </c>
      <c r="C1420" s="25" t="s">
        <v>3969</v>
      </c>
      <c r="D1420" s="25">
        <v>3.0259999999999998</v>
      </c>
      <c r="E1420" s="25" t="s">
        <v>36</v>
      </c>
      <c r="F1420" s="25" t="s">
        <v>36</v>
      </c>
      <c r="G1420" s="29" t="s">
        <v>3994</v>
      </c>
      <c r="H1420" s="29" t="s">
        <v>5404</v>
      </c>
      <c r="I1420" s="25" t="s">
        <v>5405</v>
      </c>
      <c r="J1420" t="s">
        <v>5811</v>
      </c>
      <c r="K1420">
        <v>4</v>
      </c>
      <c r="L1420" s="25" t="s">
        <v>3066</v>
      </c>
    </row>
    <row r="1421" spans="1:12" x14ac:dyDescent="0.35">
      <c r="A1421" s="25" t="s">
        <v>5359</v>
      </c>
      <c r="B1421" s="25" t="s">
        <v>5358</v>
      </c>
      <c r="C1421" s="25" t="s">
        <v>3970</v>
      </c>
      <c r="D1421" s="25">
        <v>0.75</v>
      </c>
      <c r="E1421" s="25" t="s">
        <v>53</v>
      </c>
      <c r="F1421" s="25" t="s">
        <v>36</v>
      </c>
      <c r="G1421" s="29" t="s">
        <v>29</v>
      </c>
      <c r="H1421" s="29" t="s">
        <v>5404</v>
      </c>
      <c r="I1421" s="25" t="s">
        <v>5405</v>
      </c>
      <c r="J1421" t="s">
        <v>5966</v>
      </c>
      <c r="K1421">
        <v>2</v>
      </c>
      <c r="L1421" s="25" t="s">
        <v>3073</v>
      </c>
    </row>
    <row r="1422" spans="1:12" x14ac:dyDescent="0.35">
      <c r="A1422" s="25" t="s">
        <v>2282</v>
      </c>
      <c r="B1422" s="25" t="s">
        <v>2281</v>
      </c>
      <c r="C1422" s="25" t="s">
        <v>3968</v>
      </c>
      <c r="D1422" s="25">
        <v>1.1120000000000001</v>
      </c>
      <c r="E1422" s="25" t="s">
        <v>35</v>
      </c>
      <c r="F1422" s="25" t="s">
        <v>36</v>
      </c>
      <c r="G1422" s="29" t="s">
        <v>539</v>
      </c>
      <c r="H1422" s="29" t="s">
        <v>5404</v>
      </c>
      <c r="I1422" s="25" t="s">
        <v>5408</v>
      </c>
      <c r="J1422" t="s">
        <v>6008</v>
      </c>
      <c r="K1422">
        <v>5</v>
      </c>
      <c r="L1422" s="25" t="s">
        <v>3070</v>
      </c>
    </row>
    <row r="1423" spans="1:12" x14ac:dyDescent="0.35">
      <c r="A1423" s="25" t="s">
        <v>871</v>
      </c>
      <c r="B1423" s="25" t="s">
        <v>870</v>
      </c>
      <c r="C1423" s="25" t="s">
        <v>3968</v>
      </c>
      <c r="D1423" s="25">
        <v>1.3560000000000001</v>
      </c>
      <c r="E1423" s="25" t="s">
        <v>47</v>
      </c>
      <c r="F1423" s="25" t="s">
        <v>36</v>
      </c>
      <c r="G1423" s="29" t="s">
        <v>543</v>
      </c>
      <c r="H1423" s="29" t="s">
        <v>5404</v>
      </c>
      <c r="I1423" s="25" t="s">
        <v>5405</v>
      </c>
      <c r="J1423" t="s">
        <v>5425</v>
      </c>
      <c r="K1423">
        <v>1</v>
      </c>
      <c r="L1423" s="25" t="s">
        <v>3070</v>
      </c>
    </row>
    <row r="1424" spans="1:12" x14ac:dyDescent="0.35">
      <c r="A1424" s="25" t="s">
        <v>5076</v>
      </c>
      <c r="B1424" s="25" t="s">
        <v>5075</v>
      </c>
      <c r="C1424" s="25" t="s">
        <v>3970</v>
      </c>
      <c r="D1424" s="25">
        <v>0.745</v>
      </c>
      <c r="E1424" s="25" t="s">
        <v>110</v>
      </c>
      <c r="F1424" s="25" t="s">
        <v>36</v>
      </c>
      <c r="G1424" s="29" t="s">
        <v>3359</v>
      </c>
      <c r="H1424" s="29" t="s">
        <v>5404</v>
      </c>
      <c r="I1424" s="25" t="s">
        <v>5405</v>
      </c>
      <c r="J1424" t="s">
        <v>5636</v>
      </c>
      <c r="K1424">
        <v>2</v>
      </c>
      <c r="L1424" s="25" t="s">
        <v>3073</v>
      </c>
    </row>
    <row r="1425" spans="1:12" x14ac:dyDescent="0.35">
      <c r="A1425" s="25" t="s">
        <v>5070</v>
      </c>
      <c r="B1425" s="25" t="s">
        <v>5069</v>
      </c>
      <c r="C1425" s="25" t="s">
        <v>3970</v>
      </c>
      <c r="D1425" s="25">
        <v>0.745</v>
      </c>
      <c r="E1425" s="25" t="s">
        <v>83</v>
      </c>
      <c r="F1425" s="25" t="s">
        <v>36</v>
      </c>
      <c r="G1425" s="29" t="s">
        <v>3359</v>
      </c>
      <c r="H1425" s="29" t="s">
        <v>5404</v>
      </c>
      <c r="I1425" s="25" t="s">
        <v>5405</v>
      </c>
      <c r="J1425" t="s">
        <v>5849</v>
      </c>
      <c r="K1425">
        <v>4</v>
      </c>
      <c r="L1425" s="25" t="s">
        <v>3073</v>
      </c>
    </row>
    <row r="1426" spans="1:12" x14ac:dyDescent="0.35">
      <c r="A1426" s="25" t="s">
        <v>1604</v>
      </c>
      <c r="B1426" s="25" t="s">
        <v>1603</v>
      </c>
      <c r="C1426" s="25" t="s">
        <v>3970</v>
      </c>
      <c r="D1426" s="25">
        <v>0.75</v>
      </c>
      <c r="E1426" s="25" t="s">
        <v>36</v>
      </c>
      <c r="F1426" s="25" t="s">
        <v>36</v>
      </c>
      <c r="G1426" s="29" t="s">
        <v>28</v>
      </c>
      <c r="H1426" s="29" t="s">
        <v>5404</v>
      </c>
      <c r="I1426" s="25" t="s">
        <v>5408</v>
      </c>
      <c r="J1426" t="s">
        <v>5409</v>
      </c>
      <c r="K1426">
        <v>5</v>
      </c>
      <c r="L1426" s="25" t="s">
        <v>3073</v>
      </c>
    </row>
    <row r="1427" spans="1:12" x14ac:dyDescent="0.35">
      <c r="A1427" s="25" t="s">
        <v>3194</v>
      </c>
      <c r="B1427" s="25" t="s">
        <v>3193</v>
      </c>
      <c r="C1427" s="25" t="s">
        <v>3981</v>
      </c>
      <c r="D1427" s="25">
        <v>4.242</v>
      </c>
      <c r="E1427" s="25" t="s">
        <v>36</v>
      </c>
      <c r="F1427" s="25" t="s">
        <v>36</v>
      </c>
      <c r="G1427" s="29" t="s">
        <v>28</v>
      </c>
      <c r="H1427" s="29" t="s">
        <v>5404</v>
      </c>
      <c r="I1427" s="25" t="s">
        <v>5405</v>
      </c>
      <c r="J1427" t="s">
        <v>5589</v>
      </c>
      <c r="K1427">
        <v>2</v>
      </c>
      <c r="L1427" s="25" t="s">
        <v>3065</v>
      </c>
    </row>
    <row r="1428" spans="1:12" x14ac:dyDescent="0.35">
      <c r="A1428" s="25" t="s">
        <v>325</v>
      </c>
      <c r="B1428" s="25" t="s">
        <v>324</v>
      </c>
      <c r="C1428" s="25" t="s">
        <v>3969</v>
      </c>
      <c r="D1428" s="25">
        <v>1.728</v>
      </c>
      <c r="E1428" s="25" t="s">
        <v>100</v>
      </c>
      <c r="F1428" s="25" t="s">
        <v>36</v>
      </c>
      <c r="G1428" s="29" t="s">
        <v>28</v>
      </c>
      <c r="H1428" s="29" t="s">
        <v>5404</v>
      </c>
      <c r="I1428" s="25" t="s">
        <v>5408</v>
      </c>
      <c r="J1428" t="s">
        <v>5938</v>
      </c>
      <c r="K1428">
        <v>8</v>
      </c>
      <c r="L1428" s="25" t="s">
        <v>3066</v>
      </c>
    </row>
    <row r="1429" spans="1:12" x14ac:dyDescent="0.35">
      <c r="A1429" s="25" t="s">
        <v>4155</v>
      </c>
      <c r="B1429" s="25" t="s">
        <v>4154</v>
      </c>
      <c r="C1429" s="25" t="s">
        <v>3969</v>
      </c>
      <c r="D1429" s="25">
        <v>3.1459999999999999</v>
      </c>
      <c r="E1429" s="25" t="s">
        <v>53</v>
      </c>
      <c r="F1429" s="25" t="s">
        <v>36</v>
      </c>
      <c r="G1429" s="29" t="s">
        <v>3995</v>
      </c>
      <c r="H1429" s="29" t="s">
        <v>5404</v>
      </c>
      <c r="I1429" s="25" t="s">
        <v>5405</v>
      </c>
      <c r="J1429" t="s">
        <v>5517</v>
      </c>
      <c r="K1429">
        <v>2</v>
      </c>
      <c r="L1429" s="25" t="s">
        <v>3066</v>
      </c>
    </row>
    <row r="1430" spans="1:12" x14ac:dyDescent="0.35">
      <c r="A1430" s="25" t="s">
        <v>2398</v>
      </c>
      <c r="B1430" s="25" t="s">
        <v>2397</v>
      </c>
      <c r="C1430" s="25" t="s">
        <v>3968</v>
      </c>
      <c r="D1430" s="25">
        <v>1.734</v>
      </c>
      <c r="E1430" s="25" t="s">
        <v>53</v>
      </c>
      <c r="F1430" s="25" t="s">
        <v>36</v>
      </c>
      <c r="G1430" s="29" t="s">
        <v>543</v>
      </c>
      <c r="H1430" s="29" t="s">
        <v>5404</v>
      </c>
      <c r="I1430" s="25" t="s">
        <v>5405</v>
      </c>
      <c r="J1430" t="s">
        <v>5464</v>
      </c>
      <c r="K1430">
        <v>2</v>
      </c>
      <c r="L1430" s="25" t="s">
        <v>3070</v>
      </c>
    </row>
    <row r="1431" spans="1:12" x14ac:dyDescent="0.35">
      <c r="A1431" s="25" t="s">
        <v>1783</v>
      </c>
      <c r="B1431" s="25" t="s">
        <v>1782</v>
      </c>
      <c r="C1431" s="25" t="s">
        <v>3968</v>
      </c>
      <c r="D1431" s="25">
        <v>0.84299999999999997</v>
      </c>
      <c r="E1431" s="25" t="s">
        <v>100</v>
      </c>
      <c r="F1431" s="25" t="s">
        <v>36</v>
      </c>
      <c r="G1431" s="29" t="s">
        <v>3359</v>
      </c>
      <c r="H1431" s="29" t="s">
        <v>5404</v>
      </c>
      <c r="I1431" s="25" t="s">
        <v>5408</v>
      </c>
      <c r="J1431" t="s">
        <v>6009</v>
      </c>
      <c r="K1431">
        <v>8</v>
      </c>
      <c r="L1431" s="25" t="s">
        <v>3070</v>
      </c>
    </row>
    <row r="1432" spans="1:12" x14ac:dyDescent="0.35">
      <c r="A1432" s="25" t="s">
        <v>817</v>
      </c>
      <c r="B1432" s="25" t="s">
        <v>816</v>
      </c>
      <c r="C1432" s="25" t="s">
        <v>3969</v>
      </c>
      <c r="D1432" s="25">
        <v>2.5329999999999999</v>
      </c>
      <c r="E1432" s="25" t="s">
        <v>148</v>
      </c>
      <c r="F1432" s="25" t="s">
        <v>36</v>
      </c>
      <c r="G1432" s="29" t="s">
        <v>3359</v>
      </c>
      <c r="H1432" s="29" t="s">
        <v>5404</v>
      </c>
      <c r="I1432" s="25" t="s">
        <v>5405</v>
      </c>
      <c r="J1432" t="s">
        <v>5456</v>
      </c>
      <c r="K1432">
        <v>1</v>
      </c>
      <c r="L1432" s="25" t="s">
        <v>3066</v>
      </c>
    </row>
    <row r="1433" spans="1:12" x14ac:dyDescent="0.35">
      <c r="A1433" s="25" t="s">
        <v>847</v>
      </c>
      <c r="B1433" s="25" t="s">
        <v>846</v>
      </c>
      <c r="C1433" s="25" t="s">
        <v>3969</v>
      </c>
      <c r="D1433" s="25">
        <v>2.8650000000000002</v>
      </c>
      <c r="E1433" s="25" t="s">
        <v>73</v>
      </c>
      <c r="F1433" s="25" t="s">
        <v>36</v>
      </c>
      <c r="G1433" s="29" t="s">
        <v>3359</v>
      </c>
      <c r="H1433" s="29" t="s">
        <v>5404</v>
      </c>
      <c r="I1433" s="25" t="s">
        <v>5408</v>
      </c>
      <c r="J1433" t="s">
        <v>5427</v>
      </c>
      <c r="K1433">
        <v>6</v>
      </c>
      <c r="L1433" s="25" t="s">
        <v>3066</v>
      </c>
    </row>
    <row r="1434" spans="1:12" x14ac:dyDescent="0.35">
      <c r="A1434" s="25" t="s">
        <v>2716</v>
      </c>
      <c r="B1434" s="25" t="s">
        <v>2715</v>
      </c>
      <c r="C1434" s="25" t="s">
        <v>3980</v>
      </c>
      <c r="D1434" s="25">
        <v>5.1210000000000004</v>
      </c>
      <c r="E1434" s="25" t="s">
        <v>36</v>
      </c>
      <c r="F1434" s="25" t="s">
        <v>36</v>
      </c>
      <c r="G1434" s="29" t="s">
        <v>2175</v>
      </c>
      <c r="H1434" s="29" t="s">
        <v>5404</v>
      </c>
      <c r="I1434" s="25" t="s">
        <v>5405</v>
      </c>
      <c r="J1434" t="s">
        <v>5529</v>
      </c>
      <c r="K1434">
        <v>4</v>
      </c>
      <c r="L1434" s="25" t="s">
        <v>3084</v>
      </c>
    </row>
    <row r="1435" spans="1:12" x14ac:dyDescent="0.35">
      <c r="A1435" s="25" t="s">
        <v>896</v>
      </c>
      <c r="B1435" s="25" t="s">
        <v>895</v>
      </c>
      <c r="C1435" s="25" t="s">
        <v>3968</v>
      </c>
      <c r="D1435" s="25">
        <v>1.379</v>
      </c>
      <c r="E1435" s="25" t="s">
        <v>42</v>
      </c>
      <c r="F1435" s="25" t="s">
        <v>36</v>
      </c>
      <c r="G1435" s="29" t="s">
        <v>25</v>
      </c>
      <c r="H1435" s="29" t="s">
        <v>5404</v>
      </c>
      <c r="I1435" s="25" t="s">
        <v>5405</v>
      </c>
      <c r="J1435" t="s">
        <v>5451</v>
      </c>
      <c r="K1435">
        <v>1</v>
      </c>
      <c r="L1435" s="25" t="s">
        <v>3070</v>
      </c>
    </row>
    <row r="1436" spans="1:12" x14ac:dyDescent="0.35">
      <c r="A1436" s="25" t="s">
        <v>4546</v>
      </c>
      <c r="B1436" s="25" t="s">
        <v>4545</v>
      </c>
      <c r="C1436" s="25" t="s">
        <v>3970</v>
      </c>
      <c r="D1436" s="25">
        <v>0.75</v>
      </c>
      <c r="E1436" s="25" t="s">
        <v>47</v>
      </c>
      <c r="F1436" s="25" t="s">
        <v>36</v>
      </c>
      <c r="G1436" s="29" t="s">
        <v>3996</v>
      </c>
      <c r="H1436" s="29" t="s">
        <v>5404</v>
      </c>
      <c r="I1436" s="25" t="s">
        <v>5405</v>
      </c>
      <c r="J1436" t="s">
        <v>5806</v>
      </c>
      <c r="K1436">
        <v>3</v>
      </c>
      <c r="L1436" s="25" t="s">
        <v>3073</v>
      </c>
    </row>
    <row r="1437" spans="1:12" x14ac:dyDescent="0.35">
      <c r="A1437" s="25" t="s">
        <v>3160</v>
      </c>
      <c r="B1437" s="25" t="s">
        <v>3159</v>
      </c>
      <c r="C1437" s="25" t="s">
        <v>3981</v>
      </c>
      <c r="D1437" s="25">
        <v>4.2729999999999997</v>
      </c>
      <c r="E1437" s="25" t="s">
        <v>83</v>
      </c>
      <c r="F1437" s="25" t="s">
        <v>36</v>
      </c>
      <c r="G1437" s="29" t="s">
        <v>27</v>
      </c>
      <c r="H1437" s="29" t="s">
        <v>5404</v>
      </c>
      <c r="I1437" s="25" t="s">
        <v>5408</v>
      </c>
      <c r="J1437" t="s">
        <v>5490</v>
      </c>
      <c r="K1437">
        <v>5</v>
      </c>
      <c r="L1437" s="25" t="s">
        <v>3065</v>
      </c>
    </row>
    <row r="1438" spans="1:12" x14ac:dyDescent="0.35">
      <c r="A1438" s="25" t="s">
        <v>2607</v>
      </c>
      <c r="B1438" s="25" t="s">
        <v>2606</v>
      </c>
      <c r="C1438" s="25" t="s">
        <v>3969</v>
      </c>
      <c r="D1438" s="25">
        <v>2.0760000000000001</v>
      </c>
      <c r="E1438" s="25" t="s">
        <v>83</v>
      </c>
      <c r="F1438" s="25" t="s">
        <v>36</v>
      </c>
      <c r="G1438" s="29" t="s">
        <v>1839</v>
      </c>
      <c r="H1438" s="29" t="s">
        <v>5404</v>
      </c>
      <c r="I1438" s="25" t="s">
        <v>5408</v>
      </c>
      <c r="J1438" t="s">
        <v>5640</v>
      </c>
      <c r="K1438">
        <v>7</v>
      </c>
      <c r="L1438" s="25" t="s">
        <v>3066</v>
      </c>
    </row>
    <row r="1439" spans="1:12" x14ac:dyDescent="0.35">
      <c r="A1439" s="25" t="s">
        <v>2544</v>
      </c>
      <c r="B1439" s="25" t="s">
        <v>2543</v>
      </c>
      <c r="C1439" s="25" t="s">
        <v>3968</v>
      </c>
      <c r="D1439" s="25">
        <v>1.353</v>
      </c>
      <c r="E1439" s="25" t="s">
        <v>78</v>
      </c>
      <c r="F1439" s="25" t="s">
        <v>36</v>
      </c>
      <c r="G1439" s="29" t="s">
        <v>5396</v>
      </c>
      <c r="H1439" s="29" t="s">
        <v>5404</v>
      </c>
      <c r="I1439" s="25" t="s">
        <v>5408</v>
      </c>
      <c r="J1439" t="s">
        <v>5750</v>
      </c>
      <c r="K1439">
        <v>5</v>
      </c>
      <c r="L1439" s="25" t="s">
        <v>3070</v>
      </c>
    </row>
    <row r="1440" spans="1:12" x14ac:dyDescent="0.35">
      <c r="A1440" s="25" t="s">
        <v>4748</v>
      </c>
      <c r="B1440" s="25" t="s">
        <v>4747</v>
      </c>
      <c r="C1440" s="25" t="s">
        <v>3970</v>
      </c>
      <c r="D1440" s="25">
        <v>0.74299999999999999</v>
      </c>
      <c r="E1440" s="25" t="s">
        <v>87</v>
      </c>
      <c r="F1440" s="25" t="s">
        <v>36</v>
      </c>
      <c r="G1440" s="29" t="s">
        <v>3393</v>
      </c>
      <c r="H1440" s="29" t="s">
        <v>5404</v>
      </c>
      <c r="I1440" s="25" t="s">
        <v>5408</v>
      </c>
      <c r="J1440" t="s">
        <v>5959</v>
      </c>
      <c r="K1440">
        <v>5</v>
      </c>
      <c r="L1440" s="25" t="s">
        <v>3073</v>
      </c>
    </row>
    <row r="1441" spans="1:12" x14ac:dyDescent="0.35">
      <c r="A1441" s="25" t="s">
        <v>3689</v>
      </c>
      <c r="B1441" s="25" t="s">
        <v>3688</v>
      </c>
      <c r="C1441" s="25" t="s">
        <v>3970</v>
      </c>
      <c r="D1441" s="25">
        <v>0.75</v>
      </c>
      <c r="E1441" s="25" t="s">
        <v>47</v>
      </c>
      <c r="F1441" s="25" t="s">
        <v>36</v>
      </c>
      <c r="G1441" s="29" t="s">
        <v>3393</v>
      </c>
      <c r="H1441" s="29" t="s">
        <v>5404</v>
      </c>
      <c r="I1441" s="25" t="s">
        <v>5405</v>
      </c>
      <c r="J1441" t="s">
        <v>5955</v>
      </c>
      <c r="K1441">
        <v>4</v>
      </c>
      <c r="L1441" s="25" t="s">
        <v>3073</v>
      </c>
    </row>
    <row r="1442" spans="1:12" x14ac:dyDescent="0.35">
      <c r="A1442" s="25" t="s">
        <v>5385</v>
      </c>
      <c r="B1442" s="25" t="s">
        <v>5384</v>
      </c>
      <c r="C1442" s="25" t="s">
        <v>3970</v>
      </c>
      <c r="D1442" s="25">
        <v>0.745</v>
      </c>
      <c r="E1442" s="25" t="s">
        <v>110</v>
      </c>
      <c r="F1442" s="25" t="s">
        <v>36</v>
      </c>
      <c r="G1442" s="29" t="s">
        <v>29</v>
      </c>
      <c r="H1442" s="29" t="s">
        <v>5404</v>
      </c>
      <c r="I1442" s="25" t="s">
        <v>5405</v>
      </c>
      <c r="J1442" t="s">
        <v>5697</v>
      </c>
      <c r="K1442">
        <v>4</v>
      </c>
      <c r="L1442" s="25" t="s">
        <v>3073</v>
      </c>
    </row>
    <row r="1443" spans="1:12" x14ac:dyDescent="0.35">
      <c r="A1443" s="25" t="s">
        <v>4776</v>
      </c>
      <c r="B1443" s="25" t="s">
        <v>4775</v>
      </c>
      <c r="C1443" s="25" t="s">
        <v>3970</v>
      </c>
      <c r="D1443" s="25">
        <v>0.75</v>
      </c>
      <c r="E1443" s="25" t="s">
        <v>36</v>
      </c>
      <c r="F1443" s="25" t="s">
        <v>36</v>
      </c>
      <c r="G1443" s="29" t="s">
        <v>3393</v>
      </c>
      <c r="H1443" s="29" t="s">
        <v>5404</v>
      </c>
      <c r="I1443" s="25" t="s">
        <v>5405</v>
      </c>
      <c r="J1443" t="s">
        <v>5811</v>
      </c>
      <c r="K1443">
        <v>4</v>
      </c>
      <c r="L1443" s="25" t="s">
        <v>3073</v>
      </c>
    </row>
    <row r="1444" spans="1:12" x14ac:dyDescent="0.35">
      <c r="A1444" s="25" t="s">
        <v>3761</v>
      </c>
      <c r="B1444" s="25" t="s">
        <v>3760</v>
      </c>
      <c r="C1444" s="25" t="s">
        <v>3968</v>
      </c>
      <c r="D1444" s="25">
        <v>1.6679999999999999</v>
      </c>
      <c r="E1444" s="25" t="s">
        <v>53</v>
      </c>
      <c r="F1444" s="25" t="s">
        <v>36</v>
      </c>
      <c r="G1444" s="29" t="s">
        <v>27</v>
      </c>
      <c r="H1444" s="29" t="s">
        <v>5404</v>
      </c>
      <c r="I1444" s="25" t="s">
        <v>5405</v>
      </c>
      <c r="J1444" t="s">
        <v>5519</v>
      </c>
      <c r="K1444">
        <v>3</v>
      </c>
      <c r="L1444" s="25" t="s">
        <v>3070</v>
      </c>
    </row>
    <row r="1445" spans="1:12" x14ac:dyDescent="0.35">
      <c r="A1445" s="25" t="s">
        <v>2123</v>
      </c>
      <c r="B1445" s="25" t="s">
        <v>2122</v>
      </c>
      <c r="C1445" s="25" t="s">
        <v>3968</v>
      </c>
      <c r="D1445" s="25">
        <v>0.89300000000000002</v>
      </c>
      <c r="E1445" s="25" t="s">
        <v>159</v>
      </c>
      <c r="F1445" s="25" t="s">
        <v>36</v>
      </c>
      <c r="G1445" s="29" t="s">
        <v>1839</v>
      </c>
      <c r="H1445" s="29" t="s">
        <v>5404</v>
      </c>
      <c r="I1445" s="25" t="s">
        <v>5405</v>
      </c>
      <c r="J1445" t="s">
        <v>5411</v>
      </c>
      <c r="K1445">
        <v>4</v>
      </c>
      <c r="L1445" s="25" t="s">
        <v>3070</v>
      </c>
    </row>
    <row r="1446" spans="1:12" x14ac:dyDescent="0.35">
      <c r="A1446" s="25" t="s">
        <v>2770</v>
      </c>
      <c r="B1446" s="25" t="s">
        <v>2769</v>
      </c>
      <c r="C1446" s="25" t="s">
        <v>3969</v>
      </c>
      <c r="D1446" s="25">
        <v>1.982</v>
      </c>
      <c r="E1446" s="25" t="s">
        <v>36</v>
      </c>
      <c r="F1446" s="25" t="s">
        <v>36</v>
      </c>
      <c r="G1446" s="29" t="s">
        <v>2175</v>
      </c>
      <c r="H1446" s="29" t="s">
        <v>5404</v>
      </c>
      <c r="I1446" s="25" t="s">
        <v>5408</v>
      </c>
      <c r="J1446" t="s">
        <v>6010</v>
      </c>
      <c r="K1446">
        <v>7</v>
      </c>
      <c r="L1446" s="25" t="s">
        <v>3066</v>
      </c>
    </row>
    <row r="1447" spans="1:12" x14ac:dyDescent="0.35">
      <c r="A1447" s="25" t="s">
        <v>2251</v>
      </c>
      <c r="B1447" s="25" t="s">
        <v>2250</v>
      </c>
      <c r="C1447" s="25" t="s">
        <v>3969</v>
      </c>
      <c r="D1447" s="25">
        <v>2.4039999999999999</v>
      </c>
      <c r="E1447" s="25" t="s">
        <v>78</v>
      </c>
      <c r="F1447" s="25" t="s">
        <v>36</v>
      </c>
      <c r="G1447" s="29" t="s">
        <v>2175</v>
      </c>
      <c r="H1447" s="29" t="s">
        <v>5404</v>
      </c>
      <c r="I1447" s="25" t="s">
        <v>5405</v>
      </c>
      <c r="J1447" t="s">
        <v>5861</v>
      </c>
      <c r="K1447">
        <v>1</v>
      </c>
      <c r="L1447" s="25" t="s">
        <v>3066</v>
      </c>
    </row>
    <row r="1448" spans="1:12" x14ac:dyDescent="0.35">
      <c r="A1448" s="25" t="s">
        <v>4908</v>
      </c>
      <c r="B1448" s="25" t="s">
        <v>4907</v>
      </c>
      <c r="C1448" s="25" t="s">
        <v>3970</v>
      </c>
      <c r="D1448" s="25">
        <v>0.74299999999999999</v>
      </c>
      <c r="E1448" s="25" t="s">
        <v>50</v>
      </c>
      <c r="F1448" s="25" t="s">
        <v>36</v>
      </c>
      <c r="G1448" s="29" t="s">
        <v>1839</v>
      </c>
      <c r="H1448" s="29" t="s">
        <v>5404</v>
      </c>
      <c r="I1448" s="25" t="s">
        <v>5408</v>
      </c>
      <c r="J1448" t="s">
        <v>6011</v>
      </c>
      <c r="K1448">
        <v>5</v>
      </c>
      <c r="L1448" s="25" t="s">
        <v>3073</v>
      </c>
    </row>
    <row r="1449" spans="1:12" x14ac:dyDescent="0.35">
      <c r="A1449" s="25" t="s">
        <v>164</v>
      </c>
      <c r="B1449" s="25" t="s">
        <v>163</v>
      </c>
      <c r="C1449" s="25" t="s">
        <v>3968</v>
      </c>
      <c r="D1449" s="25">
        <v>1.6850000000000001</v>
      </c>
      <c r="E1449" s="25" t="s">
        <v>53</v>
      </c>
      <c r="F1449" s="25" t="s">
        <v>36</v>
      </c>
      <c r="G1449" s="29" t="s">
        <v>26</v>
      </c>
      <c r="H1449" s="29" t="s">
        <v>5404</v>
      </c>
      <c r="I1449" s="25" t="s">
        <v>5408</v>
      </c>
      <c r="J1449" t="s">
        <v>5761</v>
      </c>
      <c r="K1449">
        <v>7</v>
      </c>
      <c r="L1449" s="25" t="s">
        <v>3070</v>
      </c>
    </row>
    <row r="1450" spans="1:12" x14ac:dyDescent="0.35">
      <c r="A1450" s="25" t="s">
        <v>2434</v>
      </c>
      <c r="B1450" s="25" t="s">
        <v>2433</v>
      </c>
      <c r="C1450" s="25" t="s">
        <v>3968</v>
      </c>
      <c r="D1450" s="25">
        <v>1.357</v>
      </c>
      <c r="E1450" s="25" t="s">
        <v>36</v>
      </c>
      <c r="F1450" s="25" t="s">
        <v>36</v>
      </c>
      <c r="G1450" s="29" t="s">
        <v>27</v>
      </c>
      <c r="H1450" s="29" t="s">
        <v>5404</v>
      </c>
      <c r="I1450" s="25" t="s">
        <v>5405</v>
      </c>
      <c r="J1450" t="s">
        <v>5738</v>
      </c>
      <c r="K1450">
        <v>1</v>
      </c>
      <c r="L1450" s="25" t="s">
        <v>3070</v>
      </c>
    </row>
    <row r="1451" spans="1:12" x14ac:dyDescent="0.35">
      <c r="A1451" s="25" t="s">
        <v>4406</v>
      </c>
      <c r="B1451" s="25" t="s">
        <v>4405</v>
      </c>
      <c r="C1451" s="25" t="s">
        <v>3980</v>
      </c>
      <c r="D1451" s="25">
        <v>5.383</v>
      </c>
      <c r="E1451" s="25" t="s">
        <v>78</v>
      </c>
      <c r="F1451" s="25" t="s">
        <v>36</v>
      </c>
      <c r="G1451" s="29" t="s">
        <v>3996</v>
      </c>
      <c r="H1451" s="29" t="s">
        <v>5404</v>
      </c>
      <c r="I1451" s="25" t="s">
        <v>5408</v>
      </c>
      <c r="J1451" t="s">
        <v>6012</v>
      </c>
      <c r="K1451">
        <v>7</v>
      </c>
      <c r="L1451" s="25" t="s">
        <v>3084</v>
      </c>
    </row>
    <row r="1452" spans="1:12" x14ac:dyDescent="0.35">
      <c r="A1452" s="25" t="s">
        <v>4902</v>
      </c>
      <c r="B1452" s="25" t="s">
        <v>4901</v>
      </c>
      <c r="C1452" s="25" t="s">
        <v>3970</v>
      </c>
      <c r="D1452" s="25">
        <v>0.75</v>
      </c>
      <c r="E1452" s="25" t="s">
        <v>68</v>
      </c>
      <c r="F1452" s="25" t="s">
        <v>36</v>
      </c>
      <c r="G1452" s="29" t="s">
        <v>1839</v>
      </c>
      <c r="H1452" s="29" t="s">
        <v>5404</v>
      </c>
      <c r="I1452" s="25" t="s">
        <v>5408</v>
      </c>
      <c r="J1452" t="s">
        <v>5535</v>
      </c>
      <c r="K1452">
        <v>6</v>
      </c>
      <c r="L1452" s="25" t="s">
        <v>3073</v>
      </c>
    </row>
  </sheetData>
  <sheetProtection algorithmName="SHA-512" hashValue="QwSxgZMcHQ9D0JDrGpYRjCJlxMpRvfQWXN1/P3eGc1fB+E2TtYgpNCvrLoALC8EptcH8JyhiqOXb0HbjFAMk6A==" saltValue="L81R1UtLkXZh8Ef6dXUrxw==" spinCount="100000" sheet="1" objects="1" scenarios="1"/>
  <autoFilter ref="A1:L1452" xr:uid="{00000000-0001-0000-0100-000000000000}"/>
  <pageMargins left="0.70866141732283472" right="0.70866141732283472" top="0.74803149606299213" bottom="0.74803149606299213" header="0.31496062992125984" footer="0.31496062992125984"/>
  <pageSetup paperSize="9" scale="53" fitToHeight="105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S2646"/>
  <sheetViews>
    <sheetView zoomScaleNormal="100" workbookViewId="0"/>
  </sheetViews>
  <sheetFormatPr baseColWidth="10" defaultRowHeight="12.75" x14ac:dyDescent="0.35"/>
  <cols>
    <col min="1" max="1" width="29.53125" bestFit="1" customWidth="1"/>
    <col min="2" max="2" width="18" customWidth="1"/>
    <col min="3" max="3" width="6" customWidth="1"/>
    <col min="4" max="4" width="6.6640625" customWidth="1"/>
    <col min="5" max="5" width="5.53125" customWidth="1"/>
    <col min="6" max="6" width="3.46484375" customWidth="1"/>
    <col min="7" max="7" width="44.1328125" bestFit="1" customWidth="1"/>
    <col min="8" max="8" width="11.46484375" hidden="1" customWidth="1"/>
    <col min="9" max="9" width="0" hidden="1" customWidth="1"/>
    <col min="10" max="12" width="11.46484375" hidden="1" customWidth="1"/>
    <col min="13" max="13" width="11.796875" hidden="1" customWidth="1"/>
    <col min="14" max="14" width="23.19921875" hidden="1" customWidth="1"/>
    <col min="15" max="19" width="0" hidden="1" customWidth="1"/>
  </cols>
  <sheetData>
    <row r="1" spans="1:19" ht="26.25" x14ac:dyDescent="0.35">
      <c r="A1" s="24" t="s">
        <v>30</v>
      </c>
      <c r="B1" s="24" t="s">
        <v>13</v>
      </c>
      <c r="C1" s="24" t="s">
        <v>31</v>
      </c>
      <c r="D1" s="26" t="s">
        <v>32</v>
      </c>
      <c r="E1" s="26" t="s">
        <v>33</v>
      </c>
      <c r="F1" s="26" t="s">
        <v>34</v>
      </c>
      <c r="G1" s="26" t="s">
        <v>396</v>
      </c>
      <c r="H1" s="26" t="s">
        <v>397</v>
      </c>
      <c r="I1" s="26" t="s">
        <v>433</v>
      </c>
      <c r="J1" s="28" t="s">
        <v>868</v>
      </c>
      <c r="K1" s="28" t="s">
        <v>869</v>
      </c>
      <c r="L1" s="24" t="s">
        <v>31</v>
      </c>
      <c r="M1" s="41" t="s">
        <v>13</v>
      </c>
      <c r="N1" s="41" t="s">
        <v>3058</v>
      </c>
      <c r="O1" s="41" t="s">
        <v>3059</v>
      </c>
      <c r="P1" s="41" t="s">
        <v>3060</v>
      </c>
      <c r="Q1" s="41" t="s">
        <v>3061</v>
      </c>
      <c r="R1" s="41" t="s">
        <v>3062</v>
      </c>
      <c r="S1" s="41" t="s">
        <v>3063</v>
      </c>
    </row>
    <row r="2" spans="1:19" ht="13.25" customHeight="1" x14ac:dyDescent="0.35">
      <c r="A2" s="25" t="str">
        <f>+N2</f>
        <v>Abbis Jonathan</v>
      </c>
      <c r="B2" s="25" t="str">
        <f>+M2</f>
        <v>100.62.491.0</v>
      </c>
      <c r="C2" s="25" t="str">
        <f>LEFT(L2,2)</f>
        <v>R6</v>
      </c>
      <c r="D2" s="25">
        <f>+Q2</f>
        <v>4.0590000000000002</v>
      </c>
      <c r="E2" s="25" t="str">
        <f>+R2</f>
        <v>60+</v>
      </c>
      <c r="F2" s="25" t="str">
        <f>+S2</f>
        <v>A</v>
      </c>
      <c r="G2" s="29" t="s">
        <v>1839</v>
      </c>
      <c r="H2" s="29" t="str">
        <f>IF(B2=B1,1,"")</f>
        <v/>
      </c>
      <c r="I2" s="25" t="str">
        <f>IF(K2&gt;4,"Dames","Messieurs")</f>
        <v>Messieurs</v>
      </c>
      <c r="J2" t="str">
        <f>RIGHT(B2,5)</f>
        <v>491.0</v>
      </c>
      <c r="K2">
        <f>VALUE(LEFT(J2,1))</f>
        <v>4</v>
      </c>
      <c r="L2" s="25" t="str">
        <f>+O2</f>
        <v>R6 </v>
      </c>
      <c r="M2" s="25" t="s">
        <v>3282</v>
      </c>
      <c r="N2" s="25" t="s">
        <v>3283</v>
      </c>
      <c r="O2" s="25" t="s">
        <v>3065</v>
      </c>
      <c r="P2" s="25">
        <v>7442</v>
      </c>
      <c r="Q2" s="25">
        <v>4.0590000000000002</v>
      </c>
      <c r="R2" s="25" t="s">
        <v>47</v>
      </c>
      <c r="S2" s="25" t="s">
        <v>36</v>
      </c>
    </row>
    <row r="3" spans="1:19" x14ac:dyDescent="0.35">
      <c r="A3" s="25" t="str">
        <f>+N3</f>
        <v>Abboud Sandy</v>
      </c>
      <c r="B3" s="25" t="str">
        <f>+M3</f>
        <v>100.07.320.0</v>
      </c>
      <c r="C3" s="25" t="str">
        <f>LEFT(L3,2)</f>
        <v>R9</v>
      </c>
      <c r="D3" s="25">
        <f>+Q3</f>
        <v>0.75</v>
      </c>
      <c r="E3" s="25" t="str">
        <f>+R3</f>
        <v>18&amp;U</v>
      </c>
      <c r="F3" s="25" t="str">
        <f>+S3</f>
        <v>S</v>
      </c>
      <c r="G3" s="29" t="s">
        <v>3359</v>
      </c>
      <c r="H3" s="29" t="str">
        <f t="shared" ref="H3:H63" si="0">IF(B3=B2,1,"")</f>
        <v/>
      </c>
      <c r="I3" s="25" t="str">
        <f>IF(K3&gt;4,"Dames","Messieurs")</f>
        <v>Messieurs</v>
      </c>
      <c r="J3" t="str">
        <f>RIGHT(B3,5)</f>
        <v>320.0</v>
      </c>
      <c r="K3">
        <f>VALUE(LEFT(J3,1))</f>
        <v>3</v>
      </c>
      <c r="L3" s="25" t="str">
        <f>+O3</f>
        <v>R9 </v>
      </c>
      <c r="M3" s="25" t="s">
        <v>829</v>
      </c>
      <c r="N3" s="25" t="s">
        <v>830</v>
      </c>
      <c r="O3" s="25" t="s">
        <v>3073</v>
      </c>
      <c r="P3" s="25">
        <v>32458</v>
      </c>
      <c r="Q3" s="25">
        <v>0.75</v>
      </c>
      <c r="R3" s="25" t="s">
        <v>73</v>
      </c>
      <c r="S3" s="25" t="s">
        <v>878</v>
      </c>
    </row>
    <row r="4" spans="1:19" x14ac:dyDescent="0.35">
      <c r="A4" s="25" t="str">
        <f>+N4</f>
        <v>Abdou Ahmad</v>
      </c>
      <c r="B4" s="25" t="str">
        <f>+M4</f>
        <v>100.02.423.0</v>
      </c>
      <c r="C4" s="25" t="str">
        <f>LEFT(L4,2)</f>
        <v>R7</v>
      </c>
      <c r="D4" s="25">
        <f>+Q4</f>
        <v>2.7909999999999999</v>
      </c>
      <c r="E4" s="25" t="str">
        <f>+R4</f>
        <v>A</v>
      </c>
      <c r="F4" s="25" t="str">
        <f>+S4</f>
        <v>A</v>
      </c>
      <c r="G4" s="29" t="s">
        <v>2175</v>
      </c>
      <c r="H4" s="29" t="str">
        <f t="shared" si="0"/>
        <v/>
      </c>
      <c r="I4" s="25" t="str">
        <f>IF(K4&gt;4,"Dames","Messieurs")</f>
        <v>Messieurs</v>
      </c>
      <c r="J4" t="str">
        <f>RIGHT(B4,5)</f>
        <v>423.0</v>
      </c>
      <c r="K4">
        <f>VALUE(LEFT(J4,1))</f>
        <v>4</v>
      </c>
      <c r="L4" s="25" t="str">
        <f>+O4</f>
        <v>R7 </v>
      </c>
      <c r="M4" s="25" t="s">
        <v>2705</v>
      </c>
      <c r="N4" s="25" t="s">
        <v>2706</v>
      </c>
      <c r="O4" s="25" t="s">
        <v>3066</v>
      </c>
      <c r="P4" s="25">
        <v>13830</v>
      </c>
      <c r="Q4" s="25">
        <v>2.7909999999999999</v>
      </c>
      <c r="R4" s="25" t="s">
        <v>36</v>
      </c>
      <c r="S4" s="25" t="s">
        <v>36</v>
      </c>
    </row>
    <row r="5" spans="1:19" x14ac:dyDescent="0.35">
      <c r="A5" s="25" t="str">
        <f>+N5</f>
        <v>Abdou Mohamed</v>
      </c>
      <c r="B5" s="25" t="str">
        <f>+M5</f>
        <v>100.71.340.0</v>
      </c>
      <c r="C5" s="25" t="str">
        <f>LEFT(L5,2)</f>
        <v>R9</v>
      </c>
      <c r="D5" s="25">
        <f>+Q5</f>
        <v>0.75900000000000001</v>
      </c>
      <c r="E5" s="25" t="str">
        <f>+R5</f>
        <v>50+</v>
      </c>
      <c r="F5" s="25" t="str">
        <f>+S5</f>
        <v>S</v>
      </c>
      <c r="G5" s="29" t="s">
        <v>2175</v>
      </c>
      <c r="H5" s="29" t="str">
        <f t="shared" si="0"/>
        <v/>
      </c>
      <c r="I5" s="25" t="str">
        <f>IF(K5&gt;4,"Dames","Messieurs")</f>
        <v>Messieurs</v>
      </c>
      <c r="J5" t="str">
        <f>RIGHT(B5,5)</f>
        <v>340.0</v>
      </c>
      <c r="K5">
        <f>VALUE(LEFT(J5,1))</f>
        <v>3</v>
      </c>
      <c r="L5" s="25" t="str">
        <f>+O5</f>
        <v>R9 </v>
      </c>
      <c r="M5" s="25" t="s">
        <v>2909</v>
      </c>
      <c r="N5" s="25" t="s">
        <v>2910</v>
      </c>
      <c r="O5" s="25" t="s">
        <v>3073</v>
      </c>
      <c r="P5" s="25">
        <v>32330</v>
      </c>
      <c r="Q5" s="25">
        <v>0.75900000000000001</v>
      </c>
      <c r="R5" s="25" t="s">
        <v>39</v>
      </c>
      <c r="S5" s="25" t="s">
        <v>878</v>
      </c>
    </row>
    <row r="6" spans="1:19" x14ac:dyDescent="0.35">
      <c r="A6" s="25" t="str">
        <f>+N6</f>
        <v>Abdou Nada</v>
      </c>
      <c r="B6" s="25" t="str">
        <f>+M6</f>
        <v>100.06.592.0</v>
      </c>
      <c r="C6" s="25" t="str">
        <f>LEFT(L6,2)</f>
        <v>R7</v>
      </c>
      <c r="D6" s="25">
        <f>+Q6</f>
        <v>1.83</v>
      </c>
      <c r="E6" s="25" t="str">
        <f>+R6</f>
        <v>A</v>
      </c>
      <c r="F6" s="25" t="str">
        <f>+S6</f>
        <v>A</v>
      </c>
      <c r="G6" s="29" t="s">
        <v>2175</v>
      </c>
      <c r="H6" s="29" t="str">
        <f t="shared" si="0"/>
        <v/>
      </c>
      <c r="I6" s="25" t="str">
        <f>IF(K6&gt;4,"Dames","Messieurs")</f>
        <v>Dames</v>
      </c>
      <c r="J6" t="str">
        <f>RIGHT(B6,5)</f>
        <v>592.0</v>
      </c>
      <c r="K6">
        <f>VALUE(LEFT(J6,1))</f>
        <v>5</v>
      </c>
      <c r="L6" s="25" t="str">
        <f>+O6</f>
        <v>R7 </v>
      </c>
      <c r="M6" s="25" t="s">
        <v>3364</v>
      </c>
      <c r="N6" s="25" t="s">
        <v>3365</v>
      </c>
      <c r="O6" s="25" t="s">
        <v>3066</v>
      </c>
      <c r="P6" s="25">
        <v>7408</v>
      </c>
      <c r="Q6" s="25">
        <v>1.83</v>
      </c>
      <c r="R6" s="25" t="s">
        <v>36</v>
      </c>
      <c r="S6" s="25" t="s">
        <v>36</v>
      </c>
    </row>
    <row r="7" spans="1:19" x14ac:dyDescent="0.35">
      <c r="A7" s="25" t="str">
        <f>+N7</f>
        <v>Abeidi Anas</v>
      </c>
      <c r="B7" s="25" t="str">
        <f>+M7</f>
        <v>100.01.361.0</v>
      </c>
      <c r="C7" s="25" t="str">
        <f>LEFT(L7,2)</f>
        <v>R7</v>
      </c>
      <c r="D7" s="25">
        <f>+Q7</f>
        <v>2.4319999999999999</v>
      </c>
      <c r="E7" s="25" t="str">
        <f>+R7</f>
        <v>A</v>
      </c>
      <c r="F7" s="25" t="str">
        <f>+S7</f>
        <v>A</v>
      </c>
      <c r="G7" s="29" t="s">
        <v>2175</v>
      </c>
      <c r="H7" s="29" t="str">
        <f t="shared" si="0"/>
        <v/>
      </c>
      <c r="I7" s="25" t="str">
        <f>IF(K7&gt;4,"Dames","Messieurs")</f>
        <v>Messieurs</v>
      </c>
      <c r="J7" t="str">
        <f>RIGHT(B7,5)</f>
        <v>361.0</v>
      </c>
      <c r="K7">
        <f>VALUE(LEFT(J7,1))</f>
        <v>3</v>
      </c>
      <c r="L7" s="25" t="str">
        <f>+O7</f>
        <v>R7 </v>
      </c>
      <c r="M7" s="25" t="s">
        <v>2877</v>
      </c>
      <c r="N7" s="25" t="s">
        <v>2878</v>
      </c>
      <c r="O7" s="25" t="s">
        <v>3066</v>
      </c>
      <c r="P7" s="25">
        <v>16058</v>
      </c>
      <c r="Q7" s="25">
        <v>2.4319999999999999</v>
      </c>
      <c r="R7" s="25" t="s">
        <v>36</v>
      </c>
      <c r="S7" s="25" t="s">
        <v>36</v>
      </c>
    </row>
    <row r="8" spans="1:19" x14ac:dyDescent="0.35">
      <c r="A8" s="25" t="str">
        <f>+N8</f>
        <v>Abid Karim Alexandre</v>
      </c>
      <c r="B8" s="25" t="str">
        <f>+M8</f>
        <v>101.70.408.0</v>
      </c>
      <c r="C8" s="25" t="str">
        <f>LEFT(L8,2)</f>
        <v>R6</v>
      </c>
      <c r="D8" s="25">
        <f>+Q8</f>
        <v>4.0570000000000004</v>
      </c>
      <c r="E8" s="25" t="str">
        <f>+R8</f>
        <v>55+</v>
      </c>
      <c r="F8" s="25" t="str">
        <f>+S8</f>
        <v>A</v>
      </c>
      <c r="G8" s="29" t="s">
        <v>29</v>
      </c>
      <c r="H8" s="29" t="str">
        <f t="shared" si="0"/>
        <v/>
      </c>
      <c r="I8" s="25" t="str">
        <f>IF(K8&gt;4,"Dames","Messieurs")</f>
        <v>Messieurs</v>
      </c>
      <c r="J8" t="str">
        <f>RIGHT(B8,5)</f>
        <v>408.0</v>
      </c>
      <c r="K8">
        <f>VALUE(LEFT(J8,1))</f>
        <v>4</v>
      </c>
      <c r="L8" s="25" t="str">
        <f>+O8</f>
        <v>R6 </v>
      </c>
      <c r="M8" s="25" t="s">
        <v>5224</v>
      </c>
      <c r="N8" s="25" t="s">
        <v>5225</v>
      </c>
      <c r="O8" s="25" t="s">
        <v>3065</v>
      </c>
      <c r="P8" s="25">
        <v>7456</v>
      </c>
      <c r="Q8" s="25">
        <v>4.0570000000000004</v>
      </c>
      <c r="R8" s="25" t="s">
        <v>53</v>
      </c>
      <c r="S8" s="25" t="s">
        <v>36</v>
      </c>
    </row>
    <row r="9" spans="1:19" x14ac:dyDescent="0.35">
      <c r="A9" s="25" t="str">
        <f>+N9</f>
        <v>Abid Samir</v>
      </c>
      <c r="B9" s="25" t="str">
        <f>+M9</f>
        <v>101.99.246.0</v>
      </c>
      <c r="C9" s="25" t="str">
        <f>LEFT(L9,2)</f>
        <v>R7</v>
      </c>
      <c r="D9" s="25">
        <f>+Q9</f>
        <v>3.145</v>
      </c>
      <c r="E9" s="25" t="str">
        <f>+R9</f>
        <v>A</v>
      </c>
      <c r="F9" s="25" t="str">
        <f>+S9</f>
        <v>A</v>
      </c>
      <c r="G9" s="29" t="s">
        <v>1839</v>
      </c>
      <c r="H9" s="29" t="str">
        <f t="shared" si="0"/>
        <v/>
      </c>
      <c r="I9" s="25" t="str">
        <f>IF(K9&gt;4,"Dames","Messieurs")</f>
        <v>Messieurs</v>
      </c>
      <c r="J9" t="str">
        <f>RIGHT(B9,5)</f>
        <v>246.0</v>
      </c>
      <c r="K9">
        <f>VALUE(LEFT(J9,1))</f>
        <v>2</v>
      </c>
      <c r="L9" s="25" t="str">
        <f>+O9</f>
        <v>R7 </v>
      </c>
      <c r="M9" s="25" t="s">
        <v>2531</v>
      </c>
      <c r="N9" s="25" t="s">
        <v>2532</v>
      </c>
      <c r="O9" s="25" t="s">
        <v>3066</v>
      </c>
      <c r="P9" s="25">
        <v>11761</v>
      </c>
      <c r="Q9" s="25">
        <v>3.145</v>
      </c>
      <c r="R9" s="25" t="s">
        <v>36</v>
      </c>
      <c r="S9" s="25" t="s">
        <v>36</v>
      </c>
    </row>
    <row r="10" spans="1:19" x14ac:dyDescent="0.35">
      <c r="A10" s="25" t="str">
        <f>+N10</f>
        <v>Abran Zsuzsa Fanni</v>
      </c>
      <c r="B10" s="25" t="str">
        <f>+M10</f>
        <v>102.14.521.0</v>
      </c>
      <c r="C10" s="25" t="str">
        <f>LEFT(L10,2)</f>
        <v>R9</v>
      </c>
      <c r="D10" s="25">
        <f>+Q10</f>
        <v>0.75</v>
      </c>
      <c r="E10" s="25" t="str">
        <f>+R10</f>
        <v>12&amp;U</v>
      </c>
      <c r="F10" s="25" t="str">
        <f>+S10</f>
        <v>A</v>
      </c>
      <c r="G10" s="29" t="s">
        <v>539</v>
      </c>
      <c r="H10" s="29" t="str">
        <f t="shared" si="0"/>
        <v/>
      </c>
      <c r="I10" s="25" t="str">
        <f>IF(K10&gt;4,"Dames","Messieurs")</f>
        <v>Dames</v>
      </c>
      <c r="J10" t="str">
        <f>RIGHT(B10,5)</f>
        <v>521.0</v>
      </c>
      <c r="K10">
        <f>VALUE(LEFT(J10,1))</f>
        <v>5</v>
      </c>
      <c r="L10" s="25" t="str">
        <f>+O10</f>
        <v>R9 </v>
      </c>
      <c r="M10" s="25" t="s">
        <v>3458</v>
      </c>
      <c r="N10" s="25" t="s">
        <v>3459</v>
      </c>
      <c r="O10" s="25" t="s">
        <v>3073</v>
      </c>
      <c r="P10" s="25">
        <v>11805</v>
      </c>
      <c r="Q10" s="25">
        <v>0.75</v>
      </c>
      <c r="R10" s="25" t="s">
        <v>50</v>
      </c>
      <c r="S10" s="25" t="s">
        <v>36</v>
      </c>
    </row>
    <row r="11" spans="1:19" x14ac:dyDescent="0.35">
      <c r="A11" s="25" t="str">
        <f>+N11</f>
        <v>Abriat Anne</v>
      </c>
      <c r="B11" s="25" t="str">
        <f>+M11</f>
        <v>102.63.881.0</v>
      </c>
      <c r="C11" s="25" t="str">
        <f>LEFT(L11,2)</f>
        <v>R9</v>
      </c>
      <c r="D11" s="25">
        <f>+Q11</f>
        <v>0.75</v>
      </c>
      <c r="E11" s="25" t="str">
        <f>+R11</f>
        <v>60+</v>
      </c>
      <c r="F11" s="25" t="str">
        <f>+S11</f>
        <v>S</v>
      </c>
      <c r="G11" s="29" t="s">
        <v>3995</v>
      </c>
      <c r="H11" s="29" t="str">
        <f t="shared" si="0"/>
        <v/>
      </c>
      <c r="I11" s="25" t="str">
        <f>IF(K11&gt;4,"Dames","Messieurs")</f>
        <v>Dames</v>
      </c>
      <c r="J11" t="str">
        <f>RIGHT(B11,5)</f>
        <v>881.0</v>
      </c>
      <c r="K11">
        <f>VALUE(LEFT(J11,1))</f>
        <v>8</v>
      </c>
      <c r="L11" s="25" t="str">
        <f>+O11</f>
        <v>R9 </v>
      </c>
      <c r="M11" s="25" t="s">
        <v>4128</v>
      </c>
      <c r="N11" s="25" t="s">
        <v>4129</v>
      </c>
      <c r="O11" s="25" t="s">
        <v>3073</v>
      </c>
      <c r="P11" s="25">
        <v>11805</v>
      </c>
      <c r="Q11" s="25">
        <v>0.75</v>
      </c>
      <c r="R11" s="25" t="s">
        <v>47</v>
      </c>
      <c r="S11" s="25" t="s">
        <v>878</v>
      </c>
    </row>
    <row r="12" spans="1:19" x14ac:dyDescent="0.35">
      <c r="A12" s="25" t="str">
        <f>+N12</f>
        <v>Achek Anis</v>
      </c>
      <c r="B12" s="25" t="str">
        <f>+M12</f>
        <v>103.74.269.0</v>
      </c>
      <c r="C12" s="25" t="str">
        <f>LEFT(L12,2)</f>
        <v>R6</v>
      </c>
      <c r="D12" s="25">
        <f>+Q12</f>
        <v>3.782</v>
      </c>
      <c r="E12" s="25" t="str">
        <f>+R12</f>
        <v>50+</v>
      </c>
      <c r="F12" s="25" t="str">
        <f>+S12</f>
        <v>A</v>
      </c>
      <c r="G12" s="29" t="s">
        <v>543</v>
      </c>
      <c r="H12" s="29" t="str">
        <f t="shared" si="0"/>
        <v/>
      </c>
      <c r="I12" s="25" t="str">
        <f>IF(K12&gt;4,"Dames","Messieurs")</f>
        <v>Messieurs</v>
      </c>
      <c r="J12" t="str">
        <f>RIGHT(B12,5)</f>
        <v>269.0</v>
      </c>
      <c r="K12">
        <f>VALUE(LEFT(J12,1))</f>
        <v>2</v>
      </c>
      <c r="L12" s="25" t="str">
        <f>+O12</f>
        <v>R6 </v>
      </c>
      <c r="M12" s="25" t="s">
        <v>1095</v>
      </c>
      <c r="N12" s="25" t="s">
        <v>1096</v>
      </c>
      <c r="O12" s="25" t="s">
        <v>3065</v>
      </c>
      <c r="P12" s="25">
        <v>8634</v>
      </c>
      <c r="Q12" s="25">
        <v>3.782</v>
      </c>
      <c r="R12" s="25" t="s">
        <v>39</v>
      </c>
      <c r="S12" s="25" t="s">
        <v>36</v>
      </c>
    </row>
    <row r="13" spans="1:19" x14ac:dyDescent="0.35">
      <c r="A13" s="25" t="str">
        <f>+N13</f>
        <v>Achikian Antoine</v>
      </c>
      <c r="B13" s="25" t="str">
        <f>+M13</f>
        <v>103.13.403.0</v>
      </c>
      <c r="C13" s="25" t="str">
        <f>LEFT(L13,2)</f>
        <v>R6</v>
      </c>
      <c r="D13" s="25">
        <f>+Q13</f>
        <v>4.0270000000000001</v>
      </c>
      <c r="E13" s="25" t="str">
        <f>+R13</f>
        <v>12&amp;U</v>
      </c>
      <c r="F13" s="25" t="str">
        <f>+S13</f>
        <v>A</v>
      </c>
      <c r="G13" s="29" t="s">
        <v>1839</v>
      </c>
      <c r="H13" s="29" t="str">
        <f t="shared" si="0"/>
        <v/>
      </c>
      <c r="I13" s="25" t="str">
        <f>IF(K13&gt;4,"Dames","Messieurs")</f>
        <v>Messieurs</v>
      </c>
      <c r="J13" t="str">
        <f>RIGHT(B13,5)</f>
        <v>403.0</v>
      </c>
      <c r="K13">
        <f>VALUE(LEFT(J13,1))</f>
        <v>4</v>
      </c>
      <c r="L13" s="25" t="str">
        <f>+O13</f>
        <v>R6 </v>
      </c>
      <c r="M13" s="25" t="s">
        <v>3292</v>
      </c>
      <c r="N13" s="25" t="s">
        <v>3293</v>
      </c>
      <c r="O13" s="25" t="s">
        <v>3065</v>
      </c>
      <c r="P13" s="25">
        <v>7577</v>
      </c>
      <c r="Q13" s="25">
        <v>4.0270000000000001</v>
      </c>
      <c r="R13" s="25" t="s">
        <v>50</v>
      </c>
      <c r="S13" s="25" t="s">
        <v>36</v>
      </c>
    </row>
    <row r="14" spans="1:19" x14ac:dyDescent="0.35">
      <c r="A14" s="25" t="str">
        <f>+N14</f>
        <v>Adam Fabrice</v>
      </c>
      <c r="B14" s="25" t="str">
        <f>+M14</f>
        <v>103.74.110.0</v>
      </c>
      <c r="C14" s="25" t="str">
        <f>LEFT(L14,2)</f>
        <v>R9</v>
      </c>
      <c r="D14" s="25">
        <f>+Q14</f>
        <v>0.75</v>
      </c>
      <c r="E14" s="25" t="str">
        <f>+R14</f>
        <v>50+</v>
      </c>
      <c r="F14" s="25" t="str">
        <f>+S14</f>
        <v>S</v>
      </c>
      <c r="G14" s="29" t="s">
        <v>1839</v>
      </c>
      <c r="H14" s="29" t="str">
        <f t="shared" si="0"/>
        <v/>
      </c>
      <c r="I14" s="25" t="str">
        <f>IF(K14&gt;4,"Dames","Messieurs")</f>
        <v>Messieurs</v>
      </c>
      <c r="J14" t="str">
        <f>RIGHT(B14,5)</f>
        <v>110.0</v>
      </c>
      <c r="K14">
        <f>VALUE(LEFT(J14,1))</f>
        <v>1</v>
      </c>
      <c r="L14" s="25" t="str">
        <f>+O14</f>
        <v>R9 </v>
      </c>
      <c r="M14" s="25" t="s">
        <v>3294</v>
      </c>
      <c r="N14" s="25" t="s">
        <v>3295</v>
      </c>
      <c r="O14" s="25" t="s">
        <v>3073</v>
      </c>
      <c r="P14" s="25">
        <v>32458</v>
      </c>
      <c r="Q14" s="25">
        <v>0.75</v>
      </c>
      <c r="R14" s="25" t="s">
        <v>39</v>
      </c>
      <c r="S14" s="25" t="s">
        <v>878</v>
      </c>
    </row>
    <row r="15" spans="1:19" x14ac:dyDescent="0.35">
      <c r="A15" s="25" t="str">
        <f>+N15</f>
        <v>Adam John</v>
      </c>
      <c r="B15" s="25" t="str">
        <f>+M15</f>
        <v>103.68.124.0</v>
      </c>
      <c r="C15" s="25" t="str">
        <f>LEFT(L15,2)</f>
        <v>R8</v>
      </c>
      <c r="D15" s="25">
        <f>+Q15</f>
        <v>1.7669999999999999</v>
      </c>
      <c r="E15" s="25" t="str">
        <f>+R15</f>
        <v>55+</v>
      </c>
      <c r="F15" s="25" t="str">
        <f>+S15</f>
        <v>A</v>
      </c>
      <c r="G15" s="29" t="s">
        <v>27</v>
      </c>
      <c r="H15" s="29" t="str">
        <f t="shared" si="0"/>
        <v/>
      </c>
      <c r="I15" s="25" t="str">
        <f>IF(K15&gt;4,"Dames","Messieurs")</f>
        <v>Messieurs</v>
      </c>
      <c r="J15" t="str">
        <f>RIGHT(B15,5)</f>
        <v>124.0</v>
      </c>
      <c r="K15">
        <f>VALUE(LEFT(J15,1))</f>
        <v>1</v>
      </c>
      <c r="L15" s="25" t="str">
        <f>+O15</f>
        <v>R8 </v>
      </c>
      <c r="M15" s="25" t="s">
        <v>501</v>
      </c>
      <c r="N15" s="25" t="s">
        <v>1797</v>
      </c>
      <c r="O15" s="25" t="s">
        <v>3070</v>
      </c>
      <c r="P15" s="25">
        <v>21041</v>
      </c>
      <c r="Q15" s="25">
        <v>1.7669999999999999</v>
      </c>
      <c r="R15" s="25" t="s">
        <v>53</v>
      </c>
      <c r="S15" s="25" t="s">
        <v>36</v>
      </c>
    </row>
    <row r="16" spans="1:19" x14ac:dyDescent="0.35">
      <c r="A16" s="25" t="str">
        <f>+N16</f>
        <v>Adams Anyes</v>
      </c>
      <c r="B16" s="25" t="str">
        <f>+M16</f>
        <v>103.61.823.0</v>
      </c>
      <c r="C16" s="25" t="str">
        <f>LEFT(L16,2)</f>
        <v>R7</v>
      </c>
      <c r="D16" s="25">
        <f>+Q16</f>
        <v>2.5680000000000001</v>
      </c>
      <c r="E16" s="25" t="str">
        <f>+R16</f>
        <v>60+</v>
      </c>
      <c r="F16" s="25" t="str">
        <f>+S16</f>
        <v>A</v>
      </c>
      <c r="G16" s="29" t="s">
        <v>2175</v>
      </c>
      <c r="H16" s="29" t="str">
        <f t="shared" si="0"/>
        <v/>
      </c>
      <c r="I16" s="25" t="str">
        <f>IF(K16&gt;4,"Dames","Messieurs")</f>
        <v>Dames</v>
      </c>
      <c r="J16" t="str">
        <f>RIGHT(B16,5)</f>
        <v>823.0</v>
      </c>
      <c r="K16">
        <f>VALUE(LEFT(J16,1))</f>
        <v>8</v>
      </c>
      <c r="L16" s="25" t="str">
        <f>+O16</f>
        <v>R7 </v>
      </c>
      <c r="M16" s="25" t="s">
        <v>2807</v>
      </c>
      <c r="N16" s="25" t="s">
        <v>2808</v>
      </c>
      <c r="O16" s="25" t="s">
        <v>3066</v>
      </c>
      <c r="P16" s="25">
        <v>5350</v>
      </c>
      <c r="Q16" s="25">
        <v>2.5680000000000001</v>
      </c>
      <c r="R16" s="25" t="s">
        <v>47</v>
      </c>
      <c r="S16" s="25" t="s">
        <v>36</v>
      </c>
    </row>
    <row r="17" spans="1:19" x14ac:dyDescent="0.35">
      <c r="A17" s="25" t="str">
        <f>+N17</f>
        <v>Adams Michael</v>
      </c>
      <c r="B17" s="25" t="str">
        <f>+M17</f>
        <v>103.56.201.0</v>
      </c>
      <c r="C17" s="25" t="str">
        <f>LEFT(L17,2)</f>
        <v>R6</v>
      </c>
      <c r="D17" s="25">
        <f>+Q17</f>
        <v>4.0439999999999996</v>
      </c>
      <c r="E17" s="25" t="str">
        <f>+R17</f>
        <v>65+</v>
      </c>
      <c r="F17" s="25" t="str">
        <f>+S17</f>
        <v>A</v>
      </c>
      <c r="G17" s="29" t="s">
        <v>2175</v>
      </c>
      <c r="H17" s="29" t="str">
        <f t="shared" si="0"/>
        <v/>
      </c>
      <c r="I17" s="25" t="str">
        <f>IF(K17&gt;4,"Dames","Messieurs")</f>
        <v>Messieurs</v>
      </c>
      <c r="J17" t="str">
        <f>RIGHT(B17,5)</f>
        <v>201.0</v>
      </c>
      <c r="K17">
        <f>VALUE(LEFT(J17,1))</f>
        <v>2</v>
      </c>
      <c r="L17" s="25" t="str">
        <f>+O17</f>
        <v>R6 </v>
      </c>
      <c r="M17" s="25" t="s">
        <v>2717</v>
      </c>
      <c r="N17" s="25" t="s">
        <v>2718</v>
      </c>
      <c r="O17" s="25" t="s">
        <v>3065</v>
      </c>
      <c r="P17" s="25">
        <v>7512</v>
      </c>
      <c r="Q17" s="25">
        <v>4.0439999999999996</v>
      </c>
      <c r="R17" s="25" t="s">
        <v>100</v>
      </c>
      <c r="S17" s="25" t="s">
        <v>36</v>
      </c>
    </row>
    <row r="18" spans="1:19" x14ac:dyDescent="0.35">
      <c r="A18" s="25" t="str">
        <f>+N18</f>
        <v>Aeberhard Marco</v>
      </c>
      <c r="B18" s="25" t="str">
        <f>+M18</f>
        <v>100.75.460.0</v>
      </c>
      <c r="C18" s="25" t="str">
        <f>LEFT(L18,2)</f>
        <v>R9</v>
      </c>
      <c r="D18" s="25">
        <f>+Q18</f>
        <v>0.75</v>
      </c>
      <c r="E18" s="25" t="str">
        <f>+R18</f>
        <v>50+</v>
      </c>
      <c r="F18" s="25" t="str">
        <f>+S18</f>
        <v>A</v>
      </c>
      <c r="G18" s="29" t="s">
        <v>28</v>
      </c>
      <c r="H18" s="29" t="str">
        <f t="shared" si="0"/>
        <v/>
      </c>
      <c r="I18" s="25" t="str">
        <f>IF(K18&gt;4,"Dames","Messieurs")</f>
        <v>Messieurs</v>
      </c>
      <c r="J18" t="str">
        <f>RIGHT(B18,5)</f>
        <v>460.0</v>
      </c>
      <c r="K18">
        <f>VALUE(LEFT(J18,1))</f>
        <v>4</v>
      </c>
      <c r="L18" s="25" t="str">
        <f>+O18</f>
        <v>R9 </v>
      </c>
      <c r="M18" s="25" t="s">
        <v>4874</v>
      </c>
      <c r="N18" s="25" t="s">
        <v>4875</v>
      </c>
      <c r="O18" s="25" t="s">
        <v>3073</v>
      </c>
      <c r="P18" s="25">
        <v>32458</v>
      </c>
      <c r="Q18" s="25">
        <v>0.75</v>
      </c>
      <c r="R18" s="25" t="s">
        <v>39</v>
      </c>
      <c r="S18" s="25" t="s">
        <v>36</v>
      </c>
    </row>
    <row r="19" spans="1:19" x14ac:dyDescent="0.35">
      <c r="A19" s="25" t="str">
        <f>+N19</f>
        <v>Aebischer Axel</v>
      </c>
      <c r="B19" s="25" t="str">
        <f>+M19</f>
        <v>101.00.217.0</v>
      </c>
      <c r="C19" s="25" t="str">
        <f>LEFT(L19,2)</f>
        <v>R6</v>
      </c>
      <c r="D19" s="25">
        <f>+Q19</f>
        <v>3.8540000000000001</v>
      </c>
      <c r="E19" s="25" t="str">
        <f>+R19</f>
        <v>A</v>
      </c>
      <c r="F19" s="25" t="str">
        <f>+S19</f>
        <v>A</v>
      </c>
      <c r="G19" s="29" t="s">
        <v>3393</v>
      </c>
      <c r="H19" s="29" t="str">
        <f t="shared" si="0"/>
        <v/>
      </c>
      <c r="I19" s="25" t="str">
        <f>IF(K19&gt;4,"Dames","Messieurs")</f>
        <v>Messieurs</v>
      </c>
      <c r="J19" t="str">
        <f>RIGHT(B19,5)</f>
        <v>217.0</v>
      </c>
      <c r="K19">
        <f>VALUE(LEFT(J19,1))</f>
        <v>2</v>
      </c>
      <c r="L19" s="25" t="str">
        <f>+O19</f>
        <v>R6 </v>
      </c>
      <c r="M19" s="25" t="s">
        <v>4761</v>
      </c>
      <c r="N19" s="25" t="s">
        <v>4762</v>
      </c>
      <c r="O19" s="25" t="s">
        <v>3065</v>
      </c>
      <c r="P19" s="25">
        <v>8324</v>
      </c>
      <c r="Q19" s="25">
        <v>3.8540000000000001</v>
      </c>
      <c r="R19" s="25" t="s">
        <v>36</v>
      </c>
      <c r="S19" s="25" t="s">
        <v>36</v>
      </c>
    </row>
    <row r="20" spans="1:19" x14ac:dyDescent="0.35">
      <c r="A20" s="25" t="str">
        <f>+N20</f>
        <v>Aebischer Loïc</v>
      </c>
      <c r="B20" s="25" t="str">
        <f>+M20</f>
        <v>101.04.147.0</v>
      </c>
      <c r="C20" s="25" t="str">
        <f>LEFT(L20,2)</f>
        <v>R5</v>
      </c>
      <c r="D20" s="25">
        <f>+Q20</f>
        <v>4.726</v>
      </c>
      <c r="E20" s="25" t="str">
        <f>+R20</f>
        <v>A</v>
      </c>
      <c r="F20" s="25" t="str">
        <f>+S20</f>
        <v>A</v>
      </c>
      <c r="G20" s="29" t="s">
        <v>3393</v>
      </c>
      <c r="H20" s="29" t="str">
        <f t="shared" si="0"/>
        <v/>
      </c>
      <c r="I20" s="25" t="str">
        <f>IF(K20&gt;4,"Dames","Messieurs")</f>
        <v>Messieurs</v>
      </c>
      <c r="J20" t="str">
        <f>RIGHT(B20,5)</f>
        <v>147.0</v>
      </c>
      <c r="K20">
        <f>VALUE(LEFT(J20,1))</f>
        <v>1</v>
      </c>
      <c r="L20" s="25" t="str">
        <f>+O20</f>
        <v>R5 </v>
      </c>
      <c r="M20" s="25" t="s">
        <v>4753</v>
      </c>
      <c r="N20" s="25" t="s">
        <v>4754</v>
      </c>
      <c r="O20" s="25" t="s">
        <v>3084</v>
      </c>
      <c r="P20" s="25">
        <v>5097</v>
      </c>
      <c r="Q20" s="25">
        <v>4.726</v>
      </c>
      <c r="R20" s="25" t="s">
        <v>36</v>
      </c>
      <c r="S20" s="25" t="s">
        <v>36</v>
      </c>
    </row>
    <row r="21" spans="1:19" x14ac:dyDescent="0.35">
      <c r="A21" s="25" t="str">
        <f>+N21</f>
        <v>Aebischer Tom</v>
      </c>
      <c r="B21" s="25" t="str">
        <f>+M21</f>
        <v>101.11.265.0</v>
      </c>
      <c r="C21" s="25" t="str">
        <f>LEFT(L21,2)</f>
        <v>R6</v>
      </c>
      <c r="D21" s="25">
        <f>+Q21</f>
        <v>3.9039999999999999</v>
      </c>
      <c r="E21" s="25" t="str">
        <f>+R21</f>
        <v>14&amp;U</v>
      </c>
      <c r="F21" s="25" t="str">
        <f>+S21</f>
        <v>A</v>
      </c>
      <c r="G21" s="29" t="s">
        <v>3393</v>
      </c>
      <c r="H21" s="29" t="str">
        <f t="shared" si="0"/>
        <v/>
      </c>
      <c r="I21" s="25" t="str">
        <f>IF(K21&gt;4,"Dames","Messieurs")</f>
        <v>Messieurs</v>
      </c>
      <c r="J21" t="str">
        <f>RIGHT(B21,5)</f>
        <v>265.0</v>
      </c>
      <c r="K21">
        <f>VALUE(LEFT(J21,1))</f>
        <v>2</v>
      </c>
      <c r="L21" s="25" t="str">
        <f>+O21</f>
        <v>R6 </v>
      </c>
      <c r="M21" s="25" t="s">
        <v>3612</v>
      </c>
      <c r="N21" s="25" t="s">
        <v>3613</v>
      </c>
      <c r="O21" s="25" t="s">
        <v>3065</v>
      </c>
      <c r="P21" s="25">
        <v>8110</v>
      </c>
      <c r="Q21" s="25">
        <v>3.9039999999999999</v>
      </c>
      <c r="R21" s="25" t="s">
        <v>83</v>
      </c>
      <c r="S21" s="25" t="s">
        <v>36</v>
      </c>
    </row>
    <row r="22" spans="1:19" x14ac:dyDescent="0.35">
      <c r="A22" s="25" t="str">
        <f>+N22</f>
        <v>Aeby David</v>
      </c>
      <c r="B22" s="25" t="str">
        <f>+M22</f>
        <v>102.76.179.0</v>
      </c>
      <c r="C22" s="25" t="str">
        <f>LEFT(L22,2)</f>
        <v>R9</v>
      </c>
      <c r="D22" s="25">
        <f>+Q22</f>
        <v>0.75</v>
      </c>
      <c r="E22" s="25" t="str">
        <f>+R22</f>
        <v>45+</v>
      </c>
      <c r="F22" s="25" t="str">
        <f>+S22</f>
        <v>S</v>
      </c>
      <c r="G22" s="29" t="s">
        <v>3994</v>
      </c>
      <c r="H22" s="29" t="str">
        <f t="shared" si="0"/>
        <v/>
      </c>
      <c r="I22" s="25" t="str">
        <f>IF(K22&gt;4,"Dames","Messieurs")</f>
        <v>Messieurs</v>
      </c>
      <c r="J22" t="str">
        <f>RIGHT(B22,5)</f>
        <v>179.0</v>
      </c>
      <c r="K22">
        <f>VALUE(LEFT(J22,1))</f>
        <v>1</v>
      </c>
      <c r="L22" s="25" t="str">
        <f>+O22</f>
        <v>R9 </v>
      </c>
      <c r="M22" s="25" t="s">
        <v>4713</v>
      </c>
      <c r="N22" s="25" t="s">
        <v>4714</v>
      </c>
      <c r="O22" s="25" t="s">
        <v>3073</v>
      </c>
      <c r="P22" s="25">
        <v>32458</v>
      </c>
      <c r="Q22" s="25">
        <v>0.75</v>
      </c>
      <c r="R22" s="25" t="s">
        <v>78</v>
      </c>
      <c r="S22" s="25" t="s">
        <v>878</v>
      </c>
    </row>
    <row r="23" spans="1:19" x14ac:dyDescent="0.35">
      <c r="A23" s="25" t="str">
        <f>+N23</f>
        <v>Aeby James</v>
      </c>
      <c r="B23" s="25" t="str">
        <f>+M23</f>
        <v>102.97.322.0</v>
      </c>
      <c r="C23" s="25" t="str">
        <f>LEFT(L23,2)</f>
        <v>R6</v>
      </c>
      <c r="D23" s="25">
        <f>+Q23</f>
        <v>3.9239999999999999</v>
      </c>
      <c r="E23" s="25" t="str">
        <f>+R23</f>
        <v>A</v>
      </c>
      <c r="F23" s="25" t="str">
        <f>+S23</f>
        <v>S</v>
      </c>
      <c r="G23" s="29" t="s">
        <v>3393</v>
      </c>
      <c r="H23" s="29" t="str">
        <f t="shared" si="0"/>
        <v/>
      </c>
      <c r="I23" s="25" t="str">
        <f>IF(K23&gt;4,"Dames","Messieurs")</f>
        <v>Messieurs</v>
      </c>
      <c r="J23" t="str">
        <f>RIGHT(B23,5)</f>
        <v>322.0</v>
      </c>
      <c r="K23">
        <f>VALUE(LEFT(J23,1))</f>
        <v>3</v>
      </c>
      <c r="L23" s="25" t="str">
        <f>+O23</f>
        <v>R6 </v>
      </c>
      <c r="M23" s="25" t="s">
        <v>3596</v>
      </c>
      <c r="N23" s="25" t="s">
        <v>3597</v>
      </c>
      <c r="O23" s="25" t="s">
        <v>3065</v>
      </c>
      <c r="P23" s="25">
        <v>8009</v>
      </c>
      <c r="Q23" s="25">
        <v>3.9239999999999999</v>
      </c>
      <c r="R23" s="25" t="s">
        <v>36</v>
      </c>
      <c r="S23" s="25" t="s">
        <v>878</v>
      </c>
    </row>
    <row r="24" spans="1:19" x14ac:dyDescent="0.35">
      <c r="A24" s="25" t="str">
        <f>+N24</f>
        <v>Afanasiev Dong Matthieu</v>
      </c>
      <c r="B24" s="25" t="str">
        <f>+M24</f>
        <v>104.17.163.0</v>
      </c>
      <c r="C24" s="25" t="str">
        <f>LEFT(L24,2)</f>
        <v>R8</v>
      </c>
      <c r="D24" s="25">
        <f>+Q24</f>
        <v>1.1459999999999999</v>
      </c>
      <c r="E24" s="25" t="str">
        <f>+R24</f>
        <v>10&amp;U</v>
      </c>
      <c r="F24" s="25" t="str">
        <f>+S24</f>
        <v>A</v>
      </c>
      <c r="G24" s="29" t="s">
        <v>2175</v>
      </c>
      <c r="H24" s="29" t="str">
        <f t="shared" si="0"/>
        <v/>
      </c>
      <c r="I24" s="25" t="str">
        <f>IF(K24&gt;4,"Dames","Messieurs")</f>
        <v>Messieurs</v>
      </c>
      <c r="J24" t="str">
        <f>RIGHT(B24,5)</f>
        <v>163.0</v>
      </c>
      <c r="K24">
        <f>VALUE(LEFT(J24,1))</f>
        <v>1</v>
      </c>
      <c r="L24" s="25" t="str">
        <f>+O24</f>
        <v>R8 </v>
      </c>
      <c r="M24" s="25" t="s">
        <v>5144</v>
      </c>
      <c r="N24" s="25" t="s">
        <v>5145</v>
      </c>
      <c r="O24" s="25" t="s">
        <v>3070</v>
      </c>
      <c r="P24" s="25">
        <v>27404</v>
      </c>
      <c r="Q24" s="25">
        <v>1.1459999999999999</v>
      </c>
      <c r="R24" s="25" t="s">
        <v>110</v>
      </c>
      <c r="S24" s="25" t="s">
        <v>36</v>
      </c>
    </row>
    <row r="25" spans="1:19" x14ac:dyDescent="0.35">
      <c r="A25" s="25" t="str">
        <f>+N25</f>
        <v>Afanasiev Dong Valentin</v>
      </c>
      <c r="B25" s="25" t="str">
        <f>+M25</f>
        <v>104.15.403.0</v>
      </c>
      <c r="C25" s="25" t="str">
        <f>LEFT(L25,2)</f>
        <v>R8</v>
      </c>
      <c r="D25" s="25">
        <f>+Q25</f>
        <v>1.284</v>
      </c>
      <c r="E25" s="25" t="str">
        <f>+R25</f>
        <v>10&amp;U</v>
      </c>
      <c r="F25" s="25" t="str">
        <f>+S25</f>
        <v>A</v>
      </c>
      <c r="G25" s="29" t="s">
        <v>2175</v>
      </c>
      <c r="H25" s="29" t="str">
        <f t="shared" si="0"/>
        <v/>
      </c>
      <c r="I25" s="25" t="str">
        <f>IF(K25&gt;4,"Dames","Messieurs")</f>
        <v>Messieurs</v>
      </c>
      <c r="J25" t="str">
        <f>RIGHT(B25,5)</f>
        <v>403.0</v>
      </c>
      <c r="K25">
        <f>VALUE(LEFT(J25,1))</f>
        <v>4</v>
      </c>
      <c r="L25" s="25" t="str">
        <f>+O25</f>
        <v>R8 </v>
      </c>
      <c r="M25" s="25" t="s">
        <v>5141</v>
      </c>
      <c r="N25" s="25" t="s">
        <v>5142</v>
      </c>
      <c r="O25" s="25" t="s">
        <v>3070</v>
      </c>
      <c r="P25" s="25">
        <v>25792</v>
      </c>
      <c r="Q25" s="25">
        <v>1.284</v>
      </c>
      <c r="R25" s="25" t="s">
        <v>110</v>
      </c>
      <c r="S25" s="25" t="s">
        <v>36</v>
      </c>
    </row>
    <row r="26" spans="1:19" x14ac:dyDescent="0.35">
      <c r="A26" s="25" t="str">
        <f>+N26</f>
        <v>Afflelou Estée</v>
      </c>
      <c r="B26" s="25" t="str">
        <f>+M26</f>
        <v>104.11.701.0</v>
      </c>
      <c r="C26" s="25" t="str">
        <f>LEFT(L26,2)</f>
        <v>R9</v>
      </c>
      <c r="D26" s="25">
        <f>+Q26</f>
        <v>0.74299999999999999</v>
      </c>
      <c r="E26" s="25" t="str">
        <f>+R26</f>
        <v>14&amp;U</v>
      </c>
      <c r="F26" s="25" t="str">
        <f>+S26</f>
        <v>A</v>
      </c>
      <c r="G26" s="29" t="s">
        <v>539</v>
      </c>
      <c r="H26" s="29" t="str">
        <f t="shared" si="0"/>
        <v/>
      </c>
      <c r="I26" s="25" t="str">
        <f>IF(K26&gt;4,"Dames","Messieurs")</f>
        <v>Dames</v>
      </c>
      <c r="J26" t="str">
        <f>RIGHT(B26,5)</f>
        <v>701.0</v>
      </c>
      <c r="K26">
        <f>VALUE(LEFT(J26,1))</f>
        <v>7</v>
      </c>
      <c r="L26" s="25" t="str">
        <f>+O26</f>
        <v>R9 </v>
      </c>
      <c r="M26" s="25" t="s">
        <v>4375</v>
      </c>
      <c r="N26" s="25" t="s">
        <v>4376</v>
      </c>
      <c r="O26" s="25" t="s">
        <v>3073</v>
      </c>
      <c r="P26" s="25">
        <v>16552</v>
      </c>
      <c r="Q26" s="25">
        <v>0.74299999999999999</v>
      </c>
      <c r="R26" s="25" t="s">
        <v>83</v>
      </c>
      <c r="S26" s="25" t="s">
        <v>36</v>
      </c>
    </row>
    <row r="27" spans="1:19" x14ac:dyDescent="0.35">
      <c r="A27" s="25" t="str">
        <f>+N27</f>
        <v>Affolter Simon</v>
      </c>
      <c r="B27" s="25" t="str">
        <f>+M27</f>
        <v>104.72.416.0</v>
      </c>
      <c r="C27" s="25" t="str">
        <f>LEFT(L27,2)</f>
        <v>R9</v>
      </c>
      <c r="D27" s="25">
        <f>+Q27</f>
        <v>0.75</v>
      </c>
      <c r="E27" s="25" t="str">
        <f>+R27</f>
        <v>50+</v>
      </c>
      <c r="F27" s="25" t="str">
        <f>+S27</f>
        <v>S</v>
      </c>
      <c r="G27" s="29" t="s">
        <v>28</v>
      </c>
      <c r="H27" s="29" t="str">
        <f t="shared" si="0"/>
        <v/>
      </c>
      <c r="I27" s="25" t="str">
        <f>IF(K27&gt;4,"Dames","Messieurs")</f>
        <v>Messieurs</v>
      </c>
      <c r="J27" t="str">
        <f>RIGHT(B27,5)</f>
        <v>416.0</v>
      </c>
      <c r="K27">
        <f>VALUE(LEFT(J27,1))</f>
        <v>4</v>
      </c>
      <c r="L27" s="25" t="str">
        <f>+O27</f>
        <v>R9 </v>
      </c>
      <c r="M27" s="25" t="s">
        <v>336</v>
      </c>
      <c r="N27" s="25" t="s">
        <v>337</v>
      </c>
      <c r="O27" s="25" t="s">
        <v>3073</v>
      </c>
      <c r="P27" s="25">
        <v>32458</v>
      </c>
      <c r="Q27" s="25">
        <v>0.75</v>
      </c>
      <c r="R27" s="25" t="s">
        <v>39</v>
      </c>
      <c r="S27" s="25" t="s">
        <v>878</v>
      </c>
    </row>
    <row r="28" spans="1:19" x14ac:dyDescent="0.35">
      <c r="A28" s="25" t="str">
        <f>+N28</f>
        <v>Affolter Valérie</v>
      </c>
      <c r="B28" s="25" t="str">
        <f>+M28</f>
        <v>104.82.815.0</v>
      </c>
      <c r="C28" s="25" t="str">
        <f>LEFT(L28,2)</f>
        <v>R9</v>
      </c>
      <c r="D28" s="25">
        <f>+Q28</f>
        <v>0.75</v>
      </c>
      <c r="E28" s="25" t="str">
        <f>+R28</f>
        <v>40+</v>
      </c>
      <c r="F28" s="25" t="str">
        <f>+S28</f>
        <v>S</v>
      </c>
      <c r="G28" s="29" t="s">
        <v>3995</v>
      </c>
      <c r="H28" s="29" t="str">
        <f t="shared" si="0"/>
        <v/>
      </c>
      <c r="I28" s="25" t="str">
        <f>IF(K28&gt;4,"Dames","Messieurs")</f>
        <v>Dames</v>
      </c>
      <c r="J28" t="str">
        <f>RIGHT(B28,5)</f>
        <v>815.0</v>
      </c>
      <c r="K28">
        <f>VALUE(LEFT(J28,1))</f>
        <v>8</v>
      </c>
      <c r="L28" s="25" t="str">
        <f>+O28</f>
        <v>R9 </v>
      </c>
      <c r="M28" s="25" t="s">
        <v>4130</v>
      </c>
      <c r="N28" s="25" t="s">
        <v>4131</v>
      </c>
      <c r="O28" s="25" t="s">
        <v>3073</v>
      </c>
      <c r="P28" s="25">
        <v>11805</v>
      </c>
      <c r="Q28" s="25">
        <v>0.75</v>
      </c>
      <c r="R28" s="25" t="s">
        <v>68</v>
      </c>
      <c r="S28" s="25" t="s">
        <v>878</v>
      </c>
    </row>
    <row r="29" spans="1:19" x14ac:dyDescent="0.35">
      <c r="A29" s="25" t="str">
        <f>+N29</f>
        <v>Agopian Paul</v>
      </c>
      <c r="B29" s="25" t="str">
        <f>+M29</f>
        <v>105.41.193.0</v>
      </c>
      <c r="C29" s="25" t="str">
        <f>LEFT(L29,2)</f>
        <v>R8</v>
      </c>
      <c r="D29" s="25">
        <f>+Q29</f>
        <v>1.264</v>
      </c>
      <c r="E29" s="25" t="str">
        <f>+R29</f>
        <v>80+</v>
      </c>
      <c r="F29" s="25" t="str">
        <f>+S29</f>
        <v>A</v>
      </c>
      <c r="G29" s="29" t="s">
        <v>28</v>
      </c>
      <c r="H29" s="29" t="str">
        <f t="shared" si="0"/>
        <v/>
      </c>
      <c r="I29" s="25" t="str">
        <f>IF(K29&gt;4,"Dames","Messieurs")</f>
        <v>Messieurs</v>
      </c>
      <c r="J29" t="str">
        <f>RIGHT(B29,5)</f>
        <v>193.0</v>
      </c>
      <c r="K29">
        <f>VALUE(LEFT(J29,1))</f>
        <v>1</v>
      </c>
      <c r="L29" s="25" t="str">
        <f>+O29</f>
        <v>R8 </v>
      </c>
      <c r="M29" s="25" t="s">
        <v>344</v>
      </c>
      <c r="N29" s="25" t="s">
        <v>345</v>
      </c>
      <c r="O29" s="25" t="s">
        <v>3070</v>
      </c>
      <c r="P29" s="25">
        <v>26015</v>
      </c>
      <c r="Q29" s="25">
        <v>1.264</v>
      </c>
      <c r="R29" s="25" t="s">
        <v>160</v>
      </c>
      <c r="S29" s="25" t="s">
        <v>36</v>
      </c>
    </row>
    <row r="30" spans="1:19" x14ac:dyDescent="0.35">
      <c r="A30" s="25" t="str">
        <f>+N30</f>
        <v>Aguilar Liliane</v>
      </c>
      <c r="B30" s="25" t="str">
        <f>+M30</f>
        <v>105.51.660.0</v>
      </c>
      <c r="C30" s="25" t="str">
        <f>LEFT(L30,2)</f>
        <v>R8</v>
      </c>
      <c r="D30" s="25">
        <f>+Q30</f>
        <v>1.5209999999999999</v>
      </c>
      <c r="E30" s="25" t="str">
        <f>+R30</f>
        <v>70+</v>
      </c>
      <c r="F30" s="25" t="str">
        <f>+S30</f>
        <v>S</v>
      </c>
      <c r="G30" s="29" t="s">
        <v>3972</v>
      </c>
      <c r="H30" s="29" t="str">
        <f t="shared" si="0"/>
        <v/>
      </c>
      <c r="I30" s="25" t="str">
        <f>IF(K30&gt;4,"Dames","Messieurs")</f>
        <v>Dames</v>
      </c>
      <c r="J30" t="str">
        <f>RIGHT(B30,5)</f>
        <v>660.0</v>
      </c>
      <c r="K30">
        <f>VALUE(LEFT(J30,1))</f>
        <v>6</v>
      </c>
      <c r="L30" s="25" t="str">
        <f>+O30</f>
        <v>R8 </v>
      </c>
      <c r="M30" s="25" t="s">
        <v>2186</v>
      </c>
      <c r="N30" s="25" t="s">
        <v>2187</v>
      </c>
      <c r="O30" s="25" t="s">
        <v>3070</v>
      </c>
      <c r="P30" s="25">
        <v>8473</v>
      </c>
      <c r="Q30" s="25">
        <v>1.5209999999999999</v>
      </c>
      <c r="R30" s="25" t="s">
        <v>148</v>
      </c>
      <c r="S30" s="25" t="s">
        <v>878</v>
      </c>
    </row>
    <row r="31" spans="1:19" x14ac:dyDescent="0.35">
      <c r="A31" s="25" t="str">
        <f>+N31</f>
        <v>Ahmed Iftikhar</v>
      </c>
      <c r="B31" s="25" t="str">
        <f>+M31</f>
        <v>105.44.448.0</v>
      </c>
      <c r="C31" s="25" t="str">
        <f>LEFT(L31,2)</f>
        <v>R8</v>
      </c>
      <c r="D31" s="25">
        <f>+Q31</f>
        <v>1.2729999999999999</v>
      </c>
      <c r="E31" s="25" t="str">
        <f>+R31</f>
        <v>80+</v>
      </c>
      <c r="F31" s="25" t="str">
        <f>+S31</f>
        <v>A</v>
      </c>
      <c r="G31" s="29" t="s">
        <v>3994</v>
      </c>
      <c r="H31" s="29" t="str">
        <f t="shared" si="0"/>
        <v/>
      </c>
      <c r="I31" s="25" t="str">
        <f>IF(K31&gt;4,"Dames","Messieurs")</f>
        <v>Messieurs</v>
      </c>
      <c r="J31" t="str">
        <f>RIGHT(B31,5)</f>
        <v>448.0</v>
      </c>
      <c r="K31">
        <f>VALUE(LEFT(J31,1))</f>
        <v>4</v>
      </c>
      <c r="L31" s="25" t="str">
        <f>+O31</f>
        <v>R8 </v>
      </c>
      <c r="M31" s="25" t="s">
        <v>4673</v>
      </c>
      <c r="N31" s="25" t="s">
        <v>4674</v>
      </c>
      <c r="O31" s="25" t="s">
        <v>3070</v>
      </c>
      <c r="P31" s="25">
        <v>25908</v>
      </c>
      <c r="Q31" s="25">
        <v>1.2729999999999999</v>
      </c>
      <c r="R31" s="25" t="s">
        <v>160</v>
      </c>
      <c r="S31" s="25" t="s">
        <v>36</v>
      </c>
    </row>
    <row r="32" spans="1:19" ht="13.25" customHeight="1" x14ac:dyDescent="0.35">
      <c r="A32" s="25" t="str">
        <f>+N32</f>
        <v>Ahmeti Daniel</v>
      </c>
      <c r="B32" s="25" t="str">
        <f>+M32</f>
        <v>105.79.391.0</v>
      </c>
      <c r="C32" s="25" t="str">
        <f>LEFT(L32,2)</f>
        <v>R9</v>
      </c>
      <c r="D32" s="25">
        <f>+Q32</f>
        <v>0.75</v>
      </c>
      <c r="E32" s="25" t="str">
        <f>+R32</f>
        <v>45+</v>
      </c>
      <c r="F32" s="25" t="str">
        <f>+S32</f>
        <v>S</v>
      </c>
      <c r="G32" s="29" t="s">
        <v>25</v>
      </c>
      <c r="H32" s="29" t="str">
        <f t="shared" si="0"/>
        <v/>
      </c>
      <c r="I32" s="25" t="str">
        <f>IF(K32&gt;4,"Dames","Messieurs")</f>
        <v>Messieurs</v>
      </c>
      <c r="J32" t="str">
        <f>RIGHT(B32,5)</f>
        <v>391.0</v>
      </c>
      <c r="K32">
        <f>VALUE(LEFT(J32,1))</f>
        <v>3</v>
      </c>
      <c r="L32" s="25" t="str">
        <f>+O32</f>
        <v>R9 </v>
      </c>
      <c r="M32" s="25" t="s">
        <v>897</v>
      </c>
      <c r="N32" s="25" t="s">
        <v>898</v>
      </c>
      <c r="O32" s="25" t="s">
        <v>3073</v>
      </c>
      <c r="P32" s="25">
        <v>32458</v>
      </c>
      <c r="Q32" s="25">
        <v>0.75</v>
      </c>
      <c r="R32" s="25" t="s">
        <v>78</v>
      </c>
      <c r="S32" s="25" t="s">
        <v>878</v>
      </c>
    </row>
    <row r="33" spans="1:19" x14ac:dyDescent="0.35">
      <c r="A33" s="25" t="str">
        <f>+N33</f>
        <v>Ahola Susanna</v>
      </c>
      <c r="B33" s="25" t="str">
        <f>+M33</f>
        <v>776.70.802.0</v>
      </c>
      <c r="C33" s="25" t="str">
        <f>LEFT(L33,2)</f>
        <v>R9</v>
      </c>
      <c r="D33" s="25">
        <f>+Q33</f>
        <v>0.75</v>
      </c>
      <c r="E33" s="25" t="str">
        <f>+R33</f>
        <v>55+</v>
      </c>
      <c r="F33" s="25" t="str">
        <f>+S33</f>
        <v>S</v>
      </c>
      <c r="G33" s="29" t="s">
        <v>3359</v>
      </c>
      <c r="H33" s="29" t="str">
        <f t="shared" si="0"/>
        <v/>
      </c>
      <c r="I33" s="25" t="str">
        <f>IF(K33&gt;4,"Dames","Messieurs")</f>
        <v>Dames</v>
      </c>
      <c r="J33" t="str">
        <f>RIGHT(B33,5)</f>
        <v>802.0</v>
      </c>
      <c r="K33">
        <f>VALUE(LEFT(J33,1))</f>
        <v>8</v>
      </c>
      <c r="L33" s="25" t="str">
        <f>+O33</f>
        <v>R9 </v>
      </c>
      <c r="M33" s="25" t="s">
        <v>1741</v>
      </c>
      <c r="N33" s="25" t="s">
        <v>2654</v>
      </c>
      <c r="O33" s="25" t="s">
        <v>3073</v>
      </c>
      <c r="P33" s="25">
        <v>11805</v>
      </c>
      <c r="Q33" s="25">
        <v>0.75</v>
      </c>
      <c r="R33" s="25" t="s">
        <v>53</v>
      </c>
      <c r="S33" s="25" t="s">
        <v>878</v>
      </c>
    </row>
    <row r="34" spans="1:19" x14ac:dyDescent="0.35">
      <c r="A34" s="25" t="str">
        <f>+N34</f>
        <v>Akkawi Ramona</v>
      </c>
      <c r="B34" s="25" t="str">
        <f>+M34</f>
        <v>105.90.662.0</v>
      </c>
      <c r="C34" s="25" t="str">
        <f>LEFT(L34,2)</f>
        <v>R9</v>
      </c>
      <c r="D34" s="25">
        <f>+Q34</f>
        <v>0.75</v>
      </c>
      <c r="E34" s="25" t="str">
        <f>+R34</f>
        <v>35+</v>
      </c>
      <c r="F34" s="25" t="str">
        <f>+S34</f>
        <v>A</v>
      </c>
      <c r="G34" s="29" t="s">
        <v>3995</v>
      </c>
      <c r="H34" s="29" t="str">
        <f t="shared" si="0"/>
        <v/>
      </c>
      <c r="I34" s="25" t="str">
        <f>IF(K34&gt;4,"Dames","Messieurs")</f>
        <v>Dames</v>
      </c>
      <c r="J34" t="str">
        <f>RIGHT(B34,5)</f>
        <v>662.0</v>
      </c>
      <c r="K34">
        <f>VALUE(LEFT(J34,1))</f>
        <v>6</v>
      </c>
      <c r="L34" s="25" t="str">
        <f>+O34</f>
        <v>R9 </v>
      </c>
      <c r="M34" s="25" t="s">
        <v>4110</v>
      </c>
      <c r="N34" s="25" t="s">
        <v>4111</v>
      </c>
      <c r="O34" s="25" t="s">
        <v>3073</v>
      </c>
      <c r="P34" s="25">
        <v>11805</v>
      </c>
      <c r="Q34" s="25">
        <v>0.75</v>
      </c>
      <c r="R34" s="25" t="s">
        <v>42</v>
      </c>
      <c r="S34" s="25" t="s">
        <v>36</v>
      </c>
    </row>
    <row r="35" spans="1:19" x14ac:dyDescent="0.35">
      <c r="A35" s="25" t="str">
        <f>+N35</f>
        <v>AKKAYA YUKSEL</v>
      </c>
      <c r="B35" s="25" t="str">
        <f>+M35</f>
        <v>105.64.239.0</v>
      </c>
      <c r="C35" s="25" t="str">
        <f>LEFT(L35,2)</f>
        <v>R9</v>
      </c>
      <c r="D35" s="25">
        <f>+Q35</f>
        <v>0.75</v>
      </c>
      <c r="E35" s="25" t="str">
        <f>+R35</f>
        <v>60+</v>
      </c>
      <c r="F35" s="25" t="str">
        <f>+S35</f>
        <v>S</v>
      </c>
      <c r="G35" s="29" t="s">
        <v>3359</v>
      </c>
      <c r="H35" s="29" t="str">
        <f t="shared" si="0"/>
        <v/>
      </c>
      <c r="I35" s="25" t="str">
        <f>IF(K35&gt;4,"Dames","Messieurs")</f>
        <v>Messieurs</v>
      </c>
      <c r="J35" t="str">
        <f>RIGHT(B35,5)</f>
        <v>239.0</v>
      </c>
      <c r="K35">
        <f>VALUE(LEFT(J35,1))</f>
        <v>2</v>
      </c>
      <c r="L35" s="25" t="str">
        <f>+O35</f>
        <v>R9 </v>
      </c>
      <c r="M35" s="25" t="s">
        <v>2677</v>
      </c>
      <c r="N35" s="25" t="s">
        <v>2678</v>
      </c>
      <c r="O35" s="25" t="s">
        <v>3073</v>
      </c>
      <c r="P35" s="25">
        <v>32458</v>
      </c>
      <c r="Q35" s="25">
        <v>0.75</v>
      </c>
      <c r="R35" s="25" t="s">
        <v>47</v>
      </c>
      <c r="S35" s="25" t="s">
        <v>878</v>
      </c>
    </row>
    <row r="36" spans="1:19" x14ac:dyDescent="0.35">
      <c r="A36" s="25" t="str">
        <f>+N36</f>
        <v>Aktas Derya</v>
      </c>
      <c r="B36" s="25" t="str">
        <f>+M36</f>
        <v>105.12.788.0</v>
      </c>
      <c r="C36" s="25" t="str">
        <f>LEFT(L36,2)</f>
        <v>R9</v>
      </c>
      <c r="D36" s="25">
        <f>+Q36</f>
        <v>0.75</v>
      </c>
      <c r="E36" s="25" t="str">
        <f>+R36</f>
        <v>14&amp;U</v>
      </c>
      <c r="F36" s="25" t="str">
        <f>+S36</f>
        <v>A</v>
      </c>
      <c r="G36" s="29" t="s">
        <v>3995</v>
      </c>
      <c r="H36" s="29" t="str">
        <f t="shared" si="0"/>
        <v/>
      </c>
      <c r="I36" s="25" t="str">
        <f>IF(K36&gt;4,"Dames","Messieurs")</f>
        <v>Dames</v>
      </c>
      <c r="J36" t="str">
        <f>RIGHT(B36,5)</f>
        <v>788.0</v>
      </c>
      <c r="K36">
        <f>VALUE(LEFT(J36,1))</f>
        <v>7</v>
      </c>
      <c r="L36" s="25" t="str">
        <f>+O36</f>
        <v>R9 </v>
      </c>
      <c r="M36" s="25" t="s">
        <v>4112</v>
      </c>
      <c r="N36" s="25" t="s">
        <v>4113</v>
      </c>
      <c r="O36" s="25" t="s">
        <v>3073</v>
      </c>
      <c r="P36" s="25">
        <v>11805</v>
      </c>
      <c r="Q36" s="25">
        <v>0.75</v>
      </c>
      <c r="R36" s="25" t="s">
        <v>83</v>
      </c>
      <c r="S36" s="25" t="s">
        <v>36</v>
      </c>
    </row>
    <row r="37" spans="1:19" ht="13.25" customHeight="1" x14ac:dyDescent="0.35">
      <c r="A37" s="25" t="str">
        <f>+N37</f>
        <v>Alberi Adrien</v>
      </c>
      <c r="B37" s="25" t="str">
        <f>+M37</f>
        <v>106.99.283.0</v>
      </c>
      <c r="C37" s="25" t="str">
        <f>LEFT(L37,2)</f>
        <v>R7</v>
      </c>
      <c r="D37" s="25">
        <f>+Q37</f>
        <v>3.1</v>
      </c>
      <c r="E37" s="25" t="str">
        <f>+R37</f>
        <v>A</v>
      </c>
      <c r="F37" s="25" t="str">
        <f>+S37</f>
        <v>A</v>
      </c>
      <c r="G37" s="29" t="s">
        <v>3995</v>
      </c>
      <c r="H37" s="29" t="str">
        <f t="shared" si="0"/>
        <v/>
      </c>
      <c r="I37" s="25" t="str">
        <f>IF(K37&gt;4,"Dames","Messieurs")</f>
        <v>Messieurs</v>
      </c>
      <c r="J37" t="str">
        <f>RIGHT(B37,5)</f>
        <v>283.0</v>
      </c>
      <c r="K37">
        <f>VALUE(LEFT(J37,1))</f>
        <v>2</v>
      </c>
      <c r="L37" s="25" t="str">
        <f>+O37</f>
        <v>R7 </v>
      </c>
      <c r="M37" s="25" t="s">
        <v>4156</v>
      </c>
      <c r="N37" s="25" t="s">
        <v>4157</v>
      </c>
      <c r="O37" s="25" t="s">
        <v>3066</v>
      </c>
      <c r="P37" s="25">
        <v>12031</v>
      </c>
      <c r="Q37" s="25">
        <v>3.1</v>
      </c>
      <c r="R37" s="25" t="s">
        <v>36</v>
      </c>
      <c r="S37" s="25" t="s">
        <v>36</v>
      </c>
    </row>
    <row r="38" spans="1:19" x14ac:dyDescent="0.35">
      <c r="A38" s="25" t="str">
        <f>+N38</f>
        <v>Aldenkortt Christian</v>
      </c>
      <c r="B38" s="25" t="str">
        <f>+M38</f>
        <v>107.74.252.0</v>
      </c>
      <c r="C38" s="25" t="str">
        <f>LEFT(L38,2)</f>
        <v>R9</v>
      </c>
      <c r="D38" s="25">
        <f>+Q38</f>
        <v>0.75</v>
      </c>
      <c r="E38" s="25" t="str">
        <f>+R38</f>
        <v>50+</v>
      </c>
      <c r="F38" s="25" t="str">
        <f>+S38</f>
        <v>S</v>
      </c>
      <c r="G38" s="29" t="s">
        <v>3995</v>
      </c>
      <c r="H38" s="29" t="str">
        <f t="shared" si="0"/>
        <v/>
      </c>
      <c r="I38" s="25" t="str">
        <f>IF(K38&gt;4,"Dames","Messieurs")</f>
        <v>Messieurs</v>
      </c>
      <c r="J38" t="str">
        <f>RIGHT(B38,5)</f>
        <v>252.0</v>
      </c>
      <c r="K38">
        <f>VALUE(LEFT(J38,1))</f>
        <v>2</v>
      </c>
      <c r="L38" s="25" t="str">
        <f>+O38</f>
        <v>R9 </v>
      </c>
      <c r="M38" s="25" t="s">
        <v>4314</v>
      </c>
      <c r="N38" s="25" t="s">
        <v>4315</v>
      </c>
      <c r="O38" s="25" t="s">
        <v>3073</v>
      </c>
      <c r="P38" s="25">
        <v>32458</v>
      </c>
      <c r="Q38" s="25">
        <v>0.75</v>
      </c>
      <c r="R38" s="25" t="s">
        <v>39</v>
      </c>
      <c r="S38" s="25" t="s">
        <v>878</v>
      </c>
    </row>
    <row r="39" spans="1:19" x14ac:dyDescent="0.35">
      <c r="A39" s="25" t="str">
        <f>+N39</f>
        <v>Allen Jacqueline</v>
      </c>
      <c r="B39" s="25" t="str">
        <f>+M39</f>
        <v>108.94.860.0</v>
      </c>
      <c r="C39" s="25" t="str">
        <f>LEFT(L39,2)</f>
        <v>R7</v>
      </c>
      <c r="D39" s="25">
        <f>+Q39</f>
        <v>2.0379999999999998</v>
      </c>
      <c r="E39" s="25" t="str">
        <f>+R39</f>
        <v>30+</v>
      </c>
      <c r="F39" s="25" t="str">
        <f>+S39</f>
        <v>S</v>
      </c>
      <c r="G39" s="29" t="s">
        <v>3994</v>
      </c>
      <c r="H39" s="29" t="str">
        <f t="shared" si="0"/>
        <v/>
      </c>
      <c r="I39" s="25" t="str">
        <f>IF(K39&gt;4,"Dames","Messieurs")</f>
        <v>Dames</v>
      </c>
      <c r="J39" t="str">
        <f>RIGHT(B39,5)</f>
        <v>860.0</v>
      </c>
      <c r="K39">
        <f>VALUE(LEFT(J39,1))</f>
        <v>8</v>
      </c>
      <c r="L39" s="25" t="str">
        <f>+O39</f>
        <v>R7 </v>
      </c>
      <c r="M39" s="25" t="s">
        <v>4581</v>
      </c>
      <c r="N39" s="25" t="s">
        <v>4582</v>
      </c>
      <c r="O39" s="25" t="s">
        <v>3066</v>
      </c>
      <c r="P39" s="25">
        <v>6753</v>
      </c>
      <c r="Q39" s="25">
        <v>2.0379999999999998</v>
      </c>
      <c r="R39" s="25" t="s">
        <v>35</v>
      </c>
      <c r="S39" s="25" t="s">
        <v>878</v>
      </c>
    </row>
    <row r="40" spans="1:19" x14ac:dyDescent="0.35">
      <c r="A40" s="25" t="str">
        <f>+N40</f>
        <v>Allen Stephen</v>
      </c>
      <c r="B40" s="25" t="str">
        <f>+M40</f>
        <v>108.77.335.0</v>
      </c>
      <c r="C40" s="25" t="str">
        <f>LEFT(L40,2)</f>
        <v>R9</v>
      </c>
      <c r="D40" s="25">
        <f>+Q40</f>
        <v>0.75</v>
      </c>
      <c r="E40" s="25" t="str">
        <f>+R40</f>
        <v>45+</v>
      </c>
      <c r="F40" s="25" t="str">
        <f>+S40</f>
        <v>S</v>
      </c>
      <c r="G40" s="29" t="s">
        <v>3995</v>
      </c>
      <c r="H40" s="29" t="str">
        <f t="shared" si="0"/>
        <v/>
      </c>
      <c r="I40" s="25" t="str">
        <f>IF(K40&gt;4,"Dames","Messieurs")</f>
        <v>Messieurs</v>
      </c>
      <c r="J40" t="str">
        <f>RIGHT(B40,5)</f>
        <v>335.0</v>
      </c>
      <c r="K40">
        <f>VALUE(LEFT(J40,1))</f>
        <v>3</v>
      </c>
      <c r="L40" s="25" t="str">
        <f>+O40</f>
        <v>R9 </v>
      </c>
      <c r="M40" s="25" t="s">
        <v>4288</v>
      </c>
      <c r="N40" s="25" t="s">
        <v>4289</v>
      </c>
      <c r="O40" s="25" t="s">
        <v>3073</v>
      </c>
      <c r="P40" s="25">
        <v>32458</v>
      </c>
      <c r="Q40" s="25">
        <v>0.75</v>
      </c>
      <c r="R40" s="25" t="s">
        <v>78</v>
      </c>
      <c r="S40" s="25" t="s">
        <v>878</v>
      </c>
    </row>
    <row r="41" spans="1:19" x14ac:dyDescent="0.35">
      <c r="A41" s="25" t="str">
        <f>+N41</f>
        <v>Alloro Giuseppe Adriano</v>
      </c>
      <c r="B41" s="25" t="str">
        <f>+M41</f>
        <v>108.07.346.0</v>
      </c>
      <c r="C41" s="25" t="str">
        <f>LEFT(L41,2)</f>
        <v>R6</v>
      </c>
      <c r="D41" s="25">
        <f>+Q41</f>
        <v>4.4139999999999997</v>
      </c>
      <c r="E41" s="25" t="str">
        <f>+R41</f>
        <v>18&amp;U</v>
      </c>
      <c r="F41" s="25" t="str">
        <f>+S41</f>
        <v>A</v>
      </c>
      <c r="G41" s="29" t="s">
        <v>3973</v>
      </c>
      <c r="H41" s="29" t="str">
        <f t="shared" si="0"/>
        <v/>
      </c>
      <c r="I41" s="25" t="str">
        <f>IF(K41&gt;4,"Dames","Messieurs")</f>
        <v>Messieurs</v>
      </c>
      <c r="J41" t="str">
        <f>RIGHT(B41,5)</f>
        <v>346.0</v>
      </c>
      <c r="K41">
        <f>VALUE(LEFT(J41,1))</f>
        <v>3</v>
      </c>
      <c r="L41" s="25" t="str">
        <f>+O41</f>
        <v>R6 </v>
      </c>
      <c r="M41" s="25" t="s">
        <v>2346</v>
      </c>
      <c r="N41" s="25" t="s">
        <v>2347</v>
      </c>
      <c r="O41" s="25" t="s">
        <v>3065</v>
      </c>
      <c r="P41" s="25">
        <v>6100</v>
      </c>
      <c r="Q41" s="25">
        <v>4.4139999999999997</v>
      </c>
      <c r="R41" s="25" t="s">
        <v>73</v>
      </c>
      <c r="S41" s="25" t="s">
        <v>36</v>
      </c>
    </row>
    <row r="42" spans="1:19" x14ac:dyDescent="0.35">
      <c r="A42" s="25" t="str">
        <f>+N42</f>
        <v>Alonso Emeline</v>
      </c>
      <c r="B42" s="25" t="str">
        <f>+M42</f>
        <v>109.82.706.0</v>
      </c>
      <c r="C42" s="25" t="str">
        <f>LEFT(L42,2)</f>
        <v>R9</v>
      </c>
      <c r="D42" s="25">
        <f>+Q42</f>
        <v>0.75</v>
      </c>
      <c r="E42" s="25" t="str">
        <f>+R42</f>
        <v>40+</v>
      </c>
      <c r="F42" s="25" t="str">
        <f>+S42</f>
        <v>S</v>
      </c>
      <c r="G42" s="29" t="s">
        <v>543</v>
      </c>
      <c r="H42" s="29" t="str">
        <f t="shared" si="0"/>
        <v/>
      </c>
      <c r="I42" s="25" t="str">
        <f>IF(K42&gt;4,"Dames","Messieurs")</f>
        <v>Dames</v>
      </c>
      <c r="J42" t="str">
        <f>RIGHT(B42,5)</f>
        <v>706.0</v>
      </c>
      <c r="K42">
        <f>VALUE(LEFT(J42,1))</f>
        <v>7</v>
      </c>
      <c r="L42" s="25" t="str">
        <f>+O42</f>
        <v>R9 </v>
      </c>
      <c r="M42" s="25" t="s">
        <v>1097</v>
      </c>
      <c r="N42" s="25" t="s">
        <v>1098</v>
      </c>
      <c r="O42" s="25" t="s">
        <v>3073</v>
      </c>
      <c r="P42" s="25">
        <v>11805</v>
      </c>
      <c r="Q42" s="25">
        <v>0.75</v>
      </c>
      <c r="R42" s="25" t="s">
        <v>68</v>
      </c>
      <c r="S42" s="25" t="s">
        <v>878</v>
      </c>
    </row>
    <row r="43" spans="1:19" x14ac:dyDescent="0.35">
      <c r="A43" s="25" t="str">
        <f>+N43</f>
        <v>Alonso Jordan</v>
      </c>
      <c r="B43" s="25" t="str">
        <f>+M43</f>
        <v>109.08.502.0</v>
      </c>
      <c r="C43" s="25" t="str">
        <f>LEFT(L43,2)</f>
        <v>R7</v>
      </c>
      <c r="D43" s="25">
        <f>+Q43</f>
        <v>1.7270000000000001</v>
      </c>
      <c r="E43" s="25" t="str">
        <f>+R43</f>
        <v>18&amp;U</v>
      </c>
      <c r="F43" s="25" t="str">
        <f>+S43</f>
        <v>S</v>
      </c>
      <c r="G43" s="29" t="s">
        <v>543</v>
      </c>
      <c r="H43" s="29" t="str">
        <f t="shared" si="0"/>
        <v/>
      </c>
      <c r="I43" s="25" t="str">
        <f>IF(K43&gt;4,"Dames","Messieurs")</f>
        <v>Dames</v>
      </c>
      <c r="J43" t="str">
        <f>RIGHT(B43,5)</f>
        <v>502.0</v>
      </c>
      <c r="K43">
        <f>VALUE(LEFT(J43,1))</f>
        <v>5</v>
      </c>
      <c r="L43" s="25" t="str">
        <f>+O43</f>
        <v>R7 </v>
      </c>
      <c r="M43" s="25" t="s">
        <v>603</v>
      </c>
      <c r="N43" s="25" t="s">
        <v>604</v>
      </c>
      <c r="O43" s="25" t="s">
        <v>3066</v>
      </c>
      <c r="P43" s="25">
        <v>7777</v>
      </c>
      <c r="Q43" s="25">
        <v>1.7270000000000001</v>
      </c>
      <c r="R43" s="25" t="s">
        <v>73</v>
      </c>
      <c r="S43" s="25" t="s">
        <v>878</v>
      </c>
    </row>
    <row r="44" spans="1:19" x14ac:dyDescent="0.35">
      <c r="A44" s="25" t="str">
        <f>+N44</f>
        <v>ALSTEENS Théodore</v>
      </c>
      <c r="B44" s="25" t="str">
        <f>+M44</f>
        <v>109.08.141.0</v>
      </c>
      <c r="C44" s="25" t="str">
        <f>LEFT(L44,2)</f>
        <v>R9</v>
      </c>
      <c r="D44" s="25">
        <f>+Q44</f>
        <v>0.75</v>
      </c>
      <c r="E44" s="25" t="str">
        <f>+R44</f>
        <v>18&amp;U</v>
      </c>
      <c r="F44" s="25" t="str">
        <f>+S44</f>
        <v>A</v>
      </c>
      <c r="G44" s="29" t="s">
        <v>543</v>
      </c>
      <c r="H44" s="29" t="str">
        <f t="shared" si="0"/>
        <v/>
      </c>
      <c r="I44" s="25" t="str">
        <f>IF(K44&gt;4,"Dames","Messieurs")</f>
        <v>Messieurs</v>
      </c>
      <c r="J44" t="str">
        <f>RIGHT(B44,5)</f>
        <v>141.0</v>
      </c>
      <c r="K44">
        <f>VALUE(LEFT(J44,1))</f>
        <v>1</v>
      </c>
      <c r="L44" s="25" t="str">
        <f>+O44</f>
        <v>R9 </v>
      </c>
      <c r="M44" s="25" t="s">
        <v>2391</v>
      </c>
      <c r="N44" s="25" t="s">
        <v>2392</v>
      </c>
      <c r="O44" s="25" t="s">
        <v>3073</v>
      </c>
      <c r="P44" s="25">
        <v>32458</v>
      </c>
      <c r="Q44" s="25">
        <v>0.75</v>
      </c>
      <c r="R44" s="25" t="s">
        <v>73</v>
      </c>
      <c r="S44" s="25" t="s">
        <v>36</v>
      </c>
    </row>
    <row r="45" spans="1:19" x14ac:dyDescent="0.35">
      <c r="A45" s="25" t="str">
        <f>+N45</f>
        <v>Altherr Alexandre</v>
      </c>
      <c r="B45" s="25" t="str">
        <f>+M45</f>
        <v>109.00.233.0</v>
      </c>
      <c r="C45" s="25" t="str">
        <f>LEFT(L45,2)</f>
        <v>R7</v>
      </c>
      <c r="D45" s="25">
        <f>+Q45</f>
        <v>1.9359999999999999</v>
      </c>
      <c r="E45" s="25" t="str">
        <f>+R45</f>
        <v>A</v>
      </c>
      <c r="F45" s="25" t="str">
        <f>+S45</f>
        <v>S</v>
      </c>
      <c r="G45" s="29" t="s">
        <v>543</v>
      </c>
      <c r="H45" s="29" t="str">
        <f t="shared" si="0"/>
        <v/>
      </c>
      <c r="I45" s="25" t="str">
        <f>IF(K45&gt;4,"Dames","Messieurs")</f>
        <v>Messieurs</v>
      </c>
      <c r="J45" t="str">
        <f>RIGHT(B45,5)</f>
        <v>233.0</v>
      </c>
      <c r="K45">
        <f>VALUE(LEFT(J45,1))</f>
        <v>2</v>
      </c>
      <c r="L45" s="25" t="str">
        <f>+O45</f>
        <v>R7 </v>
      </c>
      <c r="M45" s="25" t="s">
        <v>1805</v>
      </c>
      <c r="N45" s="25" t="s">
        <v>1806</v>
      </c>
      <c r="O45" s="25" t="s">
        <v>3066</v>
      </c>
      <c r="P45" s="25">
        <v>19675</v>
      </c>
      <c r="Q45" s="25">
        <v>1.9359999999999999</v>
      </c>
      <c r="R45" s="25" t="s">
        <v>36</v>
      </c>
      <c r="S45" s="25" t="s">
        <v>878</v>
      </c>
    </row>
    <row r="46" spans="1:19" x14ac:dyDescent="0.35">
      <c r="A46" s="25" t="str">
        <f>+N46</f>
        <v>Altherr Julien</v>
      </c>
      <c r="B46" s="25" t="str">
        <f>+M46</f>
        <v>109.15.206.0</v>
      </c>
      <c r="C46" s="25" t="str">
        <f>LEFT(L46,2)</f>
        <v>R9</v>
      </c>
      <c r="D46" s="25">
        <f>+Q46</f>
        <v>0.745</v>
      </c>
      <c r="E46" s="25" t="str">
        <f>+R46</f>
        <v>10&amp;U</v>
      </c>
      <c r="F46" s="25" t="str">
        <f>+S46</f>
        <v>A</v>
      </c>
      <c r="G46" s="29" t="s">
        <v>1839</v>
      </c>
      <c r="H46" s="29" t="str">
        <f t="shared" si="0"/>
        <v/>
      </c>
      <c r="I46" s="25" t="str">
        <f>IF(K46&gt;4,"Dames","Messieurs")</f>
        <v>Messieurs</v>
      </c>
      <c r="J46" t="str">
        <f>RIGHT(B46,5)</f>
        <v>206.0</v>
      </c>
      <c r="K46">
        <f>VALUE(LEFT(J46,1))</f>
        <v>2</v>
      </c>
      <c r="L46" s="25" t="str">
        <f>+O46</f>
        <v>R9 </v>
      </c>
      <c r="M46" s="25" t="s">
        <v>4999</v>
      </c>
      <c r="N46" s="25" t="s">
        <v>5000</v>
      </c>
      <c r="O46" s="25" t="s">
        <v>3073</v>
      </c>
      <c r="P46" s="25">
        <v>44548</v>
      </c>
      <c r="Q46" s="25">
        <v>0.745</v>
      </c>
      <c r="R46" s="25" t="s">
        <v>110</v>
      </c>
      <c r="S46" s="25" t="s">
        <v>36</v>
      </c>
    </row>
    <row r="47" spans="1:19" x14ac:dyDescent="0.35">
      <c r="A47" s="25" t="str">
        <f>+N47</f>
        <v>Altherr Patrick</v>
      </c>
      <c r="B47" s="25" t="str">
        <f>+M47</f>
        <v>109.68.257.0</v>
      </c>
      <c r="C47" s="25" t="str">
        <f>LEFT(L47,2)</f>
        <v>R9</v>
      </c>
      <c r="D47" s="25">
        <f>+Q47</f>
        <v>0.75</v>
      </c>
      <c r="E47" s="25" t="str">
        <f>+R47</f>
        <v>55+</v>
      </c>
      <c r="F47" s="25" t="str">
        <f>+S47</f>
        <v>S</v>
      </c>
      <c r="G47" s="29" t="s">
        <v>1839</v>
      </c>
      <c r="H47" s="29" t="str">
        <f t="shared" si="0"/>
        <v/>
      </c>
      <c r="I47" s="25" t="str">
        <f>IF(K47&gt;4,"Dames","Messieurs")</f>
        <v>Messieurs</v>
      </c>
      <c r="J47" t="str">
        <f>RIGHT(B47,5)</f>
        <v>257.0</v>
      </c>
      <c r="K47">
        <f>VALUE(LEFT(J47,1))</f>
        <v>2</v>
      </c>
      <c r="L47" s="25" t="str">
        <f>+O47</f>
        <v>R9 </v>
      </c>
      <c r="M47" s="25" t="s">
        <v>2076</v>
      </c>
      <c r="N47" s="25" t="s">
        <v>2077</v>
      </c>
      <c r="O47" s="25" t="s">
        <v>3073</v>
      </c>
      <c r="P47" s="25">
        <v>32458</v>
      </c>
      <c r="Q47" s="25">
        <v>0.75</v>
      </c>
      <c r="R47" s="25" t="s">
        <v>53</v>
      </c>
      <c r="S47" s="25" t="s">
        <v>878</v>
      </c>
    </row>
    <row r="48" spans="1:19" x14ac:dyDescent="0.35">
      <c r="A48" s="25" t="str">
        <f>+N48</f>
        <v>Altherr Théo</v>
      </c>
      <c r="B48" s="25" t="str">
        <f>+M48</f>
        <v>109.02.364.0</v>
      </c>
      <c r="C48" s="25" t="str">
        <f>LEFT(L48,2)</f>
        <v>R9</v>
      </c>
      <c r="D48" s="25">
        <f>+Q48</f>
        <v>0.75</v>
      </c>
      <c r="E48" s="25" t="str">
        <f>+R48</f>
        <v>A</v>
      </c>
      <c r="F48" s="25" t="str">
        <f>+S48</f>
        <v>S</v>
      </c>
      <c r="G48" s="29" t="s">
        <v>543</v>
      </c>
      <c r="H48" s="29" t="str">
        <f t="shared" si="0"/>
        <v/>
      </c>
      <c r="I48" s="25" t="str">
        <f>IF(K48&gt;4,"Dames","Messieurs")</f>
        <v>Messieurs</v>
      </c>
      <c r="J48" t="str">
        <f>RIGHT(B48,5)</f>
        <v>364.0</v>
      </c>
      <c r="K48">
        <f>VALUE(LEFT(J48,1))</f>
        <v>3</v>
      </c>
      <c r="L48" s="25" t="str">
        <f>+O48</f>
        <v>R9 </v>
      </c>
      <c r="M48" s="25" t="s">
        <v>605</v>
      </c>
      <c r="N48" s="25" t="s">
        <v>606</v>
      </c>
      <c r="O48" s="25" t="s">
        <v>3073</v>
      </c>
      <c r="P48" s="25">
        <v>32458</v>
      </c>
      <c r="Q48" s="25">
        <v>0.75</v>
      </c>
      <c r="R48" s="25" t="s">
        <v>36</v>
      </c>
      <c r="S48" s="25" t="s">
        <v>878</v>
      </c>
    </row>
    <row r="49" spans="1:19" x14ac:dyDescent="0.35">
      <c r="A49" s="25" t="str">
        <f>+N49</f>
        <v>Altieri Allan</v>
      </c>
      <c r="B49" s="25" t="str">
        <f>+M49</f>
        <v>109.95.304.0</v>
      </c>
      <c r="C49" s="25" t="str">
        <f>LEFT(L49,2)</f>
        <v>R9</v>
      </c>
      <c r="D49" s="25">
        <f>+Q49</f>
        <v>0.81200000000000006</v>
      </c>
      <c r="E49" s="25" t="str">
        <f>+R49</f>
        <v>A</v>
      </c>
      <c r="F49" s="25" t="str">
        <f>+S49</f>
        <v>A</v>
      </c>
      <c r="G49" s="29" t="s">
        <v>3974</v>
      </c>
      <c r="H49" s="29" t="str">
        <f t="shared" si="0"/>
        <v/>
      </c>
      <c r="I49" s="25" t="str">
        <f>IF(K49&gt;4,"Dames","Messieurs")</f>
        <v>Messieurs</v>
      </c>
      <c r="J49" t="str">
        <f>RIGHT(B49,5)</f>
        <v>304.0</v>
      </c>
      <c r="K49">
        <f>VALUE(LEFT(J49,1))</f>
        <v>3</v>
      </c>
      <c r="L49" s="25" t="str">
        <f>+O49</f>
        <v>R9 </v>
      </c>
      <c r="M49" s="25" t="s">
        <v>864</v>
      </c>
      <c r="N49" s="25" t="s">
        <v>865</v>
      </c>
      <c r="O49" s="25" t="s">
        <v>3073</v>
      </c>
      <c r="P49" s="25">
        <v>31584</v>
      </c>
      <c r="Q49" s="25">
        <v>0.81200000000000006</v>
      </c>
      <c r="R49" s="25" t="s">
        <v>36</v>
      </c>
      <c r="S49" s="25" t="s">
        <v>36</v>
      </c>
    </row>
    <row r="50" spans="1:19" x14ac:dyDescent="0.35">
      <c r="A50" s="25" t="str">
        <f>+N50</f>
        <v>Altun Meral</v>
      </c>
      <c r="B50" s="25" t="str">
        <f>+M50</f>
        <v>109.91.729.0</v>
      </c>
      <c r="C50" s="25" t="str">
        <f>LEFT(L50,2)</f>
        <v>R9</v>
      </c>
      <c r="D50" s="25">
        <f>+Q50</f>
        <v>0.75</v>
      </c>
      <c r="E50" s="25" t="str">
        <f>+R50</f>
        <v>30+</v>
      </c>
      <c r="F50" s="25" t="str">
        <f>+S50</f>
        <v>S</v>
      </c>
      <c r="G50" s="29" t="s">
        <v>2175</v>
      </c>
      <c r="H50" s="29" t="str">
        <f t="shared" si="0"/>
        <v/>
      </c>
      <c r="I50" s="25" t="str">
        <f>IF(K50&gt;4,"Dames","Messieurs")</f>
        <v>Dames</v>
      </c>
      <c r="J50" t="str">
        <f>RIGHT(B50,5)</f>
        <v>729.0</v>
      </c>
      <c r="K50">
        <f>VALUE(LEFT(J50,1))</f>
        <v>7</v>
      </c>
      <c r="L50" s="25" t="str">
        <f>+O50</f>
        <v>R9 </v>
      </c>
      <c r="M50" s="25" t="s">
        <v>2919</v>
      </c>
      <c r="N50" s="25" t="s">
        <v>2920</v>
      </c>
      <c r="O50" s="25" t="s">
        <v>3073</v>
      </c>
      <c r="P50" s="25">
        <v>11805</v>
      </c>
      <c r="Q50" s="25">
        <v>0.75</v>
      </c>
      <c r="R50" s="25" t="s">
        <v>35</v>
      </c>
      <c r="S50" s="25" t="s">
        <v>878</v>
      </c>
    </row>
    <row r="51" spans="1:19" x14ac:dyDescent="0.35">
      <c r="A51" s="25" t="str">
        <f>+N51</f>
        <v>Alvarez Manuel</v>
      </c>
      <c r="B51" s="25" t="str">
        <f>+M51</f>
        <v>109.03.368.0</v>
      </c>
      <c r="C51" s="25" t="str">
        <f>LEFT(L51,2)</f>
        <v>R9</v>
      </c>
      <c r="D51" s="25">
        <f>+Q51</f>
        <v>0.75</v>
      </c>
      <c r="E51" s="25" t="str">
        <f>+R51</f>
        <v>A</v>
      </c>
      <c r="F51" s="25" t="str">
        <f>+S51</f>
        <v>S</v>
      </c>
      <c r="G51" s="29" t="s">
        <v>1839</v>
      </c>
      <c r="H51" s="29" t="str">
        <f t="shared" si="0"/>
        <v/>
      </c>
      <c r="I51" s="25" t="str">
        <f>IF(K51&gt;4,"Dames","Messieurs")</f>
        <v>Messieurs</v>
      </c>
      <c r="J51" t="str">
        <f>RIGHT(B51,5)</f>
        <v>368.0</v>
      </c>
      <c r="K51">
        <f>VALUE(LEFT(J51,1))</f>
        <v>3</v>
      </c>
      <c r="L51" s="25" t="str">
        <f>+O51</f>
        <v>R9 </v>
      </c>
      <c r="M51" s="25" t="s">
        <v>2120</v>
      </c>
      <c r="N51" s="25" t="s">
        <v>2121</v>
      </c>
      <c r="O51" s="25" t="s">
        <v>3073</v>
      </c>
      <c r="P51" s="25">
        <v>32458</v>
      </c>
      <c r="Q51" s="25">
        <v>0.75</v>
      </c>
      <c r="R51" s="25" t="s">
        <v>36</v>
      </c>
      <c r="S51" s="25" t="s">
        <v>878</v>
      </c>
    </row>
    <row r="52" spans="1:19" x14ac:dyDescent="0.35">
      <c r="A52" s="25" t="str">
        <f>+N52</f>
        <v>Alvarin José</v>
      </c>
      <c r="B52" s="25" t="str">
        <f>+M52</f>
        <v>109.69.117.0</v>
      </c>
      <c r="C52" s="25" t="str">
        <f>LEFT(L52,2)</f>
        <v>R9</v>
      </c>
      <c r="D52" s="25">
        <f>+Q52</f>
        <v>0.75</v>
      </c>
      <c r="E52" s="25" t="str">
        <f>+R52</f>
        <v>55+</v>
      </c>
      <c r="F52" s="25" t="str">
        <f>+S52</f>
        <v>S</v>
      </c>
      <c r="G52" s="29" t="s">
        <v>3359</v>
      </c>
      <c r="H52" s="29" t="str">
        <f t="shared" si="0"/>
        <v/>
      </c>
      <c r="I52" s="25" t="str">
        <f>IF(K52&gt;4,"Dames","Messieurs")</f>
        <v>Messieurs</v>
      </c>
      <c r="J52" t="str">
        <f>RIGHT(B52,5)</f>
        <v>117.0</v>
      </c>
      <c r="K52">
        <f>VALUE(LEFT(J52,1))</f>
        <v>1</v>
      </c>
      <c r="L52" s="25" t="str">
        <f>+O52</f>
        <v>R9 </v>
      </c>
      <c r="M52" s="25" t="s">
        <v>1609</v>
      </c>
      <c r="N52" s="25" t="s">
        <v>1610</v>
      </c>
      <c r="O52" s="25" t="s">
        <v>3073</v>
      </c>
      <c r="P52" s="25">
        <v>32458</v>
      </c>
      <c r="Q52" s="25">
        <v>0.75</v>
      </c>
      <c r="R52" s="25" t="s">
        <v>53</v>
      </c>
      <c r="S52" s="25" t="s">
        <v>878</v>
      </c>
    </row>
    <row r="53" spans="1:19" x14ac:dyDescent="0.35">
      <c r="A53" s="25" t="str">
        <f>+N53</f>
        <v>Alves Antonio</v>
      </c>
      <c r="B53" s="25" t="str">
        <f>+M53</f>
        <v>109.63.271.0</v>
      </c>
      <c r="C53" s="25" t="str">
        <f>LEFT(L53,2)</f>
        <v>R9</v>
      </c>
      <c r="D53" s="25">
        <f>+Q53</f>
        <v>0.75</v>
      </c>
      <c r="E53" s="25" t="str">
        <f>+R53</f>
        <v>60+</v>
      </c>
      <c r="F53" s="25" t="str">
        <f>+S53</f>
        <v>S</v>
      </c>
      <c r="G53" s="29" t="s">
        <v>543</v>
      </c>
      <c r="H53" s="29" t="str">
        <f t="shared" si="0"/>
        <v/>
      </c>
      <c r="I53" s="25" t="str">
        <f>IF(K53&gt;4,"Dames","Messieurs")</f>
        <v>Messieurs</v>
      </c>
      <c r="J53" t="str">
        <f>RIGHT(B53,5)</f>
        <v>271.0</v>
      </c>
      <c r="K53">
        <f>VALUE(LEFT(J53,1))</f>
        <v>2</v>
      </c>
      <c r="L53" s="25" t="str">
        <f>+O53</f>
        <v>R9 </v>
      </c>
      <c r="M53" s="25" t="s">
        <v>640</v>
      </c>
      <c r="N53" s="25" t="s">
        <v>641</v>
      </c>
      <c r="O53" s="25" t="s">
        <v>3073</v>
      </c>
      <c r="P53" s="25">
        <v>32458</v>
      </c>
      <c r="Q53" s="25">
        <v>0.75</v>
      </c>
      <c r="R53" s="25" t="s">
        <v>47</v>
      </c>
      <c r="S53" s="25" t="s">
        <v>878</v>
      </c>
    </row>
    <row r="54" spans="1:19" x14ac:dyDescent="0.35">
      <c r="A54" s="25" t="str">
        <f>+N54</f>
        <v>Amacker Ruben</v>
      </c>
      <c r="B54" s="25" t="str">
        <f>+M54</f>
        <v>110.12.154.0</v>
      </c>
      <c r="C54" s="25" t="str">
        <f>LEFT(L54,2)</f>
        <v>R9</v>
      </c>
      <c r="D54" s="25">
        <f>+Q54</f>
        <v>0.75</v>
      </c>
      <c r="E54" s="25" t="str">
        <f>+R54</f>
        <v>14&amp;U</v>
      </c>
      <c r="F54" s="25" t="str">
        <f>+S54</f>
        <v>S</v>
      </c>
      <c r="G54" s="29" t="s">
        <v>2175</v>
      </c>
      <c r="H54" s="29" t="str">
        <f t="shared" si="0"/>
        <v/>
      </c>
      <c r="I54" s="25" t="str">
        <f>IF(K54&gt;4,"Dames","Messieurs")</f>
        <v>Messieurs</v>
      </c>
      <c r="J54" t="str">
        <f>RIGHT(B54,5)</f>
        <v>154.0</v>
      </c>
      <c r="K54">
        <f>VALUE(LEFT(J54,1))</f>
        <v>1</v>
      </c>
      <c r="L54" s="25" t="str">
        <f>+O54</f>
        <v>R9 </v>
      </c>
      <c r="M54" s="25" t="s">
        <v>3043</v>
      </c>
      <c r="N54" s="25" t="s">
        <v>3044</v>
      </c>
      <c r="O54" s="25" t="s">
        <v>3073</v>
      </c>
      <c r="P54" s="25">
        <v>32458</v>
      </c>
      <c r="Q54" s="25">
        <v>0.75</v>
      </c>
      <c r="R54" s="25" t="s">
        <v>83</v>
      </c>
      <c r="S54" s="25" t="s">
        <v>878</v>
      </c>
    </row>
    <row r="55" spans="1:19" x14ac:dyDescent="0.35">
      <c r="A55" s="25" t="str">
        <f>+N55</f>
        <v>Amez-Droz Agnès</v>
      </c>
      <c r="B55" s="25" t="str">
        <f>+M55</f>
        <v>111.89.787.0</v>
      </c>
      <c r="C55" s="25" t="str">
        <f>LEFT(L55,2)</f>
        <v>R7</v>
      </c>
      <c r="D55" s="25">
        <f>+Q55</f>
        <v>3.0609999999999999</v>
      </c>
      <c r="E55" s="25" t="str">
        <f>+R55</f>
        <v>35+</v>
      </c>
      <c r="F55" s="25" t="str">
        <f>+S55</f>
        <v>S</v>
      </c>
      <c r="G55" s="29" t="s">
        <v>543</v>
      </c>
      <c r="H55" s="29" t="str">
        <f t="shared" si="0"/>
        <v/>
      </c>
      <c r="I55" s="25" t="str">
        <f>IF(K55&gt;4,"Dames","Messieurs")</f>
        <v>Dames</v>
      </c>
      <c r="J55" t="str">
        <f>RIGHT(B55,5)</f>
        <v>787.0</v>
      </c>
      <c r="K55">
        <f>VALUE(LEFT(J55,1))</f>
        <v>7</v>
      </c>
      <c r="L55" s="25" t="str">
        <f>+O55</f>
        <v>R7 </v>
      </c>
      <c r="M55" s="25" t="s">
        <v>3406</v>
      </c>
      <c r="N55" s="25" t="s">
        <v>3407</v>
      </c>
      <c r="O55" s="25" t="s">
        <v>3066</v>
      </c>
      <c r="P55" s="25">
        <v>4275</v>
      </c>
      <c r="Q55" s="25">
        <v>3.0609999999999999</v>
      </c>
      <c r="R55" s="25" t="s">
        <v>42</v>
      </c>
      <c r="S55" s="25" t="s">
        <v>878</v>
      </c>
    </row>
    <row r="56" spans="1:19" x14ac:dyDescent="0.35">
      <c r="A56" s="25" t="str">
        <f>+N56</f>
        <v>Amy David</v>
      </c>
      <c r="B56" s="25" t="str">
        <f>+M56</f>
        <v>114.00.303.0</v>
      </c>
      <c r="C56" s="25" t="str">
        <f>LEFT(L56,2)</f>
        <v>R6</v>
      </c>
      <c r="D56" s="25">
        <f>+Q56</f>
        <v>4.077</v>
      </c>
      <c r="E56" s="25" t="str">
        <f>+R56</f>
        <v>A</v>
      </c>
      <c r="F56" s="25" t="str">
        <f>+S56</f>
        <v>A</v>
      </c>
      <c r="G56" s="29" t="s">
        <v>27</v>
      </c>
      <c r="H56" s="29" t="str">
        <f t="shared" si="0"/>
        <v/>
      </c>
      <c r="I56" s="25" t="str">
        <f>IF(K56&gt;4,"Dames","Messieurs")</f>
        <v>Messieurs</v>
      </c>
      <c r="J56" t="str">
        <f>RIGHT(B56,5)</f>
        <v>303.0</v>
      </c>
      <c r="K56">
        <f>VALUE(LEFT(J56,1))</f>
        <v>3</v>
      </c>
      <c r="L56" s="25" t="str">
        <f>+O56</f>
        <v>R6 </v>
      </c>
      <c r="M56" s="25" t="s">
        <v>405</v>
      </c>
      <c r="N56" s="25" t="s">
        <v>406</v>
      </c>
      <c r="O56" s="25" t="s">
        <v>3065</v>
      </c>
      <c r="P56" s="25">
        <v>7374</v>
      </c>
      <c r="Q56" s="25">
        <v>4.077</v>
      </c>
      <c r="R56" s="25" t="s">
        <v>36</v>
      </c>
      <c r="S56" s="25" t="s">
        <v>36</v>
      </c>
    </row>
    <row r="57" spans="1:19" x14ac:dyDescent="0.35">
      <c r="A57" s="25" t="str">
        <f>+N57</f>
        <v>André Jacques</v>
      </c>
      <c r="B57" s="25" t="str">
        <f>+M57</f>
        <v>116.12.419.0</v>
      </c>
      <c r="C57" s="25" t="str">
        <f>LEFT(L57,2)</f>
        <v>R9</v>
      </c>
      <c r="D57" s="25">
        <f>+Q57</f>
        <v>0.745</v>
      </c>
      <c r="E57" s="25" t="str">
        <f>+R57</f>
        <v>14&amp;U</v>
      </c>
      <c r="F57" s="25" t="str">
        <f>+S57</f>
        <v>A</v>
      </c>
      <c r="G57" s="29" t="s">
        <v>1839</v>
      </c>
      <c r="H57" s="29" t="str">
        <f t="shared" si="0"/>
        <v/>
      </c>
      <c r="I57" s="25" t="str">
        <f>IF(K57&gt;4,"Dames","Messieurs")</f>
        <v>Messieurs</v>
      </c>
      <c r="J57" t="str">
        <f>RIGHT(B57,5)</f>
        <v>419.0</v>
      </c>
      <c r="K57">
        <f>VALUE(LEFT(J57,1))</f>
        <v>4</v>
      </c>
      <c r="L57" s="25" t="str">
        <f>+O57</f>
        <v>R9 </v>
      </c>
      <c r="M57" s="25" t="s">
        <v>4995</v>
      </c>
      <c r="N57" s="25" t="s">
        <v>4996</v>
      </c>
      <c r="O57" s="25" t="s">
        <v>3073</v>
      </c>
      <c r="P57" s="25">
        <v>44548</v>
      </c>
      <c r="Q57" s="25">
        <v>0.745</v>
      </c>
      <c r="R57" s="25" t="s">
        <v>83</v>
      </c>
      <c r="S57" s="25" t="s">
        <v>36</v>
      </c>
    </row>
    <row r="58" spans="1:19" x14ac:dyDescent="0.35">
      <c r="A58" s="25" t="str">
        <f>+N58</f>
        <v>André Jules</v>
      </c>
      <c r="B58" s="25" t="str">
        <f>+M58</f>
        <v>116.09.465.0</v>
      </c>
      <c r="C58" s="25" t="str">
        <f>LEFT(L58,2)</f>
        <v>R9</v>
      </c>
      <c r="D58" s="25">
        <f>+Q58</f>
        <v>0.749</v>
      </c>
      <c r="E58" s="25" t="str">
        <f>+R58</f>
        <v>16&amp;U</v>
      </c>
      <c r="F58" s="25" t="str">
        <f>+S58</f>
        <v>A</v>
      </c>
      <c r="G58" s="29" t="s">
        <v>1839</v>
      </c>
      <c r="H58" s="29" t="str">
        <f t="shared" si="0"/>
        <v/>
      </c>
      <c r="I58" s="25" t="str">
        <f>IF(K58&gt;4,"Dames","Messieurs")</f>
        <v>Messieurs</v>
      </c>
      <c r="J58" t="str">
        <f>RIGHT(B58,5)</f>
        <v>465.0</v>
      </c>
      <c r="K58">
        <f>VALUE(LEFT(J58,1))</f>
        <v>4</v>
      </c>
      <c r="L58" s="25" t="str">
        <f>+O58</f>
        <v>R9 </v>
      </c>
      <c r="M58" s="25" t="s">
        <v>3302</v>
      </c>
      <c r="N58" s="25" t="s">
        <v>3303</v>
      </c>
      <c r="O58" s="25" t="s">
        <v>3073</v>
      </c>
      <c r="P58" s="25">
        <v>56189</v>
      </c>
      <c r="Q58" s="25">
        <v>0.749</v>
      </c>
      <c r="R58" s="25" t="s">
        <v>87</v>
      </c>
      <c r="S58" s="25" t="s">
        <v>36</v>
      </c>
    </row>
    <row r="59" spans="1:19" x14ac:dyDescent="0.35">
      <c r="A59" s="25" t="str">
        <f>+N59</f>
        <v>Andrey Raphaël</v>
      </c>
      <c r="B59" s="25" t="str">
        <f>+M59</f>
        <v>116.16.119.0</v>
      </c>
      <c r="C59" s="25" t="str">
        <f>LEFT(L59,2)</f>
        <v>R9</v>
      </c>
      <c r="D59" s="25">
        <f>+Q59</f>
        <v>0.745</v>
      </c>
      <c r="E59" s="25" t="str">
        <f>+R59</f>
        <v>10&amp;U</v>
      </c>
      <c r="F59" s="25" t="str">
        <f>+S59</f>
        <v>A</v>
      </c>
      <c r="G59" s="29" t="s">
        <v>3359</v>
      </c>
      <c r="H59" s="29" t="str">
        <f t="shared" si="0"/>
        <v/>
      </c>
      <c r="I59" s="25" t="str">
        <f>IF(K59&gt;4,"Dames","Messieurs")</f>
        <v>Messieurs</v>
      </c>
      <c r="J59" t="str">
        <f>RIGHT(B59,5)</f>
        <v>119.0</v>
      </c>
      <c r="K59">
        <f>VALUE(LEFT(J59,1))</f>
        <v>1</v>
      </c>
      <c r="L59" s="25" t="str">
        <f>+O59</f>
        <v>R9 </v>
      </c>
      <c r="M59" s="25" t="s">
        <v>5067</v>
      </c>
      <c r="N59" s="25" t="s">
        <v>5068</v>
      </c>
      <c r="O59" s="25" t="s">
        <v>3073</v>
      </c>
      <c r="P59" s="25">
        <v>44548</v>
      </c>
      <c r="Q59" s="25">
        <v>0.745</v>
      </c>
      <c r="R59" s="25" t="s">
        <v>110</v>
      </c>
      <c r="S59" s="25" t="s">
        <v>36</v>
      </c>
    </row>
    <row r="60" spans="1:19" x14ac:dyDescent="0.35">
      <c r="A60" s="25" t="str">
        <f>+N60</f>
        <v>Andrianjafy Hary</v>
      </c>
      <c r="B60" s="25" t="str">
        <f>+M60</f>
        <v>116.03.452.0</v>
      </c>
      <c r="C60" s="25" t="str">
        <f>LEFT(L60,2)</f>
        <v>R9</v>
      </c>
      <c r="D60" s="25">
        <f>+Q60</f>
        <v>0.75</v>
      </c>
      <c r="E60" s="25" t="str">
        <f>+R60</f>
        <v>A</v>
      </c>
      <c r="F60" s="25" t="str">
        <f>+S60</f>
        <v>S</v>
      </c>
      <c r="G60" s="29" t="s">
        <v>543</v>
      </c>
      <c r="H60" s="29" t="str">
        <f t="shared" si="0"/>
        <v/>
      </c>
      <c r="I60" s="25" t="str">
        <f>IF(K60&gt;4,"Dames","Messieurs")</f>
        <v>Messieurs</v>
      </c>
      <c r="J60" t="str">
        <f>RIGHT(B60,5)</f>
        <v>452.0</v>
      </c>
      <c r="K60">
        <f>VALUE(LEFT(J60,1))</f>
        <v>4</v>
      </c>
      <c r="L60" s="25" t="str">
        <f>+O60</f>
        <v>R9 </v>
      </c>
      <c r="M60" s="25" t="s">
        <v>1099</v>
      </c>
      <c r="N60" s="25" t="s">
        <v>1100</v>
      </c>
      <c r="O60" s="25" t="s">
        <v>3073</v>
      </c>
      <c r="P60" s="25">
        <v>32458</v>
      </c>
      <c r="Q60" s="25">
        <v>0.75</v>
      </c>
      <c r="R60" s="25" t="s">
        <v>36</v>
      </c>
      <c r="S60" s="25" t="s">
        <v>878</v>
      </c>
    </row>
    <row r="61" spans="1:19" ht="14.45" customHeight="1" x14ac:dyDescent="0.35">
      <c r="A61" s="25" t="str">
        <f>+N61</f>
        <v>Angella Patrice</v>
      </c>
      <c r="B61" s="25" t="str">
        <f>+M61</f>
        <v>117.72.446.0</v>
      </c>
      <c r="C61" s="25" t="str">
        <f>LEFT(L61,2)</f>
        <v>R9</v>
      </c>
      <c r="D61" s="25">
        <f>+Q61</f>
        <v>0.75</v>
      </c>
      <c r="E61" s="25" t="str">
        <f>+R61</f>
        <v>50+</v>
      </c>
      <c r="F61" s="25" t="str">
        <f>+S61</f>
        <v>S</v>
      </c>
      <c r="G61" s="29" t="s">
        <v>3975</v>
      </c>
      <c r="H61" s="29" t="str">
        <f t="shared" si="0"/>
        <v/>
      </c>
      <c r="I61" s="25" t="str">
        <f>IF(K61&gt;4,"Dames","Messieurs")</f>
        <v>Messieurs</v>
      </c>
      <c r="J61" t="str">
        <f>RIGHT(B61,5)</f>
        <v>446.0</v>
      </c>
      <c r="K61">
        <f>VALUE(LEFT(J61,1))</f>
        <v>4</v>
      </c>
      <c r="L61" s="25" t="str">
        <f>+O61</f>
        <v>R9 </v>
      </c>
      <c r="M61" s="25" t="s">
        <v>192</v>
      </c>
      <c r="N61" s="25" t="s">
        <v>193</v>
      </c>
      <c r="O61" s="25" t="s">
        <v>3073</v>
      </c>
      <c r="P61" s="25">
        <v>32458</v>
      </c>
      <c r="Q61" s="25">
        <v>0.75</v>
      </c>
      <c r="R61" s="25" t="s">
        <v>39</v>
      </c>
      <c r="S61" s="25" t="s">
        <v>878</v>
      </c>
    </row>
    <row r="62" spans="1:19" ht="14.45" customHeight="1" x14ac:dyDescent="0.35">
      <c r="A62" s="25" t="str">
        <f>+N62</f>
        <v>Angelone Luca</v>
      </c>
      <c r="B62" s="25" t="str">
        <f>+M62</f>
        <v>117.07.346.0</v>
      </c>
      <c r="C62" s="25" t="str">
        <f>LEFT(L62,2)</f>
        <v>R5</v>
      </c>
      <c r="D62" s="25">
        <f>+Q62</f>
        <v>5.657</v>
      </c>
      <c r="E62" s="25" t="str">
        <f>+R62</f>
        <v>18&amp;U</v>
      </c>
      <c r="F62" s="25" t="str">
        <f>+S62</f>
        <v>A</v>
      </c>
      <c r="G62" s="29" t="s">
        <v>2175</v>
      </c>
      <c r="H62" s="29" t="str">
        <f t="shared" si="0"/>
        <v/>
      </c>
      <c r="I62" s="25" t="str">
        <f>IF(K62&gt;4,"Dames","Messieurs")</f>
        <v>Messieurs</v>
      </c>
      <c r="J62" t="str">
        <f>RIGHT(B62,5)</f>
        <v>346.0</v>
      </c>
      <c r="K62">
        <f>VALUE(LEFT(J62,1))</f>
        <v>3</v>
      </c>
      <c r="L62" s="25" t="str">
        <f>+O62</f>
        <v>R5 </v>
      </c>
      <c r="M62" s="25" t="s">
        <v>5118</v>
      </c>
      <c r="N62" s="25" t="s">
        <v>5119</v>
      </c>
      <c r="O62" s="25" t="s">
        <v>3084</v>
      </c>
      <c r="P62" s="25">
        <v>2849</v>
      </c>
      <c r="Q62" s="25">
        <v>5.657</v>
      </c>
      <c r="R62" s="25" t="s">
        <v>73</v>
      </c>
      <c r="S62" s="25" t="s">
        <v>36</v>
      </c>
    </row>
    <row r="63" spans="1:19" ht="14.45" customHeight="1" x14ac:dyDescent="0.35">
      <c r="A63" s="25" t="str">
        <f>+N63</f>
        <v>Angeloz Claude</v>
      </c>
      <c r="B63" s="25" t="str">
        <f>+M63</f>
        <v>117.52.272.0</v>
      </c>
      <c r="C63" s="25" t="str">
        <f>LEFT(L63,2)</f>
        <v>R7</v>
      </c>
      <c r="D63" s="25">
        <f>+Q63</f>
        <v>2.4420000000000002</v>
      </c>
      <c r="E63" s="25" t="str">
        <f>+R63</f>
        <v>70+</v>
      </c>
      <c r="F63" s="25" t="str">
        <f>+S63</f>
        <v>A</v>
      </c>
      <c r="G63" s="29" t="s">
        <v>3996</v>
      </c>
      <c r="H63" s="29" t="str">
        <f t="shared" si="0"/>
        <v/>
      </c>
      <c r="I63" s="25" t="str">
        <f>IF(K63&gt;4,"Dames","Messieurs")</f>
        <v>Messieurs</v>
      </c>
      <c r="J63" t="str">
        <f>RIGHT(B63,5)</f>
        <v>272.0</v>
      </c>
      <c r="K63">
        <f>VALUE(LEFT(J63,1))</f>
        <v>2</v>
      </c>
      <c r="L63" s="25" t="str">
        <f>+O63</f>
        <v>R7 </v>
      </c>
      <c r="M63" s="25" t="s">
        <v>4481</v>
      </c>
      <c r="N63" s="25" t="s">
        <v>4482</v>
      </c>
      <c r="O63" s="25" t="s">
        <v>3066</v>
      </c>
      <c r="P63" s="25">
        <v>15983</v>
      </c>
      <c r="Q63" s="25">
        <v>2.4420000000000002</v>
      </c>
      <c r="R63" s="25" t="s">
        <v>148</v>
      </c>
      <c r="S63" s="25" t="s">
        <v>36</v>
      </c>
    </row>
    <row r="64" spans="1:19" ht="14.45" customHeight="1" x14ac:dyDescent="0.35">
      <c r="A64" s="25" t="str">
        <f>+N64</f>
        <v>Antonin Enzo</v>
      </c>
      <c r="B64" s="25" t="str">
        <f>+M64</f>
        <v>118.12.176.0</v>
      </c>
      <c r="C64" s="25" t="str">
        <f>LEFT(L64,2)</f>
        <v>R7</v>
      </c>
      <c r="D64" s="25">
        <f>+Q64</f>
        <v>2.4849999999999999</v>
      </c>
      <c r="E64" s="25" t="str">
        <f>+R64</f>
        <v>14&amp;U</v>
      </c>
      <c r="F64" s="25" t="str">
        <f>+S64</f>
        <v>A</v>
      </c>
      <c r="G64" s="29" t="s">
        <v>3996</v>
      </c>
      <c r="H64" s="29" t="str">
        <f t="shared" ref="H64:H126" si="1">IF(B64=B63,1,"")</f>
        <v/>
      </c>
      <c r="I64" s="25" t="str">
        <f>IF(K64&gt;4,"Dames","Messieurs")</f>
        <v>Messieurs</v>
      </c>
      <c r="J64" t="str">
        <f>RIGHT(B64,5)</f>
        <v>176.0</v>
      </c>
      <c r="K64">
        <f>VALUE(LEFT(J64,1))</f>
        <v>1</v>
      </c>
      <c r="L64" s="25" t="str">
        <f>+O64</f>
        <v>R7 </v>
      </c>
      <c r="M64" s="25" t="s">
        <v>4479</v>
      </c>
      <c r="N64" s="25" t="s">
        <v>4480</v>
      </c>
      <c r="O64" s="25" t="s">
        <v>3066</v>
      </c>
      <c r="P64" s="25">
        <v>15688</v>
      </c>
      <c r="Q64" s="25">
        <v>2.4849999999999999</v>
      </c>
      <c r="R64" s="25" t="s">
        <v>83</v>
      </c>
      <c r="S64" s="25" t="s">
        <v>36</v>
      </c>
    </row>
    <row r="65" spans="1:19" ht="14.45" customHeight="1" x14ac:dyDescent="0.35">
      <c r="A65" s="25" t="str">
        <f>+N65</f>
        <v>Anzile Philippe</v>
      </c>
      <c r="B65" s="25" t="str">
        <f>+M65</f>
        <v>118.69.283.0</v>
      </c>
      <c r="C65" s="25" t="str">
        <f>LEFT(L65,2)</f>
        <v>R7</v>
      </c>
      <c r="D65" s="25">
        <f>+Q65</f>
        <v>2.3959999999999999</v>
      </c>
      <c r="E65" s="25" t="str">
        <f>+R65</f>
        <v>55+</v>
      </c>
      <c r="F65" s="25" t="str">
        <f>+S65</f>
        <v>A</v>
      </c>
      <c r="G65" s="29" t="s">
        <v>5397</v>
      </c>
      <c r="H65" s="29" t="str">
        <f t="shared" si="1"/>
        <v/>
      </c>
      <c r="I65" s="25" t="str">
        <f>IF(K65&gt;4,"Dames","Messieurs")</f>
        <v>Messieurs</v>
      </c>
      <c r="J65" t="str">
        <f>RIGHT(B65,5)</f>
        <v>283.0</v>
      </c>
      <c r="K65">
        <f>VALUE(LEFT(J65,1))</f>
        <v>2</v>
      </c>
      <c r="L65" s="25" t="str">
        <f>+O65</f>
        <v>R7 </v>
      </c>
      <c r="M65" s="25" t="s">
        <v>4641</v>
      </c>
      <c r="N65" s="25" t="s">
        <v>4642</v>
      </c>
      <c r="O65" s="25" t="s">
        <v>3066</v>
      </c>
      <c r="P65" s="25">
        <v>16318</v>
      </c>
      <c r="Q65" s="25">
        <v>2.3959999999999999</v>
      </c>
      <c r="R65" s="25" t="s">
        <v>53</v>
      </c>
      <c r="S65" s="25" t="s">
        <v>36</v>
      </c>
    </row>
    <row r="66" spans="1:19" ht="14.45" customHeight="1" x14ac:dyDescent="0.35">
      <c r="A66" s="25" t="str">
        <f>+N66</f>
        <v>Anzile Rafael</v>
      </c>
      <c r="B66" s="25" t="str">
        <f>+M66</f>
        <v>118.08.102.0</v>
      </c>
      <c r="C66" s="25" t="str">
        <f>LEFT(L66,2)</f>
        <v>R7</v>
      </c>
      <c r="D66" s="25">
        <f>+Q66</f>
        <v>2.089</v>
      </c>
      <c r="E66" s="25" t="str">
        <f>+R66</f>
        <v>18&amp;U</v>
      </c>
      <c r="F66" s="25" t="str">
        <f>+S66</f>
        <v>A</v>
      </c>
      <c r="G66" s="29" t="s">
        <v>1839</v>
      </c>
      <c r="H66" s="29" t="str">
        <f t="shared" si="1"/>
        <v/>
      </c>
      <c r="I66" s="25" t="str">
        <f>IF(K66&gt;4,"Dames","Messieurs")</f>
        <v>Messieurs</v>
      </c>
      <c r="J66" t="str">
        <f>RIGHT(B66,5)</f>
        <v>102.0</v>
      </c>
      <c r="K66">
        <f>VALUE(LEFT(J66,1))</f>
        <v>1</v>
      </c>
      <c r="L66" s="25" t="str">
        <f>+O66</f>
        <v>R7 </v>
      </c>
      <c r="M66" s="25" t="s">
        <v>2054</v>
      </c>
      <c r="N66" s="25" t="s">
        <v>2055</v>
      </c>
      <c r="O66" s="25" t="s">
        <v>3066</v>
      </c>
      <c r="P66" s="25">
        <v>18495</v>
      </c>
      <c r="Q66" s="25">
        <v>2.089</v>
      </c>
      <c r="R66" s="25" t="s">
        <v>73</v>
      </c>
      <c r="S66" s="25" t="s">
        <v>36</v>
      </c>
    </row>
    <row r="67" spans="1:19" ht="14.45" customHeight="1" x14ac:dyDescent="0.35">
      <c r="A67" s="25" t="str">
        <f>+N67</f>
        <v>Apostolides Pierre</v>
      </c>
      <c r="B67" s="25" t="str">
        <f>+M67</f>
        <v>119.64.179.0</v>
      </c>
      <c r="C67" s="25" t="str">
        <f>LEFT(L67,2)</f>
        <v>R9</v>
      </c>
      <c r="D67" s="25">
        <f>+Q67</f>
        <v>0.75</v>
      </c>
      <c r="E67" s="25" t="str">
        <f>+R67</f>
        <v>60+</v>
      </c>
      <c r="F67" s="25" t="str">
        <f>+S67</f>
        <v>S</v>
      </c>
      <c r="G67" s="29" t="s">
        <v>3995</v>
      </c>
      <c r="H67" s="29" t="str">
        <f t="shared" si="1"/>
        <v/>
      </c>
      <c r="I67" s="25" t="str">
        <f>IF(K67&gt;4,"Dames","Messieurs")</f>
        <v>Messieurs</v>
      </c>
      <c r="J67" t="str">
        <f>RIGHT(B67,5)</f>
        <v>179.0</v>
      </c>
      <c r="K67">
        <f>VALUE(LEFT(J67,1))</f>
        <v>1</v>
      </c>
      <c r="L67" s="25" t="str">
        <f>+O67</f>
        <v>R9 </v>
      </c>
      <c r="M67" s="25" t="s">
        <v>4282</v>
      </c>
      <c r="N67" s="25" t="s">
        <v>4283</v>
      </c>
      <c r="O67" s="25" t="s">
        <v>3073</v>
      </c>
      <c r="P67" s="25">
        <v>32458</v>
      </c>
      <c r="Q67" s="25">
        <v>0.75</v>
      </c>
      <c r="R67" s="25" t="s">
        <v>47</v>
      </c>
      <c r="S67" s="25" t="s">
        <v>878</v>
      </c>
    </row>
    <row r="68" spans="1:19" ht="14.45" customHeight="1" x14ac:dyDescent="0.35">
      <c r="A68" s="25" t="str">
        <f>+N68</f>
        <v>Aracil Lionel</v>
      </c>
      <c r="B68" s="25" t="str">
        <f>+M68</f>
        <v>120.68.438.0</v>
      </c>
      <c r="C68" s="25" t="str">
        <f>LEFT(L68,2)</f>
        <v>R9</v>
      </c>
      <c r="D68" s="25">
        <f>+Q68</f>
        <v>0.75</v>
      </c>
      <c r="E68" s="25" t="str">
        <f>+R68</f>
        <v>55+</v>
      </c>
      <c r="F68" s="25" t="str">
        <f>+S68</f>
        <v>A</v>
      </c>
      <c r="G68" s="29" t="s">
        <v>28</v>
      </c>
      <c r="H68" s="29" t="str">
        <f t="shared" si="1"/>
        <v/>
      </c>
      <c r="I68" s="25" t="str">
        <f>IF(K68&gt;4,"Dames","Messieurs")</f>
        <v>Messieurs</v>
      </c>
      <c r="J68" t="str">
        <f>RIGHT(B68,5)</f>
        <v>438.0</v>
      </c>
      <c r="K68">
        <f>VALUE(LEFT(J68,1))</f>
        <v>4</v>
      </c>
      <c r="L68" s="25" t="str">
        <f>+O68</f>
        <v>R9 </v>
      </c>
      <c r="M68" s="25" t="s">
        <v>4880</v>
      </c>
      <c r="N68" s="25" t="s">
        <v>4881</v>
      </c>
      <c r="O68" s="25" t="s">
        <v>3073</v>
      </c>
      <c r="P68" s="25">
        <v>32458</v>
      </c>
      <c r="Q68" s="25">
        <v>0.75</v>
      </c>
      <c r="R68" s="25" t="s">
        <v>53</v>
      </c>
      <c r="S68" s="25" t="s">
        <v>36</v>
      </c>
    </row>
    <row r="69" spans="1:19" ht="14.45" customHeight="1" x14ac:dyDescent="0.35">
      <c r="A69" s="25" t="str">
        <f>+N69</f>
        <v>Aragno Marco</v>
      </c>
      <c r="B69" s="25" t="str">
        <f>+M69</f>
        <v>120.89.165.0</v>
      </c>
      <c r="C69" s="25" t="str">
        <f>LEFT(L69,2)</f>
        <v>R9</v>
      </c>
      <c r="D69" s="25">
        <f>+Q69</f>
        <v>0.75</v>
      </c>
      <c r="E69" s="25" t="str">
        <f>+R69</f>
        <v>35+</v>
      </c>
      <c r="F69" s="25" t="str">
        <f>+S69</f>
        <v>S</v>
      </c>
      <c r="G69" s="29" t="s">
        <v>3359</v>
      </c>
      <c r="H69" s="29" t="str">
        <f t="shared" si="1"/>
        <v/>
      </c>
      <c r="I69" s="25" t="str">
        <f>IF(K69&gt;4,"Dames","Messieurs")</f>
        <v>Messieurs</v>
      </c>
      <c r="J69" t="str">
        <f>RIGHT(B69,5)</f>
        <v>165.0</v>
      </c>
      <c r="K69">
        <f>VALUE(LEFT(J69,1))</f>
        <v>1</v>
      </c>
      <c r="L69" s="25" t="str">
        <f>+O69</f>
        <v>R9 </v>
      </c>
      <c r="M69" s="25" t="s">
        <v>2661</v>
      </c>
      <c r="N69" s="25" t="s">
        <v>2662</v>
      </c>
      <c r="O69" s="25" t="s">
        <v>3073</v>
      </c>
      <c r="P69" s="25">
        <v>32458</v>
      </c>
      <c r="Q69" s="25">
        <v>0.75</v>
      </c>
      <c r="R69" s="25" t="s">
        <v>42</v>
      </c>
      <c r="S69" s="25" t="s">
        <v>878</v>
      </c>
    </row>
    <row r="70" spans="1:19" ht="14.45" customHeight="1" x14ac:dyDescent="0.35">
      <c r="A70" s="25" t="str">
        <f>+N70</f>
        <v>Arcan Selim</v>
      </c>
      <c r="B70" s="25" t="str">
        <f>+M70</f>
        <v>120.72.387.0</v>
      </c>
      <c r="C70" s="25" t="str">
        <f>LEFT(L70,2)</f>
        <v>R7</v>
      </c>
      <c r="D70" s="25">
        <f>+Q70</f>
        <v>2.11</v>
      </c>
      <c r="E70" s="25" t="str">
        <f>+R70</f>
        <v>50+</v>
      </c>
      <c r="F70" s="25" t="str">
        <f>+S70</f>
        <v>A</v>
      </c>
      <c r="G70" s="29" t="s">
        <v>27</v>
      </c>
      <c r="H70" s="29" t="str">
        <f t="shared" si="1"/>
        <v/>
      </c>
      <c r="I70" s="25" t="str">
        <f>IF(K70&gt;4,"Dames","Messieurs")</f>
        <v>Messieurs</v>
      </c>
      <c r="J70" t="str">
        <f>RIGHT(B70,5)</f>
        <v>387.0</v>
      </c>
      <c r="K70">
        <f>VALUE(LEFT(J70,1))</f>
        <v>3</v>
      </c>
      <c r="L70" s="25" t="str">
        <f>+O70</f>
        <v>R7 </v>
      </c>
      <c r="M70" s="25" t="s">
        <v>237</v>
      </c>
      <c r="N70" s="25" t="s">
        <v>238</v>
      </c>
      <c r="O70" s="25" t="s">
        <v>3066</v>
      </c>
      <c r="P70" s="25">
        <v>18343</v>
      </c>
      <c r="Q70" s="25">
        <v>2.11</v>
      </c>
      <c r="R70" s="25" t="s">
        <v>39</v>
      </c>
      <c r="S70" s="25" t="s">
        <v>36</v>
      </c>
    </row>
    <row r="71" spans="1:19" ht="14.45" customHeight="1" x14ac:dyDescent="0.35">
      <c r="A71" s="25" t="str">
        <f>+N71</f>
        <v>ARCHANIOTI Paraskevi</v>
      </c>
      <c r="B71" s="25" t="str">
        <f>+M71</f>
        <v>120.79.673.0</v>
      </c>
      <c r="C71" s="25" t="str">
        <f>LEFT(L71,2)</f>
        <v>R7</v>
      </c>
      <c r="D71" s="25">
        <f>+Q71</f>
        <v>2.3490000000000002</v>
      </c>
      <c r="E71" s="25" t="str">
        <f>+R71</f>
        <v>45+</v>
      </c>
      <c r="F71" s="25" t="str">
        <f>+S71</f>
        <v>A</v>
      </c>
      <c r="G71" s="29" t="s">
        <v>543</v>
      </c>
      <c r="H71" s="29" t="str">
        <f t="shared" si="1"/>
        <v/>
      </c>
      <c r="I71" s="25" t="str">
        <f>IF(K71&gt;4,"Dames","Messieurs")</f>
        <v>Dames</v>
      </c>
      <c r="J71" t="str">
        <f>RIGHT(B71,5)</f>
        <v>673.0</v>
      </c>
      <c r="K71">
        <f>VALUE(LEFT(J71,1))</f>
        <v>6</v>
      </c>
      <c r="L71" s="25" t="str">
        <f>+O71</f>
        <v>R7 </v>
      </c>
      <c r="M71" s="25" t="s">
        <v>3128</v>
      </c>
      <c r="N71" s="25" t="s">
        <v>3129</v>
      </c>
      <c r="O71" s="25" t="s">
        <v>3066</v>
      </c>
      <c r="P71" s="25">
        <v>5882</v>
      </c>
      <c r="Q71" s="25">
        <v>2.3490000000000002</v>
      </c>
      <c r="R71" s="25" t="s">
        <v>78</v>
      </c>
      <c r="S71" s="25" t="s">
        <v>36</v>
      </c>
    </row>
    <row r="72" spans="1:19" ht="14.45" customHeight="1" x14ac:dyDescent="0.35">
      <c r="A72" s="25" t="str">
        <f>+N72</f>
        <v>Arduini Giovanni</v>
      </c>
      <c r="B72" s="25" t="str">
        <f>+M72</f>
        <v>120.45.368.0</v>
      </c>
      <c r="C72" s="25" t="str">
        <f>LEFT(L72,2)</f>
        <v>R9</v>
      </c>
      <c r="D72" s="25">
        <f>+Q72</f>
        <v>0.75</v>
      </c>
      <c r="E72" s="25" t="str">
        <f>+R72</f>
        <v>80+</v>
      </c>
      <c r="F72" s="25" t="str">
        <f>+S72</f>
        <v>S</v>
      </c>
      <c r="G72" s="29" t="s">
        <v>543</v>
      </c>
      <c r="H72" s="29" t="str">
        <f t="shared" si="1"/>
        <v/>
      </c>
      <c r="I72" s="25" t="str">
        <f>IF(K72&gt;4,"Dames","Messieurs")</f>
        <v>Messieurs</v>
      </c>
      <c r="J72" t="str">
        <f>RIGHT(B72,5)</f>
        <v>368.0</v>
      </c>
      <c r="K72">
        <f>VALUE(LEFT(J72,1))</f>
        <v>3</v>
      </c>
      <c r="L72" s="25" t="str">
        <f>+O72</f>
        <v>R9 </v>
      </c>
      <c r="M72" s="25" t="s">
        <v>672</v>
      </c>
      <c r="N72" s="25" t="s">
        <v>673</v>
      </c>
      <c r="O72" s="25" t="s">
        <v>3073</v>
      </c>
      <c r="P72" s="25">
        <v>32458</v>
      </c>
      <c r="Q72" s="25">
        <v>0.75</v>
      </c>
      <c r="R72" s="25" t="s">
        <v>160</v>
      </c>
      <c r="S72" s="25" t="s">
        <v>878</v>
      </c>
    </row>
    <row r="73" spans="1:19" ht="14.45" customHeight="1" x14ac:dyDescent="0.35">
      <c r="A73" s="25" t="str">
        <f>+N73</f>
        <v>Arkhangelskaya Tatiana</v>
      </c>
      <c r="B73" s="25" t="str">
        <f>+M73</f>
        <v>120.74.852.0</v>
      </c>
      <c r="C73" s="25" t="str">
        <f>LEFT(L73,2)</f>
        <v>R8</v>
      </c>
      <c r="D73" s="25">
        <f>+Q73</f>
        <v>1.454</v>
      </c>
      <c r="E73" s="25" t="str">
        <f>+R73</f>
        <v>50+</v>
      </c>
      <c r="F73" s="25" t="str">
        <f>+S73</f>
        <v>S</v>
      </c>
      <c r="G73" s="29" t="s">
        <v>3359</v>
      </c>
      <c r="H73" s="29" t="str">
        <f t="shared" si="1"/>
        <v/>
      </c>
      <c r="I73" s="25" t="str">
        <f>IF(K73&gt;4,"Dames","Messieurs")</f>
        <v>Dames</v>
      </c>
      <c r="J73" t="str">
        <f>RIGHT(B73,5)</f>
        <v>852.0</v>
      </c>
      <c r="K73">
        <f>VALUE(LEFT(J73,1))</f>
        <v>8</v>
      </c>
      <c r="L73" s="25" t="str">
        <f>+O73</f>
        <v>R8 </v>
      </c>
      <c r="M73" s="25" t="s">
        <v>1846</v>
      </c>
      <c r="N73" s="25" t="s">
        <v>1847</v>
      </c>
      <c r="O73" s="25" t="s">
        <v>3070</v>
      </c>
      <c r="P73" s="25">
        <v>8716</v>
      </c>
      <c r="Q73" s="25">
        <v>1.454</v>
      </c>
      <c r="R73" s="25" t="s">
        <v>39</v>
      </c>
      <c r="S73" s="25" t="s">
        <v>878</v>
      </c>
    </row>
    <row r="74" spans="1:19" x14ac:dyDescent="0.35">
      <c r="A74" s="25" t="str">
        <f>+N74</f>
        <v>Armuzzi Létizia</v>
      </c>
      <c r="B74" s="25" t="str">
        <f>+M74</f>
        <v>120.09.861.0</v>
      </c>
      <c r="C74" s="25" t="str">
        <f>LEFT(L74,2)</f>
        <v>R9</v>
      </c>
      <c r="D74" s="25">
        <f>+Q74</f>
        <v>0.74299999999999999</v>
      </c>
      <c r="E74" s="25" t="str">
        <f>+R74</f>
        <v>16&amp;U</v>
      </c>
      <c r="F74" s="25" t="str">
        <f>+S74</f>
        <v>A</v>
      </c>
      <c r="G74" s="29" t="s">
        <v>539</v>
      </c>
      <c r="H74" s="29" t="str">
        <f t="shared" si="1"/>
        <v/>
      </c>
      <c r="I74" s="25" t="str">
        <f>IF(K74&gt;4,"Dames","Messieurs")</f>
        <v>Dames</v>
      </c>
      <c r="J74" t="str">
        <f>RIGHT(B74,5)</f>
        <v>861.0</v>
      </c>
      <c r="K74">
        <f>VALUE(LEFT(J74,1))</f>
        <v>8</v>
      </c>
      <c r="L74" s="25" t="str">
        <f>+O74</f>
        <v>R9 </v>
      </c>
      <c r="M74" s="25" t="s">
        <v>4367</v>
      </c>
      <c r="N74" s="25" t="s">
        <v>4368</v>
      </c>
      <c r="O74" s="25" t="s">
        <v>3073</v>
      </c>
      <c r="P74" s="25">
        <v>16552</v>
      </c>
      <c r="Q74" s="25">
        <v>0.74299999999999999</v>
      </c>
      <c r="R74" s="25" t="s">
        <v>87</v>
      </c>
      <c r="S74" s="25" t="s">
        <v>36</v>
      </c>
    </row>
    <row r="75" spans="1:19" ht="13.25" customHeight="1" x14ac:dyDescent="0.35">
      <c r="A75" s="25" t="str">
        <f>+N75</f>
        <v>Arnaud Eliott</v>
      </c>
      <c r="B75" s="25" t="str">
        <f>+M75</f>
        <v>120.09.131.0</v>
      </c>
      <c r="C75" s="25" t="str">
        <f>LEFT(L75,2)</f>
        <v>R9</v>
      </c>
      <c r="D75" s="25">
        <f>+Q75</f>
        <v>0.75</v>
      </c>
      <c r="E75" s="25" t="str">
        <f>+R75</f>
        <v>16&amp;U</v>
      </c>
      <c r="F75" s="25" t="str">
        <f>+S75</f>
        <v>A</v>
      </c>
      <c r="G75" s="29" t="s">
        <v>27</v>
      </c>
      <c r="H75" s="29" t="str">
        <f t="shared" si="1"/>
        <v/>
      </c>
      <c r="I75" s="25" t="str">
        <f>IF(K75&gt;4,"Dames","Messieurs")</f>
        <v>Messieurs</v>
      </c>
      <c r="J75" t="str">
        <f>RIGHT(B75,5)</f>
        <v>131.0</v>
      </c>
      <c r="K75">
        <f>VALUE(LEFT(J75,1))</f>
        <v>1</v>
      </c>
      <c r="L75" s="25" t="str">
        <f>+O75</f>
        <v>R9 </v>
      </c>
      <c r="M75" s="25" t="s">
        <v>3183</v>
      </c>
      <c r="N75" s="25" t="s">
        <v>3184</v>
      </c>
      <c r="O75" s="25" t="s">
        <v>3073</v>
      </c>
      <c r="P75" s="25">
        <v>32458</v>
      </c>
      <c r="Q75" s="25">
        <v>0.75</v>
      </c>
      <c r="R75" s="25" t="s">
        <v>87</v>
      </c>
      <c r="S75" s="25" t="s">
        <v>36</v>
      </c>
    </row>
    <row r="76" spans="1:19" x14ac:dyDescent="0.35">
      <c r="A76" s="25" t="str">
        <f>+N76</f>
        <v>Arnaud Jérôme</v>
      </c>
      <c r="B76" s="25" t="str">
        <f>+M76</f>
        <v>120.93.446.0</v>
      </c>
      <c r="C76" s="25" t="str">
        <f>LEFT(L76,2)</f>
        <v>R9</v>
      </c>
      <c r="D76" s="25">
        <f>+Q76</f>
        <v>0.75</v>
      </c>
      <c r="E76" s="25" t="str">
        <f>+R76</f>
        <v>A</v>
      </c>
      <c r="F76" s="25" t="str">
        <f>+S76</f>
        <v>S</v>
      </c>
      <c r="G76" s="29" t="s">
        <v>543</v>
      </c>
      <c r="H76" s="29" t="str">
        <f t="shared" si="1"/>
        <v/>
      </c>
      <c r="I76" s="25" t="str">
        <f>IF(K76&gt;4,"Dames","Messieurs")</f>
        <v>Messieurs</v>
      </c>
      <c r="J76" t="str">
        <f>RIGHT(B76,5)</f>
        <v>446.0</v>
      </c>
      <c r="K76">
        <f>VALUE(LEFT(J76,1))</f>
        <v>4</v>
      </c>
      <c r="L76" s="25" t="str">
        <f>+O76</f>
        <v>R9 </v>
      </c>
      <c r="M76" s="25" t="s">
        <v>1101</v>
      </c>
      <c r="N76" s="25" t="s">
        <v>1102</v>
      </c>
      <c r="O76" s="25" t="s">
        <v>3073</v>
      </c>
      <c r="P76" s="25">
        <v>32458</v>
      </c>
      <c r="Q76" s="25">
        <v>0.75</v>
      </c>
      <c r="R76" s="25" t="s">
        <v>36</v>
      </c>
      <c r="S76" s="25" t="s">
        <v>878</v>
      </c>
    </row>
    <row r="77" spans="1:19" x14ac:dyDescent="0.35">
      <c r="A77" s="25" t="str">
        <f>+N77</f>
        <v>Arnaudo Pascal</v>
      </c>
      <c r="B77" s="25" t="str">
        <f>+M77</f>
        <v>120.65.173.0</v>
      </c>
      <c r="C77" s="25" t="str">
        <f>LEFT(L77,2)</f>
        <v>R9</v>
      </c>
      <c r="D77" s="25">
        <f>+Q77</f>
        <v>0.79200000000000004</v>
      </c>
      <c r="E77" s="25" t="str">
        <f>+R77</f>
        <v>60+</v>
      </c>
      <c r="F77" s="25" t="str">
        <f>+S77</f>
        <v>A</v>
      </c>
      <c r="G77" s="29" t="s">
        <v>3393</v>
      </c>
      <c r="H77" s="29" t="str">
        <f t="shared" si="1"/>
        <v/>
      </c>
      <c r="I77" s="25" t="str">
        <f>IF(K77&gt;4,"Dames","Messieurs")</f>
        <v>Messieurs</v>
      </c>
      <c r="J77" t="str">
        <f>RIGHT(B77,5)</f>
        <v>173.0</v>
      </c>
      <c r="K77">
        <f>VALUE(LEFT(J77,1))</f>
        <v>1</v>
      </c>
      <c r="L77" s="25" t="str">
        <f>+O77</f>
        <v>R9 </v>
      </c>
      <c r="M77" s="25" t="s">
        <v>3726</v>
      </c>
      <c r="N77" s="25" t="s">
        <v>3727</v>
      </c>
      <c r="O77" s="25" t="s">
        <v>3073</v>
      </c>
      <c r="P77" s="25">
        <v>31851</v>
      </c>
      <c r="Q77" s="25">
        <v>0.79200000000000004</v>
      </c>
      <c r="R77" s="25" t="s">
        <v>47</v>
      </c>
      <c r="S77" s="25" t="s">
        <v>36</v>
      </c>
    </row>
    <row r="78" spans="1:19" x14ac:dyDescent="0.35">
      <c r="A78" s="25" t="str">
        <f>+N78</f>
        <v>Arnold Alexandre</v>
      </c>
      <c r="B78" s="25" t="str">
        <f>+M78</f>
        <v>121.14.443.0</v>
      </c>
      <c r="C78" s="25" t="str">
        <f>LEFT(L78,2)</f>
        <v>R9</v>
      </c>
      <c r="D78" s="25">
        <f>+Q78</f>
        <v>0.79600000000000004</v>
      </c>
      <c r="E78" s="25" t="str">
        <f>+R78</f>
        <v>12&amp;U</v>
      </c>
      <c r="F78" s="25" t="str">
        <f>+S78</f>
        <v>A</v>
      </c>
      <c r="G78" s="29" t="s">
        <v>2175</v>
      </c>
      <c r="H78" s="29" t="str">
        <f t="shared" si="1"/>
        <v/>
      </c>
      <c r="I78" s="25" t="str">
        <f>IF(K78&gt;4,"Dames","Messieurs")</f>
        <v>Messieurs</v>
      </c>
      <c r="J78" t="str">
        <f>RIGHT(B78,5)</f>
        <v>443.0</v>
      </c>
      <c r="K78">
        <f>VALUE(LEFT(J78,1))</f>
        <v>4</v>
      </c>
      <c r="L78" s="25" t="str">
        <f>+O78</f>
        <v>R9 </v>
      </c>
      <c r="M78" s="25" t="s">
        <v>3962</v>
      </c>
      <c r="N78" s="25" t="s">
        <v>3963</v>
      </c>
      <c r="O78" s="25" t="s">
        <v>3073</v>
      </c>
      <c r="P78" s="25">
        <v>31804</v>
      </c>
      <c r="Q78" s="25">
        <v>0.79600000000000004</v>
      </c>
      <c r="R78" s="25" t="s">
        <v>50</v>
      </c>
      <c r="S78" s="25" t="s">
        <v>36</v>
      </c>
    </row>
    <row r="79" spans="1:19" x14ac:dyDescent="0.35">
      <c r="A79" s="25" t="str">
        <f>+N79</f>
        <v>Arnold Fabian</v>
      </c>
      <c r="B79" s="25" t="str">
        <f>+M79</f>
        <v>121.78.342.0</v>
      </c>
      <c r="C79" s="25" t="str">
        <f>LEFT(L79,2)</f>
        <v>R6</v>
      </c>
      <c r="D79" s="25">
        <f>+Q79</f>
        <v>3.6080000000000001</v>
      </c>
      <c r="E79" s="25" t="str">
        <f>+R79</f>
        <v>45+</v>
      </c>
      <c r="F79" s="25" t="str">
        <f>+S79</f>
        <v>A</v>
      </c>
      <c r="G79" s="29" t="s">
        <v>2175</v>
      </c>
      <c r="H79" s="29" t="str">
        <f t="shared" si="1"/>
        <v/>
      </c>
      <c r="I79" s="25" t="str">
        <f>IF(K79&gt;4,"Dames","Messieurs")</f>
        <v>Messieurs</v>
      </c>
      <c r="J79" t="str">
        <f>RIGHT(B79,5)</f>
        <v>342.0</v>
      </c>
      <c r="K79">
        <f>VALUE(LEFT(J79,1))</f>
        <v>3</v>
      </c>
      <c r="L79" s="25" t="str">
        <f>+O79</f>
        <v>R6 </v>
      </c>
      <c r="M79" s="25" t="s">
        <v>2861</v>
      </c>
      <c r="N79" s="25" t="s">
        <v>2862</v>
      </c>
      <c r="O79" s="25" t="s">
        <v>3065</v>
      </c>
      <c r="P79" s="25">
        <v>9418</v>
      </c>
      <c r="Q79" s="25">
        <v>3.6080000000000001</v>
      </c>
      <c r="R79" s="25" t="s">
        <v>78</v>
      </c>
      <c r="S79" s="25" t="s">
        <v>36</v>
      </c>
    </row>
    <row r="80" spans="1:19" x14ac:dyDescent="0.35">
      <c r="A80" s="25" t="str">
        <f>+N80</f>
        <v>Arnold Guillaume</v>
      </c>
      <c r="B80" s="25" t="str">
        <f>+M80</f>
        <v>121.12.323.0</v>
      </c>
      <c r="C80" s="25" t="str">
        <f>LEFT(L80,2)</f>
        <v>R8</v>
      </c>
      <c r="D80" s="25">
        <f>+Q80</f>
        <v>1.577</v>
      </c>
      <c r="E80" s="25" t="str">
        <f>+R80</f>
        <v>14&amp;U</v>
      </c>
      <c r="F80" s="25" t="str">
        <f>+S80</f>
        <v>A</v>
      </c>
      <c r="G80" s="29" t="s">
        <v>2175</v>
      </c>
      <c r="H80" s="29" t="str">
        <f t="shared" si="1"/>
        <v/>
      </c>
      <c r="I80" s="25" t="str">
        <f>IF(K80&gt;4,"Dames","Messieurs")</f>
        <v>Messieurs</v>
      </c>
      <c r="J80" t="str">
        <f>RIGHT(B80,5)</f>
        <v>323.0</v>
      </c>
      <c r="K80">
        <f>VALUE(LEFT(J80,1))</f>
        <v>3</v>
      </c>
      <c r="L80" s="25" t="str">
        <f>+O80</f>
        <v>R8 </v>
      </c>
      <c r="M80" s="25" t="s">
        <v>3958</v>
      </c>
      <c r="N80" s="25" t="s">
        <v>3959</v>
      </c>
      <c r="O80" s="25" t="s">
        <v>3070</v>
      </c>
      <c r="P80" s="25">
        <v>22723</v>
      </c>
      <c r="Q80" s="25">
        <v>1.577</v>
      </c>
      <c r="R80" s="25" t="s">
        <v>83</v>
      </c>
      <c r="S80" s="25" t="s">
        <v>36</v>
      </c>
    </row>
    <row r="81" spans="1:19" x14ac:dyDescent="0.35">
      <c r="A81" s="25" t="str">
        <f>+N81</f>
        <v>Arpat Alp</v>
      </c>
      <c r="B81" s="25" t="str">
        <f>+M81</f>
        <v>122.13.189.0</v>
      </c>
      <c r="C81" s="25" t="str">
        <f>LEFT(L81,2)</f>
        <v>R7</v>
      </c>
      <c r="D81" s="25">
        <f>+Q81</f>
        <v>2.5339999999999998</v>
      </c>
      <c r="E81" s="25" t="str">
        <f>+R81</f>
        <v>12&amp;U</v>
      </c>
      <c r="F81" s="25" t="str">
        <f>+S81</f>
        <v>A</v>
      </c>
      <c r="G81" s="29" t="s">
        <v>27</v>
      </c>
      <c r="H81" s="29" t="str">
        <f t="shared" si="1"/>
        <v/>
      </c>
      <c r="I81" s="25" t="str">
        <f>IF(K81&gt;4,"Dames","Messieurs")</f>
        <v>Messieurs</v>
      </c>
      <c r="J81" t="str">
        <f>RIGHT(B81,5)</f>
        <v>189.0</v>
      </c>
      <c r="K81">
        <f>VALUE(LEFT(J81,1))</f>
        <v>1</v>
      </c>
      <c r="L81" s="25" t="str">
        <f>+O81</f>
        <v>R7 </v>
      </c>
      <c r="M81" s="25" t="s">
        <v>3173</v>
      </c>
      <c r="N81" s="25" t="s">
        <v>3174</v>
      </c>
      <c r="O81" s="25" t="s">
        <v>3066</v>
      </c>
      <c r="P81" s="25">
        <v>15400</v>
      </c>
      <c r="Q81" s="25">
        <v>2.5339999999999998</v>
      </c>
      <c r="R81" s="25" t="s">
        <v>50</v>
      </c>
      <c r="S81" s="25" t="s">
        <v>36</v>
      </c>
    </row>
    <row r="82" spans="1:19" x14ac:dyDescent="0.35">
      <c r="A82" s="25" t="str">
        <f>+N82</f>
        <v>Arpat Can</v>
      </c>
      <c r="B82" s="25" t="str">
        <f>+M82</f>
        <v>122.09.103.0</v>
      </c>
      <c r="C82" s="25" t="str">
        <f>LEFT(L82,2)</f>
        <v>R6</v>
      </c>
      <c r="D82" s="25">
        <f>+Q82</f>
        <v>4.2549999999999999</v>
      </c>
      <c r="E82" s="25" t="str">
        <f>+R82</f>
        <v>16&amp;U</v>
      </c>
      <c r="F82" s="25" t="str">
        <f>+S82</f>
        <v>A</v>
      </c>
      <c r="G82" s="29" t="s">
        <v>27</v>
      </c>
      <c r="H82" s="29" t="str">
        <f t="shared" si="1"/>
        <v/>
      </c>
      <c r="I82" s="25" t="str">
        <f>IF(K82&gt;4,"Dames","Messieurs")</f>
        <v>Messieurs</v>
      </c>
      <c r="J82" t="str">
        <f>RIGHT(B82,5)</f>
        <v>103.0</v>
      </c>
      <c r="K82">
        <f>VALUE(LEFT(J82,1))</f>
        <v>1</v>
      </c>
      <c r="L82" s="25" t="str">
        <f>+O82</f>
        <v>R6 </v>
      </c>
      <c r="M82" s="25" t="s">
        <v>4796</v>
      </c>
      <c r="N82" s="25" t="s">
        <v>4797</v>
      </c>
      <c r="O82" s="25" t="s">
        <v>3065</v>
      </c>
      <c r="P82" s="25">
        <v>6663</v>
      </c>
      <c r="Q82" s="25">
        <v>4.2549999999999999</v>
      </c>
      <c r="R82" s="25" t="s">
        <v>87</v>
      </c>
      <c r="S82" s="25" t="s">
        <v>36</v>
      </c>
    </row>
    <row r="83" spans="1:19" x14ac:dyDescent="0.35">
      <c r="A83" s="25" t="str">
        <f>+N83</f>
        <v>Aschwanden Keiji</v>
      </c>
      <c r="B83" s="25" t="str">
        <f>+M83</f>
        <v>123.14.270.0</v>
      </c>
      <c r="C83" s="25" t="str">
        <f>LEFT(L83,2)</f>
        <v>R8</v>
      </c>
      <c r="D83" s="25">
        <f>+Q83</f>
        <v>1.655</v>
      </c>
      <c r="E83" s="25" t="str">
        <f>+R83</f>
        <v>12&amp;U</v>
      </c>
      <c r="F83" s="25" t="str">
        <f>+S83</f>
        <v>S</v>
      </c>
      <c r="G83" s="29" t="s">
        <v>543</v>
      </c>
      <c r="H83" s="29" t="str">
        <f t="shared" si="1"/>
        <v/>
      </c>
      <c r="I83" s="25" t="str">
        <f>IF(K83&gt;4,"Dames","Messieurs")</f>
        <v>Messieurs</v>
      </c>
      <c r="J83" t="str">
        <f>RIGHT(B83,5)</f>
        <v>270.0</v>
      </c>
      <c r="K83">
        <f>VALUE(LEFT(J83,1))</f>
        <v>2</v>
      </c>
      <c r="L83" s="25" t="str">
        <f>+O83</f>
        <v>R8 </v>
      </c>
      <c r="M83" s="25" t="s">
        <v>3424</v>
      </c>
      <c r="N83" s="25" t="s">
        <v>3425</v>
      </c>
      <c r="O83" s="25" t="s">
        <v>3070</v>
      </c>
      <c r="P83" s="25">
        <v>21995</v>
      </c>
      <c r="Q83" s="25">
        <v>1.655</v>
      </c>
      <c r="R83" s="25" t="s">
        <v>50</v>
      </c>
      <c r="S83" s="25" t="s">
        <v>878</v>
      </c>
    </row>
    <row r="84" spans="1:19" x14ac:dyDescent="0.35">
      <c r="A84" s="25" t="str">
        <f>+N84</f>
        <v>Assal Paul-Alexandre</v>
      </c>
      <c r="B84" s="25" t="str">
        <f>+M84</f>
        <v>123.12.150.0</v>
      </c>
      <c r="C84" s="25" t="str">
        <f>LEFT(L84,2)</f>
        <v>R9</v>
      </c>
      <c r="D84" s="25">
        <f>+Q84</f>
        <v>0.75</v>
      </c>
      <c r="E84" s="25" t="str">
        <f>+R84</f>
        <v>14&amp;U</v>
      </c>
      <c r="F84" s="25" t="str">
        <f>+S84</f>
        <v>S</v>
      </c>
      <c r="G84" s="29" t="s">
        <v>543</v>
      </c>
      <c r="H84" s="29" t="str">
        <f t="shared" si="1"/>
        <v/>
      </c>
      <c r="I84" s="25" t="str">
        <f>IF(K84&gt;4,"Dames","Messieurs")</f>
        <v>Messieurs</v>
      </c>
      <c r="J84" t="str">
        <f>RIGHT(B84,5)</f>
        <v>150.0</v>
      </c>
      <c r="K84">
        <f>VALUE(LEFT(J84,1))</f>
        <v>1</v>
      </c>
      <c r="L84" s="25" t="str">
        <f>+O84</f>
        <v>R9 </v>
      </c>
      <c r="M84" s="25" t="s">
        <v>3153</v>
      </c>
      <c r="N84" s="25" t="s">
        <v>3154</v>
      </c>
      <c r="O84" s="25" t="s">
        <v>3073</v>
      </c>
      <c r="P84" s="25">
        <v>32458</v>
      </c>
      <c r="Q84" s="25">
        <v>0.75</v>
      </c>
      <c r="R84" s="25" t="s">
        <v>83</v>
      </c>
      <c r="S84" s="25" t="s">
        <v>878</v>
      </c>
    </row>
    <row r="85" spans="1:19" x14ac:dyDescent="0.35">
      <c r="A85" s="25" t="str">
        <f>+N85</f>
        <v>Astolfi Valentina</v>
      </c>
      <c r="B85" s="25" t="str">
        <f>+M85</f>
        <v>123.11.847.0</v>
      </c>
      <c r="C85" s="25" t="str">
        <f>LEFT(L85,2)</f>
        <v>R8</v>
      </c>
      <c r="D85" s="25">
        <f>+Q85</f>
        <v>0.81899999999999995</v>
      </c>
      <c r="E85" s="25" t="str">
        <f>+R85</f>
        <v>14&amp;U</v>
      </c>
      <c r="F85" s="25" t="str">
        <f>+S85</f>
        <v>A</v>
      </c>
      <c r="G85" s="29" t="s">
        <v>27</v>
      </c>
      <c r="H85" s="29" t="str">
        <f t="shared" si="1"/>
        <v/>
      </c>
      <c r="I85" s="25" t="str">
        <f>IF(K85&gt;4,"Dames","Messieurs")</f>
        <v>Dames</v>
      </c>
      <c r="J85" t="str">
        <f>RIGHT(B85,5)</f>
        <v>847.0</v>
      </c>
      <c r="K85">
        <f>VALUE(LEFT(J85,1))</f>
        <v>8</v>
      </c>
      <c r="L85" s="25" t="str">
        <f>+O85</f>
        <v>R8 </v>
      </c>
      <c r="M85" s="25" t="s">
        <v>2425</v>
      </c>
      <c r="N85" s="25" t="s">
        <v>2426</v>
      </c>
      <c r="O85" s="25" t="s">
        <v>3070</v>
      </c>
      <c r="P85" s="25">
        <v>11490</v>
      </c>
      <c r="Q85" s="25">
        <v>0.81899999999999995</v>
      </c>
      <c r="R85" s="25" t="s">
        <v>83</v>
      </c>
      <c r="S85" s="25" t="s">
        <v>36</v>
      </c>
    </row>
    <row r="86" spans="1:19" x14ac:dyDescent="0.35">
      <c r="A86" s="25" t="str">
        <f>+N86</f>
        <v>Aubry Matthieu</v>
      </c>
      <c r="B86" s="25" t="str">
        <f>+M86</f>
        <v>124.83.425.0</v>
      </c>
      <c r="C86" s="25" t="str">
        <f>LEFT(L86,2)</f>
        <v>R7</v>
      </c>
      <c r="D86" s="25">
        <f>+Q86</f>
        <v>2.165</v>
      </c>
      <c r="E86" s="25" t="str">
        <f>+R86</f>
        <v>40+</v>
      </c>
      <c r="F86" s="25" t="str">
        <f>+S86</f>
        <v>A</v>
      </c>
      <c r="G86" s="29" t="s">
        <v>29</v>
      </c>
      <c r="H86" s="29" t="str">
        <f t="shared" si="1"/>
        <v/>
      </c>
      <c r="I86" s="25" t="str">
        <f>IF(K86&gt;4,"Dames","Messieurs")</f>
        <v>Messieurs</v>
      </c>
      <c r="J86" t="str">
        <f>RIGHT(B86,5)</f>
        <v>425.0</v>
      </c>
      <c r="K86">
        <f>VALUE(LEFT(J86,1))</f>
        <v>4</v>
      </c>
      <c r="L86" s="25" t="str">
        <f>+O86</f>
        <v>R7 </v>
      </c>
      <c r="M86" s="25" t="s">
        <v>5278</v>
      </c>
      <c r="N86" s="25" t="s">
        <v>5279</v>
      </c>
      <c r="O86" s="25" t="s">
        <v>3066</v>
      </c>
      <c r="P86" s="25">
        <v>17976</v>
      </c>
      <c r="Q86" s="25">
        <v>2.165</v>
      </c>
      <c r="R86" s="25" t="s">
        <v>68</v>
      </c>
      <c r="S86" s="25" t="s">
        <v>36</v>
      </c>
    </row>
    <row r="87" spans="1:19" x14ac:dyDescent="0.35">
      <c r="A87" s="25" t="str">
        <f>+N87</f>
        <v>Aury Omer</v>
      </c>
      <c r="B87" s="25" t="str">
        <f>+M87</f>
        <v>124.88.234.0</v>
      </c>
      <c r="C87" s="25" t="str">
        <f>LEFT(L87,2)</f>
        <v>R9</v>
      </c>
      <c r="D87" s="25">
        <f>+Q87</f>
        <v>0.745</v>
      </c>
      <c r="E87" s="25" t="str">
        <f>+R87</f>
        <v>35+</v>
      </c>
      <c r="F87" s="25" t="str">
        <f>+S87</f>
        <v>A</v>
      </c>
      <c r="G87" s="29" t="s">
        <v>3995</v>
      </c>
      <c r="H87" s="29" t="str">
        <f t="shared" si="1"/>
        <v/>
      </c>
      <c r="I87" s="25" t="str">
        <f>IF(K87&gt;4,"Dames","Messieurs")</f>
        <v>Messieurs</v>
      </c>
      <c r="J87" t="str">
        <f>RIGHT(B87,5)</f>
        <v>234.0</v>
      </c>
      <c r="K87">
        <f>VALUE(LEFT(J87,1))</f>
        <v>2</v>
      </c>
      <c r="L87" s="25" t="str">
        <f>+O87</f>
        <v>R9 </v>
      </c>
      <c r="M87" s="25" t="s">
        <v>4348</v>
      </c>
      <c r="N87" s="25" t="s">
        <v>4349</v>
      </c>
      <c r="O87" s="25" t="s">
        <v>3073</v>
      </c>
      <c r="P87" s="25">
        <v>44548</v>
      </c>
      <c r="Q87" s="25">
        <v>0.745</v>
      </c>
      <c r="R87" s="25" t="s">
        <v>42</v>
      </c>
      <c r="S87" s="25" t="s">
        <v>36</v>
      </c>
    </row>
    <row r="88" spans="1:19" x14ac:dyDescent="0.35">
      <c r="A88" s="25" t="str">
        <f>+N88</f>
        <v>Aussat Amelia</v>
      </c>
      <c r="B88" s="25" t="str">
        <f>+M88</f>
        <v>124.11.764.0</v>
      </c>
      <c r="C88" s="25" t="str">
        <f>LEFT(L88,2)</f>
        <v>R4</v>
      </c>
      <c r="D88" s="25">
        <f>+Q88</f>
        <v>6.6619999999999999</v>
      </c>
      <c r="E88" s="25" t="str">
        <f>+R88</f>
        <v>14&amp;U</v>
      </c>
      <c r="F88" s="25" t="str">
        <f>+S88</f>
        <v>A</v>
      </c>
      <c r="G88" s="29" t="s">
        <v>539</v>
      </c>
      <c r="H88" s="29" t="str">
        <f t="shared" si="1"/>
        <v/>
      </c>
      <c r="I88" s="25" t="str">
        <f>IF(K88&gt;4,"Dames","Messieurs")</f>
        <v>Dames</v>
      </c>
      <c r="J88" t="str">
        <f>RIGHT(B88,5)</f>
        <v>764.0</v>
      </c>
      <c r="K88">
        <f>VALUE(LEFT(J88,1))</f>
        <v>7</v>
      </c>
      <c r="L88" s="25" t="str">
        <f>+O88</f>
        <v>R4 </v>
      </c>
      <c r="M88" s="25" t="s">
        <v>4360</v>
      </c>
      <c r="N88" s="25" t="s">
        <v>4361</v>
      </c>
      <c r="O88" s="25" t="s">
        <v>3064</v>
      </c>
      <c r="P88" s="25">
        <v>572</v>
      </c>
      <c r="Q88" s="25">
        <v>6.6619999999999999</v>
      </c>
      <c r="R88" s="25" t="s">
        <v>83</v>
      </c>
      <c r="S88" s="25" t="s">
        <v>36</v>
      </c>
    </row>
    <row r="89" spans="1:19" x14ac:dyDescent="0.35">
      <c r="A89" s="25" t="str">
        <f>+N89</f>
        <v>Avouli Eliza</v>
      </c>
      <c r="B89" s="25" t="str">
        <f>+M89</f>
        <v>124.07.547.0</v>
      </c>
      <c r="C89" s="25" t="str">
        <f>LEFT(L89,2)</f>
        <v>R9</v>
      </c>
      <c r="D89" s="25">
        <f>+Q89</f>
        <v>0.75</v>
      </c>
      <c r="E89" s="25" t="str">
        <f>+R89</f>
        <v>18&amp;U</v>
      </c>
      <c r="F89" s="25" t="str">
        <f>+S89</f>
        <v>S</v>
      </c>
      <c r="G89" s="29" t="s">
        <v>543</v>
      </c>
      <c r="H89" s="29" t="str">
        <f t="shared" si="1"/>
        <v/>
      </c>
      <c r="I89" s="25" t="str">
        <f>IF(K89&gt;4,"Dames","Messieurs")</f>
        <v>Dames</v>
      </c>
      <c r="J89" t="str">
        <f>RIGHT(B89,5)</f>
        <v>547.0</v>
      </c>
      <c r="K89">
        <f>VALUE(LEFT(J89,1))</f>
        <v>5</v>
      </c>
      <c r="L89" s="25" t="str">
        <f>+O89</f>
        <v>R9 </v>
      </c>
      <c r="M89" s="25" t="s">
        <v>1807</v>
      </c>
      <c r="N89" s="25" t="s">
        <v>1808</v>
      </c>
      <c r="O89" s="25" t="s">
        <v>3073</v>
      </c>
      <c r="P89" s="25">
        <v>11805</v>
      </c>
      <c r="Q89" s="25">
        <v>0.75</v>
      </c>
      <c r="R89" s="25" t="s">
        <v>73</v>
      </c>
      <c r="S89" s="25" t="s">
        <v>878</v>
      </c>
    </row>
    <row r="90" spans="1:19" x14ac:dyDescent="0.35">
      <c r="A90" s="25" t="str">
        <f>+N90</f>
        <v>Ayer Nathan</v>
      </c>
      <c r="B90" s="25" t="str">
        <f>+M90</f>
        <v>124.15.136.0</v>
      </c>
      <c r="C90" s="25" t="str">
        <f>LEFT(L90,2)</f>
        <v>R6</v>
      </c>
      <c r="D90" s="25">
        <f>+Q90</f>
        <v>4.3609999999999998</v>
      </c>
      <c r="E90" s="25" t="str">
        <f>+R90</f>
        <v>10&amp;U</v>
      </c>
      <c r="F90" s="25" t="str">
        <f>+S90</f>
        <v>A</v>
      </c>
      <c r="G90" s="29" t="s">
        <v>3393</v>
      </c>
      <c r="H90" s="29" t="str">
        <f t="shared" si="1"/>
        <v/>
      </c>
      <c r="I90" s="25" t="str">
        <f>IF(K90&gt;4,"Dames","Messieurs")</f>
        <v>Messieurs</v>
      </c>
      <c r="J90" t="str">
        <f>RIGHT(B90,5)</f>
        <v>136.0</v>
      </c>
      <c r="K90">
        <f>VALUE(LEFT(J90,1))</f>
        <v>1</v>
      </c>
      <c r="L90" s="25" t="str">
        <f>+O90</f>
        <v>R6 </v>
      </c>
      <c r="M90" s="25" t="s">
        <v>4757</v>
      </c>
      <c r="N90" s="25" t="s">
        <v>4758</v>
      </c>
      <c r="O90" s="25" t="s">
        <v>3065</v>
      </c>
      <c r="P90" s="25">
        <v>6291</v>
      </c>
      <c r="Q90" s="25">
        <v>4.3609999999999998</v>
      </c>
      <c r="R90" s="25" t="s">
        <v>110</v>
      </c>
      <c r="S90" s="25" t="s">
        <v>36</v>
      </c>
    </row>
    <row r="91" spans="1:19" x14ac:dyDescent="0.35">
      <c r="A91" s="25" t="str">
        <f>+N91</f>
        <v>Aymon Nicole</v>
      </c>
      <c r="B91" s="25" t="str">
        <f>+M91</f>
        <v>124.62.691.0</v>
      </c>
      <c r="C91" s="25" t="str">
        <f>LEFT(L91,2)</f>
        <v>R7</v>
      </c>
      <c r="D91" s="25">
        <f>+Q91</f>
        <v>3.08</v>
      </c>
      <c r="E91" s="25" t="str">
        <f>+R91</f>
        <v>60+</v>
      </c>
      <c r="F91" s="25" t="str">
        <f>+S91</f>
        <v>A</v>
      </c>
      <c r="G91" s="29" t="s">
        <v>25</v>
      </c>
      <c r="H91" s="29" t="str">
        <f t="shared" si="1"/>
        <v/>
      </c>
      <c r="I91" s="25" t="str">
        <f>IF(K91&gt;4,"Dames","Messieurs")</f>
        <v>Dames</v>
      </c>
      <c r="J91" t="str">
        <f>RIGHT(B91,5)</f>
        <v>691.0</v>
      </c>
      <c r="K91">
        <f>VALUE(LEFT(J91,1))</f>
        <v>6</v>
      </c>
      <c r="L91" s="25" t="str">
        <f>+O91</f>
        <v>R7 </v>
      </c>
      <c r="M91" s="25" t="s">
        <v>37</v>
      </c>
      <c r="N91" s="25" t="s">
        <v>38</v>
      </c>
      <c r="O91" s="25" t="s">
        <v>3066</v>
      </c>
      <c r="P91" s="25">
        <v>4234</v>
      </c>
      <c r="Q91" s="25">
        <v>3.08</v>
      </c>
      <c r="R91" s="25" t="s">
        <v>47</v>
      </c>
      <c r="S91" s="25" t="s">
        <v>36</v>
      </c>
    </row>
    <row r="92" spans="1:19" x14ac:dyDescent="0.35">
      <c r="A92" s="25" t="str">
        <f>+N92</f>
        <v>Aymon Pascal</v>
      </c>
      <c r="B92" s="25" t="str">
        <f>+M92</f>
        <v>124.77.257.0</v>
      </c>
      <c r="C92" s="25" t="str">
        <f>LEFT(L92,2)</f>
        <v>R6</v>
      </c>
      <c r="D92" s="25">
        <f>+Q92</f>
        <v>3.87</v>
      </c>
      <c r="E92" s="25" t="str">
        <f>+R92</f>
        <v>45+</v>
      </c>
      <c r="F92" s="25" t="str">
        <f>+S92</f>
        <v>A</v>
      </c>
      <c r="G92" s="29" t="s">
        <v>3393</v>
      </c>
      <c r="H92" s="29" t="str">
        <f t="shared" si="1"/>
        <v/>
      </c>
      <c r="I92" s="25" t="str">
        <f>IF(K92&gt;4,"Dames","Messieurs")</f>
        <v>Messieurs</v>
      </c>
      <c r="J92" t="str">
        <f>RIGHT(B92,5)</f>
        <v>257.0</v>
      </c>
      <c r="K92">
        <f>VALUE(LEFT(J92,1))</f>
        <v>2</v>
      </c>
      <c r="L92" s="25" t="str">
        <f>+O92</f>
        <v>R6 </v>
      </c>
      <c r="M92" s="25" t="s">
        <v>3652</v>
      </c>
      <c r="N92" s="25" t="s">
        <v>3653</v>
      </c>
      <c r="O92" s="25" t="s">
        <v>3065</v>
      </c>
      <c r="P92" s="25">
        <v>8256</v>
      </c>
      <c r="Q92" s="25">
        <v>3.87</v>
      </c>
      <c r="R92" s="25" t="s">
        <v>78</v>
      </c>
      <c r="S92" s="25" t="s">
        <v>36</v>
      </c>
    </row>
    <row r="93" spans="1:19" x14ac:dyDescent="0.35">
      <c r="A93" s="25" t="str">
        <f>+N93</f>
        <v>Aymon Tania</v>
      </c>
      <c r="B93" s="25" t="str">
        <f>+M93</f>
        <v>124.98.742.0</v>
      </c>
      <c r="C93" s="25" t="str">
        <f>LEFT(L93,2)</f>
        <v>R7</v>
      </c>
      <c r="D93" s="25">
        <f>+Q93</f>
        <v>3.0219999999999998</v>
      </c>
      <c r="E93" s="25" t="str">
        <f>+R93</f>
        <v>A</v>
      </c>
      <c r="F93" s="25" t="str">
        <f>+S93</f>
        <v>A</v>
      </c>
      <c r="G93" s="29" t="s">
        <v>25</v>
      </c>
      <c r="H93" s="29" t="str">
        <f t="shared" si="1"/>
        <v/>
      </c>
      <c r="I93" s="25" t="str">
        <f>IF(K93&gt;4,"Dames","Messieurs")</f>
        <v>Dames</v>
      </c>
      <c r="J93" t="str">
        <f>RIGHT(B93,5)</f>
        <v>742.0</v>
      </c>
      <c r="K93">
        <f>VALUE(LEFT(J93,1))</f>
        <v>7</v>
      </c>
      <c r="L93" s="25" t="str">
        <f>+O93</f>
        <v>R7 </v>
      </c>
      <c r="M93" s="25" t="s">
        <v>98</v>
      </c>
      <c r="N93" s="25" t="s">
        <v>99</v>
      </c>
      <c r="O93" s="25" t="s">
        <v>3066</v>
      </c>
      <c r="P93" s="25">
        <v>4350</v>
      </c>
      <c r="Q93" s="25">
        <v>3.0219999999999998</v>
      </c>
      <c r="R93" s="25" t="s">
        <v>36</v>
      </c>
      <c r="S93" s="25" t="s">
        <v>36</v>
      </c>
    </row>
    <row r="94" spans="1:19" x14ac:dyDescent="0.35">
      <c r="A94" s="25" t="str">
        <f>+N94</f>
        <v>Azami Youssef</v>
      </c>
      <c r="B94" s="25" t="str">
        <f>+M94</f>
        <v>124.75.289.0</v>
      </c>
      <c r="C94" s="25" t="str">
        <f>LEFT(L94,2)</f>
        <v>R5</v>
      </c>
      <c r="D94" s="25">
        <f>+Q94</f>
        <v>5.6210000000000004</v>
      </c>
      <c r="E94" s="25" t="str">
        <f>+R94</f>
        <v>50+</v>
      </c>
      <c r="F94" s="25" t="str">
        <f>+S94</f>
        <v>A</v>
      </c>
      <c r="G94" s="29" t="s">
        <v>1839</v>
      </c>
      <c r="H94" s="29" t="str">
        <f t="shared" si="1"/>
        <v/>
      </c>
      <c r="I94" s="25" t="str">
        <f>IF(K94&gt;4,"Dames","Messieurs")</f>
        <v>Messieurs</v>
      </c>
      <c r="J94" t="str">
        <f>RIGHT(B94,5)</f>
        <v>289.0</v>
      </c>
      <c r="K94">
        <f>VALUE(LEFT(J94,1))</f>
        <v>2</v>
      </c>
      <c r="L94" s="25" t="str">
        <f>+O94</f>
        <v>R5 </v>
      </c>
      <c r="M94" s="25" t="s">
        <v>4919</v>
      </c>
      <c r="N94" s="25" t="s">
        <v>4920</v>
      </c>
      <c r="O94" s="25" t="s">
        <v>3084</v>
      </c>
      <c r="P94" s="25">
        <v>2912</v>
      </c>
      <c r="Q94" s="25">
        <v>5.6210000000000004</v>
      </c>
      <c r="R94" s="25" t="s">
        <v>39</v>
      </c>
      <c r="S94" s="25" t="s">
        <v>36</v>
      </c>
    </row>
    <row r="95" spans="1:19" x14ac:dyDescent="0.35">
      <c r="A95" s="25" t="str">
        <f>+N95</f>
        <v>Aziz Karim</v>
      </c>
      <c r="B95" s="25" t="str">
        <f>+M95</f>
        <v>124.97.268.0</v>
      </c>
      <c r="C95" s="25" t="str">
        <f>LEFT(L95,2)</f>
        <v>R7</v>
      </c>
      <c r="D95" s="25">
        <f>+Q95</f>
        <v>2.8439999999999999</v>
      </c>
      <c r="E95" s="25" t="str">
        <f>+R95</f>
        <v>A</v>
      </c>
      <c r="F95" s="25" t="str">
        <f>+S95</f>
        <v>A</v>
      </c>
      <c r="G95" s="29" t="s">
        <v>3995</v>
      </c>
      <c r="H95" s="29" t="str">
        <f t="shared" si="1"/>
        <v/>
      </c>
      <c r="I95" s="25" t="str">
        <f>IF(K95&gt;4,"Dames","Messieurs")</f>
        <v>Messieurs</v>
      </c>
      <c r="J95" t="str">
        <f>RIGHT(B95,5)</f>
        <v>268.0</v>
      </c>
      <c r="K95">
        <f>VALUE(LEFT(J95,1))</f>
        <v>2</v>
      </c>
      <c r="L95" s="25" t="str">
        <f>+O95</f>
        <v>R7 </v>
      </c>
      <c r="M95" s="25" t="s">
        <v>4162</v>
      </c>
      <c r="N95" s="25" t="s">
        <v>4163</v>
      </c>
      <c r="O95" s="25" t="s">
        <v>3066</v>
      </c>
      <c r="P95" s="25">
        <v>13520</v>
      </c>
      <c r="Q95" s="25">
        <v>2.8439999999999999</v>
      </c>
      <c r="R95" s="25" t="s">
        <v>36</v>
      </c>
      <c r="S95" s="25" t="s">
        <v>36</v>
      </c>
    </row>
    <row r="96" spans="1:19" x14ac:dyDescent="0.35">
      <c r="A96" s="25" t="str">
        <f>+N96</f>
        <v>Aziz Kim</v>
      </c>
      <c r="B96" s="25" t="str">
        <f>+M96</f>
        <v>124.97.268.1</v>
      </c>
      <c r="C96" s="25" t="str">
        <f>LEFT(L96,2)</f>
        <v>R9</v>
      </c>
      <c r="D96" s="25">
        <f>+Q96</f>
        <v>0.75</v>
      </c>
      <c r="E96" s="25" t="str">
        <f>+R96</f>
        <v>A</v>
      </c>
      <c r="F96" s="25" t="str">
        <f>+S96</f>
        <v>S</v>
      </c>
      <c r="G96" s="29" t="s">
        <v>3995</v>
      </c>
      <c r="H96" s="29" t="str">
        <f t="shared" si="1"/>
        <v/>
      </c>
      <c r="I96" s="25" t="str">
        <f>IF(K96&gt;4,"Dames","Messieurs")</f>
        <v>Messieurs</v>
      </c>
      <c r="J96" t="str">
        <f>RIGHT(B96,5)</f>
        <v>268.1</v>
      </c>
      <c r="K96">
        <f>VALUE(LEFT(J96,1))</f>
        <v>2</v>
      </c>
      <c r="L96" s="25" t="str">
        <f>+O96</f>
        <v>R9 </v>
      </c>
      <c r="M96" s="25" t="s">
        <v>4278</v>
      </c>
      <c r="N96" s="25" t="s">
        <v>4279</v>
      </c>
      <c r="O96" s="25" t="s">
        <v>3073</v>
      </c>
      <c r="P96" s="25">
        <v>32458</v>
      </c>
      <c r="Q96" s="25">
        <v>0.75</v>
      </c>
      <c r="R96" s="25" t="s">
        <v>36</v>
      </c>
      <c r="S96" s="25" t="s">
        <v>878</v>
      </c>
    </row>
    <row r="97" spans="1:19" x14ac:dyDescent="0.35">
      <c r="A97" s="25" t="str">
        <f>+N97</f>
        <v>Azkoul Jazz</v>
      </c>
      <c r="B97" s="25" t="str">
        <f>+M97</f>
        <v>124.48.270.0</v>
      </c>
      <c r="C97" s="25" t="str">
        <f>LEFT(L97,2)</f>
        <v>R9</v>
      </c>
      <c r="D97" s="25">
        <f>+Q97</f>
        <v>0.53700000000000003</v>
      </c>
      <c r="E97" s="25" t="str">
        <f>+R97</f>
        <v>75+</v>
      </c>
      <c r="F97" s="25" t="str">
        <f>+S97</f>
        <v>A</v>
      </c>
      <c r="G97" s="29" t="s">
        <v>3359</v>
      </c>
      <c r="H97" s="29" t="str">
        <f t="shared" si="1"/>
        <v/>
      </c>
      <c r="I97" s="25" t="str">
        <f>IF(K97&gt;4,"Dames","Messieurs")</f>
        <v>Messieurs</v>
      </c>
      <c r="J97" t="str">
        <f>RIGHT(B97,5)</f>
        <v>270.0</v>
      </c>
      <c r="K97">
        <f>VALUE(LEFT(J97,1))</f>
        <v>2</v>
      </c>
      <c r="L97" s="25" t="str">
        <f>+O97</f>
        <v>R9 </v>
      </c>
      <c r="M97" s="25" t="s">
        <v>1611</v>
      </c>
      <c r="N97" s="25" t="s">
        <v>1612</v>
      </c>
      <c r="O97" s="25" t="s">
        <v>3073</v>
      </c>
      <c r="P97" s="25">
        <v>58016</v>
      </c>
      <c r="Q97" s="25">
        <v>0.53700000000000003</v>
      </c>
      <c r="R97" s="25" t="s">
        <v>159</v>
      </c>
      <c r="S97" s="25" t="s">
        <v>36</v>
      </c>
    </row>
    <row r="98" spans="1:19" x14ac:dyDescent="0.35">
      <c r="A98" s="25" t="str">
        <f>+N98</f>
        <v>Azzam Iannis</v>
      </c>
      <c r="B98" s="25" t="str">
        <f>+M98</f>
        <v>124.93.473.0</v>
      </c>
      <c r="C98" s="25" t="str">
        <f>LEFT(L98,2)</f>
        <v>R9</v>
      </c>
      <c r="D98" s="25">
        <f>+Q98</f>
        <v>0.75</v>
      </c>
      <c r="E98" s="25" t="str">
        <f>+R98</f>
        <v>A</v>
      </c>
      <c r="F98" s="25" t="str">
        <f>+S98</f>
        <v>S</v>
      </c>
      <c r="G98" s="29" t="s">
        <v>3359</v>
      </c>
      <c r="H98" s="29" t="str">
        <f t="shared" si="1"/>
        <v/>
      </c>
      <c r="I98" s="25" t="str">
        <f>IF(K98&gt;4,"Dames","Messieurs")</f>
        <v>Messieurs</v>
      </c>
      <c r="J98" t="str">
        <f>RIGHT(B98,5)</f>
        <v>473.0</v>
      </c>
      <c r="K98">
        <f>VALUE(LEFT(J98,1))</f>
        <v>4</v>
      </c>
      <c r="L98" s="25" t="str">
        <f>+O98</f>
        <v>R9 </v>
      </c>
      <c r="M98" s="25" t="s">
        <v>1848</v>
      </c>
      <c r="N98" s="25" t="s">
        <v>1849</v>
      </c>
      <c r="O98" s="25" t="s">
        <v>3073</v>
      </c>
      <c r="P98" s="25">
        <v>32458</v>
      </c>
      <c r="Q98" s="25">
        <v>0.75</v>
      </c>
      <c r="R98" s="25" t="s">
        <v>36</v>
      </c>
      <c r="S98" s="25" t="s">
        <v>878</v>
      </c>
    </row>
    <row r="99" spans="1:19" ht="13.25" customHeight="1" x14ac:dyDescent="0.35">
      <c r="A99" s="25" t="str">
        <f>+N99</f>
        <v>Babel Carole</v>
      </c>
      <c r="B99" s="25" t="str">
        <f>+M99</f>
        <v>125.60.857.0</v>
      </c>
      <c r="C99" s="25" t="str">
        <f>LEFT(L99,2)</f>
        <v>R7</v>
      </c>
      <c r="D99" s="25">
        <f>+Q99</f>
        <v>2.9740000000000002</v>
      </c>
      <c r="E99" s="25" t="str">
        <f>+R99</f>
        <v>65+</v>
      </c>
      <c r="F99" s="25" t="str">
        <f>+S99</f>
        <v>A</v>
      </c>
      <c r="G99" s="29" t="s">
        <v>543</v>
      </c>
      <c r="H99" s="29" t="str">
        <f t="shared" si="1"/>
        <v/>
      </c>
      <c r="I99" s="25" t="str">
        <f>IF(K99&gt;4,"Dames","Messieurs")</f>
        <v>Dames</v>
      </c>
      <c r="J99" t="str">
        <f>RIGHT(B99,5)</f>
        <v>857.0</v>
      </c>
      <c r="K99">
        <f>VALUE(LEFT(J99,1))</f>
        <v>8</v>
      </c>
      <c r="L99" s="25" t="str">
        <f>+O99</f>
        <v>R7 </v>
      </c>
      <c r="M99" s="25" t="s">
        <v>1788</v>
      </c>
      <c r="N99" s="25" t="s">
        <v>1789</v>
      </c>
      <c r="O99" s="25" t="s">
        <v>3066</v>
      </c>
      <c r="P99" s="25">
        <v>4444</v>
      </c>
      <c r="Q99" s="25">
        <v>2.9740000000000002</v>
      </c>
      <c r="R99" s="25" t="s">
        <v>100</v>
      </c>
      <c r="S99" s="25" t="s">
        <v>36</v>
      </c>
    </row>
    <row r="100" spans="1:19" x14ac:dyDescent="0.35">
      <c r="A100" s="25" t="str">
        <f>+N100</f>
        <v>Babey Paul</v>
      </c>
      <c r="B100" s="25" t="str">
        <f>+M100</f>
        <v>125.96.202.0</v>
      </c>
      <c r="C100" s="25" t="str">
        <f>LEFT(L100,2)</f>
        <v>R8</v>
      </c>
      <c r="D100" s="25">
        <f>+Q100</f>
        <v>1.3839999999999999</v>
      </c>
      <c r="E100" s="25" t="str">
        <f>+R100</f>
        <v>A</v>
      </c>
      <c r="F100" s="25" t="str">
        <f>+S100</f>
        <v>A</v>
      </c>
      <c r="G100" s="29" t="s">
        <v>1839</v>
      </c>
      <c r="H100" s="29" t="str">
        <f t="shared" si="1"/>
        <v/>
      </c>
      <c r="I100" s="25" t="str">
        <f>IF(K100&gt;4,"Dames","Messieurs")</f>
        <v>Messieurs</v>
      </c>
      <c r="J100" t="str">
        <f>RIGHT(B100,5)</f>
        <v>202.0</v>
      </c>
      <c r="K100">
        <f>VALUE(LEFT(J100,1))</f>
        <v>2</v>
      </c>
      <c r="L100" s="25" t="str">
        <f>+O100</f>
        <v>R8 </v>
      </c>
      <c r="M100" s="25" t="s">
        <v>2571</v>
      </c>
      <c r="N100" s="25" t="s">
        <v>2572</v>
      </c>
      <c r="O100" s="25" t="s">
        <v>3070</v>
      </c>
      <c r="P100" s="25">
        <v>24556</v>
      </c>
      <c r="Q100" s="25">
        <v>1.3839999999999999</v>
      </c>
      <c r="R100" s="25" t="s">
        <v>36</v>
      </c>
      <c r="S100" s="25" t="s">
        <v>36</v>
      </c>
    </row>
    <row r="101" spans="1:19" x14ac:dyDescent="0.35">
      <c r="A101" s="25" t="str">
        <f>+N101</f>
        <v>Babutsidze Alexander</v>
      </c>
      <c r="B101" s="25" t="str">
        <f>+M101</f>
        <v>125.96.228.0</v>
      </c>
      <c r="C101" s="25" t="str">
        <f>LEFT(L101,2)</f>
        <v>R9</v>
      </c>
      <c r="D101" s="25">
        <f>+Q101</f>
        <v>0.75</v>
      </c>
      <c r="E101" s="25" t="str">
        <f>+R101</f>
        <v>A</v>
      </c>
      <c r="F101" s="25" t="str">
        <f>+S101</f>
        <v>S</v>
      </c>
      <c r="G101" s="29" t="s">
        <v>543</v>
      </c>
      <c r="H101" s="29" t="str">
        <f t="shared" si="1"/>
        <v/>
      </c>
      <c r="I101" s="25" t="str">
        <f>IF(K101&gt;4,"Dames","Messieurs")</f>
        <v>Messieurs</v>
      </c>
      <c r="J101" t="str">
        <f>RIGHT(B101,5)</f>
        <v>228.0</v>
      </c>
      <c r="K101">
        <f>VALUE(LEFT(J101,1))</f>
        <v>2</v>
      </c>
      <c r="L101" s="25" t="str">
        <f>+O101</f>
        <v>R9 </v>
      </c>
      <c r="M101" s="25" t="s">
        <v>1103</v>
      </c>
      <c r="N101" s="25" t="s">
        <v>1104</v>
      </c>
      <c r="O101" s="25" t="s">
        <v>3073</v>
      </c>
      <c r="P101" s="25">
        <v>32458</v>
      </c>
      <c r="Q101" s="25">
        <v>0.75</v>
      </c>
      <c r="R101" s="25" t="s">
        <v>36</v>
      </c>
      <c r="S101" s="25" t="s">
        <v>878</v>
      </c>
    </row>
    <row r="102" spans="1:19" x14ac:dyDescent="0.35">
      <c r="A102" s="25" t="str">
        <f>+N102</f>
        <v>Babutsidze Téodor</v>
      </c>
      <c r="B102" s="25" t="str">
        <f>+M102</f>
        <v>125.99.404.0</v>
      </c>
      <c r="C102" s="25" t="str">
        <f>LEFT(L102,2)</f>
        <v>R9</v>
      </c>
      <c r="D102" s="25">
        <f>+Q102</f>
        <v>0.75</v>
      </c>
      <c r="E102" s="25" t="str">
        <f>+R102</f>
        <v>A</v>
      </c>
      <c r="F102" s="25" t="str">
        <f>+S102</f>
        <v>S</v>
      </c>
      <c r="G102" s="29" t="s">
        <v>543</v>
      </c>
      <c r="H102" s="29" t="str">
        <f t="shared" si="1"/>
        <v/>
      </c>
      <c r="I102" s="25" t="str">
        <f>IF(K102&gt;4,"Dames","Messieurs")</f>
        <v>Messieurs</v>
      </c>
      <c r="J102" t="str">
        <f>RIGHT(B102,5)</f>
        <v>404.0</v>
      </c>
      <c r="K102">
        <f>VALUE(LEFT(J102,1))</f>
        <v>4</v>
      </c>
      <c r="L102" s="25" t="str">
        <f>+O102</f>
        <v>R9 </v>
      </c>
      <c r="M102" s="25" t="s">
        <v>1105</v>
      </c>
      <c r="N102" s="25" t="s">
        <v>1106</v>
      </c>
      <c r="O102" s="25" t="s">
        <v>3073</v>
      </c>
      <c r="P102" s="25">
        <v>32458</v>
      </c>
      <c r="Q102" s="25">
        <v>0.75</v>
      </c>
      <c r="R102" s="25" t="s">
        <v>36</v>
      </c>
      <c r="S102" s="25" t="s">
        <v>878</v>
      </c>
    </row>
    <row r="103" spans="1:19" x14ac:dyDescent="0.35">
      <c r="A103" s="25" t="str">
        <f>+N103</f>
        <v>Bachelard Axel</v>
      </c>
      <c r="B103" s="25" t="str">
        <f>+M103</f>
        <v>126.07.341.0</v>
      </c>
      <c r="C103" s="25" t="str">
        <f>LEFT(L103,2)</f>
        <v>R9</v>
      </c>
      <c r="D103" s="25">
        <f>+Q103</f>
        <v>0.75</v>
      </c>
      <c r="E103" s="25" t="str">
        <f>+R103</f>
        <v>18&amp;U</v>
      </c>
      <c r="F103" s="25" t="str">
        <f>+S103</f>
        <v>S</v>
      </c>
      <c r="G103" s="29" t="s">
        <v>1839</v>
      </c>
      <c r="H103" s="29" t="str">
        <f t="shared" si="1"/>
        <v/>
      </c>
      <c r="I103" s="25" t="str">
        <f>IF(K103&gt;4,"Dames","Messieurs")</f>
        <v>Messieurs</v>
      </c>
      <c r="J103" t="str">
        <f>RIGHT(B103,5)</f>
        <v>341.0</v>
      </c>
      <c r="K103">
        <f>VALUE(LEFT(J103,1))</f>
        <v>3</v>
      </c>
      <c r="L103" s="25" t="str">
        <f>+O103</f>
        <v>R9 </v>
      </c>
      <c r="M103" s="25" t="s">
        <v>2130</v>
      </c>
      <c r="N103" s="25" t="s">
        <v>2131</v>
      </c>
      <c r="O103" s="25" t="s">
        <v>3073</v>
      </c>
      <c r="P103" s="25">
        <v>32458</v>
      </c>
      <c r="Q103" s="25">
        <v>0.75</v>
      </c>
      <c r="R103" s="25" t="s">
        <v>73</v>
      </c>
      <c r="S103" s="25" t="s">
        <v>878</v>
      </c>
    </row>
    <row r="104" spans="1:19" x14ac:dyDescent="0.35">
      <c r="A104" s="25" t="str">
        <f>+N104</f>
        <v>Bachelard Manuel</v>
      </c>
      <c r="B104" s="25" t="str">
        <f>+M104</f>
        <v>126.88.170.0</v>
      </c>
      <c r="C104" s="25" t="str">
        <f>LEFT(L104,2)</f>
        <v>R9</v>
      </c>
      <c r="D104" s="25">
        <f>+Q104</f>
        <v>0.75</v>
      </c>
      <c r="E104" s="25" t="str">
        <f>+R104</f>
        <v>35+</v>
      </c>
      <c r="F104" s="25" t="str">
        <f>+S104</f>
        <v>S</v>
      </c>
      <c r="G104" s="29" t="s">
        <v>1839</v>
      </c>
      <c r="H104" s="29" t="str">
        <f t="shared" si="1"/>
        <v/>
      </c>
      <c r="I104" s="25" t="str">
        <f>IF(K104&gt;4,"Dames","Messieurs")</f>
        <v>Messieurs</v>
      </c>
      <c r="J104" t="str">
        <f>RIGHT(B104,5)</f>
        <v>170.0</v>
      </c>
      <c r="K104">
        <f>VALUE(LEFT(J104,1))</f>
        <v>1</v>
      </c>
      <c r="L104" s="25" t="str">
        <f>+O104</f>
        <v>R9 </v>
      </c>
      <c r="M104" s="25" t="s">
        <v>1956</v>
      </c>
      <c r="N104" s="25" t="s">
        <v>1957</v>
      </c>
      <c r="O104" s="25" t="s">
        <v>3073</v>
      </c>
      <c r="P104" s="25">
        <v>32458</v>
      </c>
      <c r="Q104" s="25">
        <v>0.75</v>
      </c>
      <c r="R104" s="25" t="s">
        <v>42</v>
      </c>
      <c r="S104" s="25" t="s">
        <v>878</v>
      </c>
    </row>
    <row r="105" spans="1:19" x14ac:dyDescent="0.35">
      <c r="A105" s="25" t="str">
        <f>+N105</f>
        <v>Bacher Patrick</v>
      </c>
      <c r="B105" s="25" t="str">
        <f>+M105</f>
        <v>126.67.331.0</v>
      </c>
      <c r="C105" s="25" t="str">
        <f>LEFT(L105,2)</f>
        <v>R7</v>
      </c>
      <c r="D105" s="25">
        <f>+Q105</f>
        <v>2.1760000000000002</v>
      </c>
      <c r="E105" s="25" t="str">
        <f>+R105</f>
        <v>55+</v>
      </c>
      <c r="F105" s="25" t="str">
        <f>+S105</f>
        <v>A</v>
      </c>
      <c r="G105" s="29" t="s">
        <v>1839</v>
      </c>
      <c r="H105" s="29" t="str">
        <f t="shared" si="1"/>
        <v/>
      </c>
      <c r="I105" s="25" t="str">
        <f>IF(K105&gt;4,"Dames","Messieurs")</f>
        <v>Messieurs</v>
      </c>
      <c r="J105" t="str">
        <f>RIGHT(B105,5)</f>
        <v>331.0</v>
      </c>
      <c r="K105">
        <f>VALUE(LEFT(J105,1))</f>
        <v>3</v>
      </c>
      <c r="L105" s="25" t="str">
        <f>+O105</f>
        <v>R7 </v>
      </c>
      <c r="M105" s="25" t="s">
        <v>3855</v>
      </c>
      <c r="N105" s="25" t="s">
        <v>3856</v>
      </c>
      <c r="O105" s="25" t="s">
        <v>3066</v>
      </c>
      <c r="P105" s="25">
        <v>17890</v>
      </c>
      <c r="Q105" s="25">
        <v>2.1760000000000002</v>
      </c>
      <c r="R105" s="25" t="s">
        <v>53</v>
      </c>
      <c r="S105" s="25" t="s">
        <v>36</v>
      </c>
    </row>
    <row r="106" spans="1:19" x14ac:dyDescent="0.35">
      <c r="A106" s="25" t="str">
        <f>+N106</f>
        <v>Bachkaikine Pierre</v>
      </c>
      <c r="B106" s="25" t="str">
        <f>+M106</f>
        <v>126.02.188.0</v>
      </c>
      <c r="C106" s="25" t="str">
        <f>LEFT(L106,2)</f>
        <v>R9</v>
      </c>
      <c r="D106" s="25">
        <f>+Q106</f>
        <v>0.75</v>
      </c>
      <c r="E106" s="25" t="str">
        <f>+R106</f>
        <v>A</v>
      </c>
      <c r="F106" s="25" t="str">
        <f>+S106</f>
        <v>S</v>
      </c>
      <c r="G106" s="29" t="s">
        <v>539</v>
      </c>
      <c r="H106" s="29" t="str">
        <f t="shared" si="1"/>
        <v/>
      </c>
      <c r="I106" s="25" t="str">
        <f>IF(K106&gt;4,"Dames","Messieurs")</f>
        <v>Messieurs</v>
      </c>
      <c r="J106" t="str">
        <f>RIGHT(B106,5)</f>
        <v>188.0</v>
      </c>
      <c r="K106">
        <f>VALUE(LEFT(J106,1))</f>
        <v>1</v>
      </c>
      <c r="L106" s="25" t="str">
        <f>+O106</f>
        <v>R9 </v>
      </c>
      <c r="M106" s="25" t="s">
        <v>443</v>
      </c>
      <c r="N106" s="25" t="s">
        <v>444</v>
      </c>
      <c r="O106" s="25" t="s">
        <v>3073</v>
      </c>
      <c r="P106" s="25">
        <v>32458</v>
      </c>
      <c r="Q106" s="25">
        <v>0.75</v>
      </c>
      <c r="R106" s="25" t="s">
        <v>36</v>
      </c>
      <c r="S106" s="25" t="s">
        <v>878</v>
      </c>
    </row>
    <row r="107" spans="1:19" x14ac:dyDescent="0.35">
      <c r="A107" s="25" t="str">
        <f>+N107</f>
        <v>Badet Alexandre</v>
      </c>
      <c r="B107" s="25" t="str">
        <f>+M107</f>
        <v>128.66.175.0</v>
      </c>
      <c r="C107" s="25" t="str">
        <f>LEFT(L107,2)</f>
        <v>R8</v>
      </c>
      <c r="D107" s="25">
        <f>+Q107</f>
        <v>1.224</v>
      </c>
      <c r="E107" s="25" t="str">
        <f>+R107</f>
        <v>55+</v>
      </c>
      <c r="F107" s="25" t="str">
        <f>+S107</f>
        <v>A</v>
      </c>
      <c r="G107" s="29" t="s">
        <v>3996</v>
      </c>
      <c r="H107" s="29" t="str">
        <f t="shared" si="1"/>
        <v/>
      </c>
      <c r="I107" s="25" t="str">
        <f>IF(K107&gt;4,"Dames","Messieurs")</f>
        <v>Messieurs</v>
      </c>
      <c r="J107" t="str">
        <f>RIGHT(B107,5)</f>
        <v>175.0</v>
      </c>
      <c r="K107">
        <f>VALUE(LEFT(J107,1))</f>
        <v>1</v>
      </c>
      <c r="L107" s="25" t="str">
        <f>+O107</f>
        <v>R8 </v>
      </c>
      <c r="M107" s="25" t="s">
        <v>4517</v>
      </c>
      <c r="N107" s="25" t="s">
        <v>4518</v>
      </c>
      <c r="O107" s="25" t="s">
        <v>3070</v>
      </c>
      <c r="P107" s="25">
        <v>26488</v>
      </c>
      <c r="Q107" s="25">
        <v>1.224</v>
      </c>
      <c r="R107" s="25" t="s">
        <v>53</v>
      </c>
      <c r="S107" s="25" t="s">
        <v>36</v>
      </c>
    </row>
    <row r="108" spans="1:19" x14ac:dyDescent="0.35">
      <c r="A108" s="25" t="str">
        <f>+N108</f>
        <v>Bagnard Pierre-Henri</v>
      </c>
      <c r="B108" s="25" t="str">
        <f>+M108</f>
        <v>129.74.268.0</v>
      </c>
      <c r="C108" s="25" t="str">
        <f>LEFT(L108,2)</f>
        <v>R9</v>
      </c>
      <c r="D108" s="25">
        <f>+Q108</f>
        <v>0.75</v>
      </c>
      <c r="E108" s="25" t="str">
        <f>+R108</f>
        <v>50+</v>
      </c>
      <c r="F108" s="25" t="str">
        <f>+S108</f>
        <v>S</v>
      </c>
      <c r="G108" s="29" t="s">
        <v>543</v>
      </c>
      <c r="H108" s="29" t="str">
        <f t="shared" si="1"/>
        <v/>
      </c>
      <c r="I108" s="25" t="str">
        <f>IF(K108&gt;4,"Dames","Messieurs")</f>
        <v>Messieurs</v>
      </c>
      <c r="J108" t="str">
        <f>RIGHT(B108,5)</f>
        <v>268.0</v>
      </c>
      <c r="K108">
        <f>VALUE(LEFT(J108,1))</f>
        <v>2</v>
      </c>
      <c r="L108" s="25" t="str">
        <f>+O108</f>
        <v>R9 </v>
      </c>
      <c r="M108" s="25" t="s">
        <v>1107</v>
      </c>
      <c r="N108" s="25" t="s">
        <v>1108</v>
      </c>
      <c r="O108" s="25" t="s">
        <v>3073</v>
      </c>
      <c r="P108" s="25">
        <v>32458</v>
      </c>
      <c r="Q108" s="25">
        <v>0.75</v>
      </c>
      <c r="R108" s="25" t="s">
        <v>39</v>
      </c>
      <c r="S108" s="25" t="s">
        <v>878</v>
      </c>
    </row>
    <row r="109" spans="1:19" x14ac:dyDescent="0.35">
      <c r="A109" s="25" t="str">
        <f>+N109</f>
        <v>Bagnoud Pascal</v>
      </c>
      <c r="B109" s="25" t="str">
        <f>+M109</f>
        <v>129.67.174.0</v>
      </c>
      <c r="C109" s="25" t="str">
        <f>LEFT(L109,2)</f>
        <v>R7</v>
      </c>
      <c r="D109" s="25">
        <f>+Q109</f>
        <v>3.238</v>
      </c>
      <c r="E109" s="25" t="str">
        <f>+R109</f>
        <v>55+</v>
      </c>
      <c r="F109" s="25" t="str">
        <f>+S109</f>
        <v>A</v>
      </c>
      <c r="G109" s="29" t="s">
        <v>2175</v>
      </c>
      <c r="H109" s="29" t="str">
        <f t="shared" si="1"/>
        <v/>
      </c>
      <c r="I109" s="25" t="str">
        <f>IF(K109&gt;4,"Dames","Messieurs")</f>
        <v>Messieurs</v>
      </c>
      <c r="J109" t="str">
        <f>RIGHT(B109,5)</f>
        <v>174.0</v>
      </c>
      <c r="K109">
        <f>VALUE(LEFT(J109,1))</f>
        <v>1</v>
      </c>
      <c r="L109" s="25" t="str">
        <f>+O109</f>
        <v>R7 </v>
      </c>
      <c r="M109" s="25" t="s">
        <v>2232</v>
      </c>
      <c r="N109" s="25" t="s">
        <v>2233</v>
      </c>
      <c r="O109" s="25" t="s">
        <v>3066</v>
      </c>
      <c r="P109" s="25">
        <v>11287</v>
      </c>
      <c r="Q109" s="25">
        <v>3.238</v>
      </c>
      <c r="R109" s="25" t="s">
        <v>53</v>
      </c>
      <c r="S109" s="25" t="s">
        <v>36</v>
      </c>
    </row>
    <row r="110" spans="1:19" x14ac:dyDescent="0.35">
      <c r="A110" s="25" t="str">
        <f>+N110</f>
        <v>Bahl Veer</v>
      </c>
      <c r="B110" s="25" t="str">
        <f>+M110</f>
        <v>129.09.142.0</v>
      </c>
      <c r="C110" s="25" t="str">
        <f>LEFT(L110,2)</f>
        <v>R9</v>
      </c>
      <c r="D110" s="25">
        <f>+Q110</f>
        <v>0.75</v>
      </c>
      <c r="E110" s="25" t="str">
        <f>+R110</f>
        <v>16&amp;U</v>
      </c>
      <c r="F110" s="25" t="str">
        <f>+S110</f>
        <v>S</v>
      </c>
      <c r="G110" s="29" t="s">
        <v>1839</v>
      </c>
      <c r="H110" s="29" t="str">
        <f t="shared" si="1"/>
        <v/>
      </c>
      <c r="I110" s="25" t="str">
        <f>IF(K110&gt;4,"Dames","Messieurs")</f>
        <v>Messieurs</v>
      </c>
      <c r="J110" t="str">
        <f>RIGHT(B110,5)</f>
        <v>142.0</v>
      </c>
      <c r="K110">
        <f>VALUE(LEFT(J110,1))</f>
        <v>1</v>
      </c>
      <c r="L110" s="25" t="str">
        <f>+O110</f>
        <v>R9 </v>
      </c>
      <c r="M110" s="25" t="s">
        <v>2636</v>
      </c>
      <c r="N110" s="25" t="s">
        <v>2637</v>
      </c>
      <c r="O110" s="25" t="s">
        <v>3073</v>
      </c>
      <c r="P110" s="25">
        <v>32458</v>
      </c>
      <c r="Q110" s="25">
        <v>0.75</v>
      </c>
      <c r="R110" s="25" t="s">
        <v>87</v>
      </c>
      <c r="S110" s="25" t="s">
        <v>878</v>
      </c>
    </row>
    <row r="111" spans="1:19" x14ac:dyDescent="0.35">
      <c r="A111" s="25" t="str">
        <f>+N111</f>
        <v>Baker William</v>
      </c>
      <c r="B111" s="25" t="str">
        <f>+M111</f>
        <v>129.10.152.0</v>
      </c>
      <c r="C111" s="25" t="str">
        <f>LEFT(L111,2)</f>
        <v>R9</v>
      </c>
      <c r="D111" s="25">
        <f>+Q111</f>
        <v>0.75</v>
      </c>
      <c r="E111" s="25" t="str">
        <f>+R111</f>
        <v>16&amp;U</v>
      </c>
      <c r="F111" s="25" t="str">
        <f>+S111</f>
        <v>A</v>
      </c>
      <c r="G111" s="29" t="s">
        <v>28</v>
      </c>
      <c r="H111" s="29" t="str">
        <f t="shared" si="1"/>
        <v/>
      </c>
      <c r="I111" s="25" t="str">
        <f>IF(K111&gt;4,"Dames","Messieurs")</f>
        <v>Messieurs</v>
      </c>
      <c r="J111" t="str">
        <f>RIGHT(B111,5)</f>
        <v>152.0</v>
      </c>
      <c r="K111">
        <f>VALUE(LEFT(J111,1))</f>
        <v>1</v>
      </c>
      <c r="L111" s="25" t="str">
        <f>+O111</f>
        <v>R9 </v>
      </c>
      <c r="M111" s="25" t="s">
        <v>3207</v>
      </c>
      <c r="N111" s="25" t="s">
        <v>3208</v>
      </c>
      <c r="O111" s="25" t="s">
        <v>3073</v>
      </c>
      <c r="P111" s="25">
        <v>32458</v>
      </c>
      <c r="Q111" s="25">
        <v>0.75</v>
      </c>
      <c r="R111" s="25" t="s">
        <v>87</v>
      </c>
      <c r="S111" s="25" t="s">
        <v>36</v>
      </c>
    </row>
    <row r="112" spans="1:19" x14ac:dyDescent="0.35">
      <c r="A112" s="25" t="str">
        <f>+N112</f>
        <v>Bakhtiar Sasha</v>
      </c>
      <c r="B112" s="25" t="str">
        <f>+M112</f>
        <v>129.06.483.1</v>
      </c>
      <c r="C112" s="25" t="str">
        <f>LEFT(L112,2)</f>
        <v>R9</v>
      </c>
      <c r="D112" s="25">
        <f>+Q112</f>
        <v>0.75</v>
      </c>
      <c r="E112" s="25" t="str">
        <f>+R112</f>
        <v>A</v>
      </c>
      <c r="F112" s="25" t="str">
        <f>+S112</f>
        <v>S</v>
      </c>
      <c r="G112" s="29" t="s">
        <v>1839</v>
      </c>
      <c r="H112" s="29" t="str">
        <f t="shared" si="1"/>
        <v/>
      </c>
      <c r="I112" s="25" t="str">
        <f>IF(K112&gt;4,"Dames","Messieurs")</f>
        <v>Messieurs</v>
      </c>
      <c r="J112" t="str">
        <f>RIGHT(B112,5)</f>
        <v>483.1</v>
      </c>
      <c r="K112">
        <f>VALUE(LEFT(J112,1))</f>
        <v>4</v>
      </c>
      <c r="L112" s="25" t="str">
        <f>+O112</f>
        <v>R9 </v>
      </c>
      <c r="M112" s="25" t="s">
        <v>3296</v>
      </c>
      <c r="N112" s="25" t="s">
        <v>3297</v>
      </c>
      <c r="O112" s="25" t="s">
        <v>3073</v>
      </c>
      <c r="P112" s="25">
        <v>32458</v>
      </c>
      <c r="Q112" s="25">
        <v>0.75</v>
      </c>
      <c r="R112" s="25" t="s">
        <v>36</v>
      </c>
      <c r="S112" s="25" t="s">
        <v>878</v>
      </c>
    </row>
    <row r="113" spans="1:19" x14ac:dyDescent="0.35">
      <c r="A113" s="25" t="str">
        <f>+N113</f>
        <v>Bakhtiar Teymour</v>
      </c>
      <c r="B113" s="25" t="str">
        <f>+M113</f>
        <v>129.96.101.0</v>
      </c>
      <c r="C113" s="25" t="str">
        <f>LEFT(L113,2)</f>
        <v>R5</v>
      </c>
      <c r="D113" s="25">
        <f>+Q113</f>
        <v>5.5620000000000003</v>
      </c>
      <c r="E113" s="25" t="str">
        <f>+R113</f>
        <v>A</v>
      </c>
      <c r="F113" s="25" t="str">
        <f>+S113</f>
        <v>A</v>
      </c>
      <c r="G113" s="29" t="s">
        <v>3995</v>
      </c>
      <c r="H113" s="29" t="str">
        <f t="shared" si="1"/>
        <v/>
      </c>
      <c r="I113" s="25" t="str">
        <f>IF(K113&gt;4,"Dames","Messieurs")</f>
        <v>Messieurs</v>
      </c>
      <c r="J113" t="str">
        <f>RIGHT(B113,5)</f>
        <v>101.0</v>
      </c>
      <c r="K113">
        <f>VALUE(LEFT(J113,1))</f>
        <v>1</v>
      </c>
      <c r="L113" s="25" t="str">
        <f>+O113</f>
        <v>R5 </v>
      </c>
      <c r="M113" s="25" t="s">
        <v>4134</v>
      </c>
      <c r="N113" s="25" t="s">
        <v>4135</v>
      </c>
      <c r="O113" s="25" t="s">
        <v>3084</v>
      </c>
      <c r="P113" s="25">
        <v>3015</v>
      </c>
      <c r="Q113" s="25">
        <v>5.5620000000000003</v>
      </c>
      <c r="R113" s="25" t="s">
        <v>36</v>
      </c>
      <c r="S113" s="25" t="s">
        <v>36</v>
      </c>
    </row>
    <row r="114" spans="1:19" x14ac:dyDescent="0.35">
      <c r="A114" s="25" t="str">
        <f>+N114</f>
        <v>Bala Agu</v>
      </c>
      <c r="B114" s="25" t="str">
        <f>+M114</f>
        <v>130.10.124.0</v>
      </c>
      <c r="C114" s="25" t="str">
        <f>LEFT(L114,2)</f>
        <v>R9</v>
      </c>
      <c r="D114" s="25">
        <f>+Q114</f>
        <v>0.75</v>
      </c>
      <c r="E114" s="25" t="str">
        <f>+R114</f>
        <v>16&amp;U</v>
      </c>
      <c r="F114" s="25" t="str">
        <f>+S114</f>
        <v>S</v>
      </c>
      <c r="G114" s="29" t="s">
        <v>543</v>
      </c>
      <c r="H114" s="29" t="str">
        <f t="shared" si="1"/>
        <v/>
      </c>
      <c r="I114" s="25" t="str">
        <f>IF(K114&gt;4,"Dames","Messieurs")</f>
        <v>Messieurs</v>
      </c>
      <c r="J114" t="str">
        <f>RIGHT(B114,5)</f>
        <v>124.0</v>
      </c>
      <c r="K114">
        <f>VALUE(LEFT(J114,1))</f>
        <v>1</v>
      </c>
      <c r="L114" s="25" t="str">
        <f>+O114</f>
        <v>R9 </v>
      </c>
      <c r="M114" s="25" t="s">
        <v>3147</v>
      </c>
      <c r="N114" s="25" t="s">
        <v>3148</v>
      </c>
      <c r="O114" s="25" t="s">
        <v>3073</v>
      </c>
      <c r="P114" s="25">
        <v>32458</v>
      </c>
      <c r="Q114" s="25">
        <v>0.75</v>
      </c>
      <c r="R114" s="25" t="s">
        <v>87</v>
      </c>
      <c r="S114" s="25" t="s">
        <v>878</v>
      </c>
    </row>
    <row r="115" spans="1:19" x14ac:dyDescent="0.35">
      <c r="A115" s="25" t="str">
        <f>+N115</f>
        <v>Balestra Leo</v>
      </c>
      <c r="B115" s="25" t="str">
        <f>+M115</f>
        <v>130.04.229.0</v>
      </c>
      <c r="C115" s="25" t="str">
        <f>LEFT(L115,2)</f>
        <v>R7</v>
      </c>
      <c r="D115" s="25">
        <f>+Q115</f>
        <v>2.1459999999999999</v>
      </c>
      <c r="E115" s="25" t="str">
        <f>+R115</f>
        <v>A</v>
      </c>
      <c r="F115" s="25" t="str">
        <f>+S115</f>
        <v>A</v>
      </c>
      <c r="G115" s="29" t="s">
        <v>1839</v>
      </c>
      <c r="H115" s="29" t="str">
        <f t="shared" si="1"/>
        <v/>
      </c>
      <c r="I115" s="25" t="str">
        <f>IF(K115&gt;4,"Dames","Messieurs")</f>
        <v>Messieurs</v>
      </c>
      <c r="J115" t="str">
        <f>RIGHT(B115,5)</f>
        <v>229.0</v>
      </c>
      <c r="K115">
        <f>VALUE(LEFT(J115,1))</f>
        <v>2</v>
      </c>
      <c r="L115" s="25" t="str">
        <f>+O115</f>
        <v>R7 </v>
      </c>
      <c r="M115" s="25" t="s">
        <v>1926</v>
      </c>
      <c r="N115" s="25" t="s">
        <v>1927</v>
      </c>
      <c r="O115" s="25" t="s">
        <v>3066</v>
      </c>
      <c r="P115" s="25">
        <v>18091</v>
      </c>
      <c r="Q115" s="25">
        <v>2.1459999999999999</v>
      </c>
      <c r="R115" s="25" t="s">
        <v>36</v>
      </c>
      <c r="S115" s="25" t="s">
        <v>36</v>
      </c>
    </row>
    <row r="116" spans="1:19" x14ac:dyDescent="0.35">
      <c r="A116" s="25" t="str">
        <f>+N116</f>
        <v>Balestra Noah</v>
      </c>
      <c r="B116" s="25" t="str">
        <f>+M116</f>
        <v>130.07.364.0</v>
      </c>
      <c r="C116" s="25" t="str">
        <f>LEFT(L116,2)</f>
        <v>R9</v>
      </c>
      <c r="D116" s="25">
        <f>+Q116</f>
        <v>0.75</v>
      </c>
      <c r="E116" s="25" t="str">
        <f>+R116</f>
        <v>18&amp;U</v>
      </c>
      <c r="F116" s="25" t="str">
        <f>+S116</f>
        <v>S</v>
      </c>
      <c r="G116" s="29" t="s">
        <v>1839</v>
      </c>
      <c r="H116" s="29" t="str">
        <f t="shared" si="1"/>
        <v/>
      </c>
      <c r="I116" s="25" t="str">
        <f>IF(K116&gt;4,"Dames","Messieurs")</f>
        <v>Messieurs</v>
      </c>
      <c r="J116" t="str">
        <f>RIGHT(B116,5)</f>
        <v>364.0</v>
      </c>
      <c r="K116">
        <f>VALUE(LEFT(J116,1))</f>
        <v>3</v>
      </c>
      <c r="L116" s="25" t="str">
        <f>+O116</f>
        <v>R9 </v>
      </c>
      <c r="M116" s="25" t="s">
        <v>2604</v>
      </c>
      <c r="N116" s="25" t="s">
        <v>2605</v>
      </c>
      <c r="O116" s="25" t="s">
        <v>3073</v>
      </c>
      <c r="P116" s="25">
        <v>32458</v>
      </c>
      <c r="Q116" s="25">
        <v>0.75</v>
      </c>
      <c r="R116" s="25" t="s">
        <v>73</v>
      </c>
      <c r="S116" s="25" t="s">
        <v>878</v>
      </c>
    </row>
    <row r="117" spans="1:19" x14ac:dyDescent="0.35">
      <c r="A117" s="25" t="str">
        <f>+N117</f>
        <v>Balet Mattéo</v>
      </c>
      <c r="B117" s="25" t="str">
        <f>+M117</f>
        <v>130.99.213.0</v>
      </c>
      <c r="C117" s="25" t="str">
        <f>LEFT(L117,2)</f>
        <v>R9</v>
      </c>
      <c r="D117" s="25">
        <f>+Q117</f>
        <v>0.75</v>
      </c>
      <c r="E117" s="25" t="str">
        <f>+R117</f>
        <v>A</v>
      </c>
      <c r="F117" s="25" t="str">
        <f>+S117</f>
        <v>S</v>
      </c>
      <c r="G117" s="29" t="s">
        <v>2175</v>
      </c>
      <c r="H117" s="29" t="str">
        <f t="shared" si="1"/>
        <v/>
      </c>
      <c r="I117" s="25" t="str">
        <f>IF(K117&gt;4,"Dames","Messieurs")</f>
        <v>Messieurs</v>
      </c>
      <c r="J117" t="str">
        <f>RIGHT(B117,5)</f>
        <v>213.0</v>
      </c>
      <c r="K117">
        <f>VALUE(LEFT(J117,1))</f>
        <v>2</v>
      </c>
      <c r="L117" s="25" t="str">
        <f>+O117</f>
        <v>R9 </v>
      </c>
      <c r="M117" s="25" t="s">
        <v>2831</v>
      </c>
      <c r="N117" s="25" t="s">
        <v>2832</v>
      </c>
      <c r="O117" s="25" t="s">
        <v>3073</v>
      </c>
      <c r="P117" s="25">
        <v>32458</v>
      </c>
      <c r="Q117" s="25">
        <v>0.75</v>
      </c>
      <c r="R117" s="25" t="s">
        <v>36</v>
      </c>
      <c r="S117" s="25" t="s">
        <v>878</v>
      </c>
    </row>
    <row r="118" spans="1:19" x14ac:dyDescent="0.35">
      <c r="A118" s="25" t="str">
        <f>+N118</f>
        <v>Balet Tom</v>
      </c>
      <c r="B118" s="25" t="str">
        <f>+M118</f>
        <v>130.04.216.0</v>
      </c>
      <c r="C118" s="25" t="str">
        <f>LEFT(L118,2)</f>
        <v>R9</v>
      </c>
      <c r="D118" s="25">
        <f>+Q118</f>
        <v>0.75</v>
      </c>
      <c r="E118" s="25" t="str">
        <f>+R118</f>
        <v>A</v>
      </c>
      <c r="F118" s="25" t="str">
        <f>+S118</f>
        <v>S</v>
      </c>
      <c r="G118" s="29" t="s">
        <v>2175</v>
      </c>
      <c r="H118" s="29" t="str">
        <f t="shared" si="1"/>
        <v/>
      </c>
      <c r="I118" s="25" t="str">
        <f>IF(K118&gt;4,"Dames","Messieurs")</f>
        <v>Messieurs</v>
      </c>
      <c r="J118" t="str">
        <f>RIGHT(B118,5)</f>
        <v>216.0</v>
      </c>
      <c r="K118">
        <f>VALUE(LEFT(J118,1))</f>
        <v>2</v>
      </c>
      <c r="L118" s="25" t="str">
        <f>+O118</f>
        <v>R9 </v>
      </c>
      <c r="M118" s="25" t="s">
        <v>2993</v>
      </c>
      <c r="N118" s="25" t="s">
        <v>2994</v>
      </c>
      <c r="O118" s="25" t="s">
        <v>3073</v>
      </c>
      <c r="P118" s="25">
        <v>32458</v>
      </c>
      <c r="Q118" s="25">
        <v>0.75</v>
      </c>
      <c r="R118" s="25" t="s">
        <v>36</v>
      </c>
      <c r="S118" s="25" t="s">
        <v>878</v>
      </c>
    </row>
    <row r="119" spans="1:19" x14ac:dyDescent="0.35">
      <c r="A119" s="25" t="str">
        <f>+N119</f>
        <v>Ballestraz Jérémy</v>
      </c>
      <c r="B119" s="25" t="str">
        <f>+M119</f>
        <v>131.91.156.0</v>
      </c>
      <c r="C119" s="25" t="str">
        <f>LEFT(L119,2)</f>
        <v>R8</v>
      </c>
      <c r="D119" s="25">
        <f>+Q119</f>
        <v>1.796</v>
      </c>
      <c r="E119" s="25" t="str">
        <f>+R119</f>
        <v>A</v>
      </c>
      <c r="F119" s="25" t="str">
        <f>+S119</f>
        <v>A</v>
      </c>
      <c r="G119" s="29" t="s">
        <v>25</v>
      </c>
      <c r="H119" s="29" t="str">
        <f t="shared" si="1"/>
        <v/>
      </c>
      <c r="I119" s="25" t="str">
        <f>IF(K119&gt;4,"Dames","Messieurs")</f>
        <v>Messieurs</v>
      </c>
      <c r="J119" t="str">
        <f>RIGHT(B119,5)</f>
        <v>156.0</v>
      </c>
      <c r="K119">
        <f>VALUE(LEFT(J119,1))</f>
        <v>1</v>
      </c>
      <c r="L119" s="25" t="str">
        <f>+O119</f>
        <v>R8 </v>
      </c>
      <c r="M119" s="25" t="s">
        <v>879</v>
      </c>
      <c r="N119" s="25" t="s">
        <v>880</v>
      </c>
      <c r="O119" s="25" t="s">
        <v>3070</v>
      </c>
      <c r="P119" s="25">
        <v>20829</v>
      </c>
      <c r="Q119" s="25">
        <v>1.796</v>
      </c>
      <c r="R119" s="25" t="s">
        <v>36</v>
      </c>
      <c r="S119" s="25" t="s">
        <v>36</v>
      </c>
    </row>
    <row r="120" spans="1:19" x14ac:dyDescent="0.35">
      <c r="A120" s="25" t="str">
        <f>+N120</f>
        <v>Balmer Christian</v>
      </c>
      <c r="B120" s="25" t="str">
        <f>+M120</f>
        <v>132.75.362.0</v>
      </c>
      <c r="C120" s="25" t="str">
        <f>LEFT(L120,2)</f>
        <v>R9</v>
      </c>
      <c r="D120" s="25">
        <f>+Q120</f>
        <v>0.75</v>
      </c>
      <c r="E120" s="25" t="str">
        <f>+R120</f>
        <v>50+</v>
      </c>
      <c r="F120" s="25" t="str">
        <f>+S120</f>
        <v>A</v>
      </c>
      <c r="G120" s="29" t="s">
        <v>2175</v>
      </c>
      <c r="H120" s="29" t="str">
        <f t="shared" si="1"/>
        <v/>
      </c>
      <c r="I120" s="25" t="str">
        <f>IF(K120&gt;4,"Dames","Messieurs")</f>
        <v>Messieurs</v>
      </c>
      <c r="J120" t="str">
        <f>RIGHT(B120,5)</f>
        <v>362.0</v>
      </c>
      <c r="K120">
        <f>VALUE(LEFT(J120,1))</f>
        <v>3</v>
      </c>
      <c r="L120" s="25" t="str">
        <f>+O120</f>
        <v>R9 </v>
      </c>
      <c r="M120" s="25" t="s">
        <v>2885</v>
      </c>
      <c r="N120" s="25" t="s">
        <v>2886</v>
      </c>
      <c r="O120" s="25" t="s">
        <v>3073</v>
      </c>
      <c r="P120" s="25">
        <v>32458</v>
      </c>
      <c r="Q120" s="25">
        <v>0.75</v>
      </c>
      <c r="R120" s="25" t="s">
        <v>39</v>
      </c>
      <c r="S120" s="25" t="s">
        <v>36</v>
      </c>
    </row>
    <row r="121" spans="1:19" x14ac:dyDescent="0.35">
      <c r="A121" s="25" t="str">
        <f>+N121</f>
        <v>Balmer Elvar</v>
      </c>
      <c r="B121" s="25" t="str">
        <f>+M121</f>
        <v>132.09.274.0</v>
      </c>
      <c r="C121" s="25" t="str">
        <f>LEFT(L121,2)</f>
        <v>R9</v>
      </c>
      <c r="D121" s="25">
        <f>+Q121</f>
        <v>0.86899999999999999</v>
      </c>
      <c r="E121" s="25" t="str">
        <f>+R121</f>
        <v>16&amp;U</v>
      </c>
      <c r="F121" s="25" t="str">
        <f>+S121</f>
        <v>A</v>
      </c>
      <c r="G121" s="29" t="s">
        <v>2175</v>
      </c>
      <c r="H121" s="29" t="str">
        <f t="shared" si="1"/>
        <v/>
      </c>
      <c r="I121" s="25" t="str">
        <f>IF(K121&gt;4,"Dames","Messieurs")</f>
        <v>Messieurs</v>
      </c>
      <c r="J121" t="str">
        <f>RIGHT(B121,5)</f>
        <v>274.0</v>
      </c>
      <c r="K121">
        <f>VALUE(LEFT(J121,1))</f>
        <v>2</v>
      </c>
      <c r="L121" s="25" t="str">
        <f>+O121</f>
        <v>R9 </v>
      </c>
      <c r="M121" s="25" t="s">
        <v>2887</v>
      </c>
      <c r="N121" s="25" t="s">
        <v>2888</v>
      </c>
      <c r="O121" s="25" t="s">
        <v>3073</v>
      </c>
      <c r="P121" s="25">
        <v>30811</v>
      </c>
      <c r="Q121" s="25">
        <v>0.86899999999999999</v>
      </c>
      <c r="R121" s="25" t="s">
        <v>87</v>
      </c>
      <c r="S121" s="25" t="s">
        <v>36</v>
      </c>
    </row>
    <row r="122" spans="1:19" x14ac:dyDescent="0.35">
      <c r="A122" s="25" t="str">
        <f>+N122</f>
        <v>Balmer Neven</v>
      </c>
      <c r="B122" s="25" t="str">
        <f>+M122</f>
        <v>132.06.424.0</v>
      </c>
      <c r="C122" s="25" t="str">
        <f>LEFT(L122,2)</f>
        <v>R9</v>
      </c>
      <c r="D122" s="25">
        <f>+Q122</f>
        <v>0.75</v>
      </c>
      <c r="E122" s="25" t="str">
        <f>+R122</f>
        <v>A</v>
      </c>
      <c r="F122" s="25" t="str">
        <f>+S122</f>
        <v>S</v>
      </c>
      <c r="G122" s="29" t="s">
        <v>2175</v>
      </c>
      <c r="H122" s="29" t="str">
        <f t="shared" si="1"/>
        <v/>
      </c>
      <c r="I122" s="25" t="str">
        <f>IF(K122&gt;4,"Dames","Messieurs")</f>
        <v>Messieurs</v>
      </c>
      <c r="J122" t="str">
        <f>RIGHT(B122,5)</f>
        <v>424.0</v>
      </c>
      <c r="K122">
        <f>VALUE(LEFT(J122,1))</f>
        <v>4</v>
      </c>
      <c r="L122" s="25" t="str">
        <f>+O122</f>
        <v>R9 </v>
      </c>
      <c r="M122" s="25" t="s">
        <v>3009</v>
      </c>
      <c r="N122" s="25" t="s">
        <v>3010</v>
      </c>
      <c r="O122" s="25" t="s">
        <v>3073</v>
      </c>
      <c r="P122" s="25">
        <v>32458</v>
      </c>
      <c r="Q122" s="25">
        <v>0.75</v>
      </c>
      <c r="R122" s="25" t="s">
        <v>36</v>
      </c>
      <c r="S122" s="25" t="s">
        <v>878</v>
      </c>
    </row>
    <row r="123" spans="1:19" x14ac:dyDescent="0.35">
      <c r="A123" s="25" t="str">
        <f>+N123</f>
        <v>Balmer-Mayor Emmanuelle</v>
      </c>
      <c r="B123" s="25" t="str">
        <f>+M123</f>
        <v>132.75.624.0</v>
      </c>
      <c r="C123" s="25" t="str">
        <f>LEFT(L123,2)</f>
        <v>R9</v>
      </c>
      <c r="D123" s="25">
        <f>+Q123</f>
        <v>0.75</v>
      </c>
      <c r="E123" s="25" t="str">
        <f>+R123</f>
        <v>50+</v>
      </c>
      <c r="F123" s="25" t="str">
        <f>+S123</f>
        <v>S</v>
      </c>
      <c r="G123" s="29" t="s">
        <v>25</v>
      </c>
      <c r="H123" s="29" t="str">
        <f t="shared" si="1"/>
        <v/>
      </c>
      <c r="I123" s="25" t="str">
        <f>IF(K123&gt;4,"Dames","Messieurs")</f>
        <v>Dames</v>
      </c>
      <c r="J123" t="str">
        <f>RIGHT(B123,5)</f>
        <v>624.0</v>
      </c>
      <c r="K123">
        <f>VALUE(LEFT(J123,1))</f>
        <v>6</v>
      </c>
      <c r="L123" s="25" t="str">
        <f>+O123</f>
        <v>R9 </v>
      </c>
      <c r="M123" s="25" t="s">
        <v>899</v>
      </c>
      <c r="N123" s="25" t="s">
        <v>900</v>
      </c>
      <c r="O123" s="25" t="s">
        <v>3073</v>
      </c>
      <c r="P123" s="25">
        <v>11805</v>
      </c>
      <c r="Q123" s="25">
        <v>0.75</v>
      </c>
      <c r="R123" s="25" t="s">
        <v>39</v>
      </c>
      <c r="S123" s="25" t="s">
        <v>878</v>
      </c>
    </row>
    <row r="124" spans="1:19" x14ac:dyDescent="0.35">
      <c r="A124" s="25" t="str">
        <f>+N124</f>
        <v>Balthasar Tony</v>
      </c>
      <c r="B124" s="25" t="str">
        <f>+M124</f>
        <v>133.84.146.0</v>
      </c>
      <c r="C124" s="25" t="str">
        <f>LEFT(L124,2)</f>
        <v>R9</v>
      </c>
      <c r="D124" s="25">
        <f>+Q124</f>
        <v>0.71199999999999997</v>
      </c>
      <c r="E124" s="25" t="str">
        <f>+R124</f>
        <v>40+</v>
      </c>
      <c r="F124" s="25" t="str">
        <f>+S124</f>
        <v>A</v>
      </c>
      <c r="G124" s="29" t="s">
        <v>3996</v>
      </c>
      <c r="H124" s="29" t="str">
        <f t="shared" si="1"/>
        <v/>
      </c>
      <c r="I124" s="25" t="str">
        <f>IF(K124&gt;4,"Dames","Messieurs")</f>
        <v>Messieurs</v>
      </c>
      <c r="J124" t="str">
        <f>RIGHT(B124,5)</f>
        <v>146.0</v>
      </c>
      <c r="K124">
        <f>VALUE(LEFT(J124,1))</f>
        <v>1</v>
      </c>
      <c r="L124" s="25" t="str">
        <f>+O124</f>
        <v>R9 </v>
      </c>
      <c r="M124" s="25" t="s">
        <v>4559</v>
      </c>
      <c r="N124" s="25" t="s">
        <v>4560</v>
      </c>
      <c r="O124" s="25" t="s">
        <v>3073</v>
      </c>
      <c r="P124" s="25">
        <v>56645</v>
      </c>
      <c r="Q124" s="25">
        <v>0.71199999999999997</v>
      </c>
      <c r="R124" s="25" t="s">
        <v>68</v>
      </c>
      <c r="S124" s="25" t="s">
        <v>36</v>
      </c>
    </row>
    <row r="125" spans="1:19" x14ac:dyDescent="0.35">
      <c r="A125" s="25" t="str">
        <f>+N125</f>
        <v>Bande Roméo</v>
      </c>
      <c r="B125" s="25" t="str">
        <f>+M125</f>
        <v>135.03.308.0</v>
      </c>
      <c r="C125" s="25" t="str">
        <f>LEFT(L125,2)</f>
        <v>R9</v>
      </c>
      <c r="D125" s="25">
        <f>+Q125</f>
        <v>0.75</v>
      </c>
      <c r="E125" s="25" t="str">
        <f>+R125</f>
        <v>A</v>
      </c>
      <c r="F125" s="25" t="str">
        <f>+S125</f>
        <v>S</v>
      </c>
      <c r="G125" s="29" t="s">
        <v>539</v>
      </c>
      <c r="H125" s="29" t="str">
        <f t="shared" si="1"/>
        <v/>
      </c>
      <c r="I125" s="25" t="str">
        <f>IF(K125&gt;4,"Dames","Messieurs")</f>
        <v>Messieurs</v>
      </c>
      <c r="J125" t="str">
        <f>RIGHT(B125,5)</f>
        <v>308.0</v>
      </c>
      <c r="K125">
        <f>VALUE(LEFT(J125,1))</f>
        <v>3</v>
      </c>
      <c r="L125" s="25" t="str">
        <f>+O125</f>
        <v>R9 </v>
      </c>
      <c r="M125" s="25" t="s">
        <v>445</v>
      </c>
      <c r="N125" s="25" t="s">
        <v>446</v>
      </c>
      <c r="O125" s="25" t="s">
        <v>3073</v>
      </c>
      <c r="P125" s="25">
        <v>32458</v>
      </c>
      <c r="Q125" s="25">
        <v>0.75</v>
      </c>
      <c r="R125" s="25" t="s">
        <v>36</v>
      </c>
      <c r="S125" s="25" t="s">
        <v>878</v>
      </c>
    </row>
    <row r="126" spans="1:19" x14ac:dyDescent="0.35">
      <c r="A126" s="25" t="str">
        <f>+N126</f>
        <v>Banis Armin</v>
      </c>
      <c r="B126" s="25" t="str">
        <f>+M126</f>
        <v>135.54.427.0</v>
      </c>
      <c r="C126" s="25" t="str">
        <f>LEFT(L126,2)</f>
        <v>R9</v>
      </c>
      <c r="D126" s="25">
        <f>+Q126</f>
        <v>0.75</v>
      </c>
      <c r="E126" s="25" t="str">
        <f>+R126</f>
        <v>70+</v>
      </c>
      <c r="F126" s="25" t="str">
        <f>+S126</f>
        <v>S</v>
      </c>
      <c r="G126" s="29" t="s">
        <v>1839</v>
      </c>
      <c r="H126" s="29" t="str">
        <f t="shared" si="1"/>
        <v/>
      </c>
      <c r="I126" s="25" t="str">
        <f>IF(K126&gt;4,"Dames","Messieurs")</f>
        <v>Messieurs</v>
      </c>
      <c r="J126" t="str">
        <f>RIGHT(B126,5)</f>
        <v>427.0</v>
      </c>
      <c r="K126">
        <f>VALUE(LEFT(J126,1))</f>
        <v>4</v>
      </c>
      <c r="L126" s="25" t="str">
        <f>+O126</f>
        <v>R9 </v>
      </c>
      <c r="M126" s="25" t="s">
        <v>2614</v>
      </c>
      <c r="N126" s="25" t="s">
        <v>2615</v>
      </c>
      <c r="O126" s="25" t="s">
        <v>3073</v>
      </c>
      <c r="P126" s="25">
        <v>32458</v>
      </c>
      <c r="Q126" s="25">
        <v>0.75</v>
      </c>
      <c r="R126" s="25" t="s">
        <v>148</v>
      </c>
      <c r="S126" s="25" t="s">
        <v>878</v>
      </c>
    </row>
    <row r="127" spans="1:19" x14ac:dyDescent="0.35">
      <c r="A127" s="25" t="str">
        <f>+N127</f>
        <v>Banis Jenny</v>
      </c>
      <c r="B127" s="25" t="str">
        <f>+M127</f>
        <v>135.66.707.0</v>
      </c>
      <c r="C127" s="25" t="str">
        <f>LEFT(L127,2)</f>
        <v>R9</v>
      </c>
      <c r="D127" s="25">
        <f>+Q127</f>
        <v>0.75</v>
      </c>
      <c r="E127" s="25" t="str">
        <f>+R127</f>
        <v>55+</v>
      </c>
      <c r="F127" s="25" t="str">
        <f>+S127</f>
        <v>S</v>
      </c>
      <c r="G127" s="29" t="s">
        <v>1839</v>
      </c>
      <c r="H127" s="29" t="str">
        <f t="shared" ref="H127:H188" si="2">IF(B127=B126,1,"")</f>
        <v/>
      </c>
      <c r="I127" s="25" t="str">
        <f>IF(K127&gt;4,"Dames","Messieurs")</f>
        <v>Dames</v>
      </c>
      <c r="J127" t="str">
        <f>RIGHT(B127,5)</f>
        <v>707.0</v>
      </c>
      <c r="K127">
        <f>VALUE(LEFT(J127,1))</f>
        <v>7</v>
      </c>
      <c r="L127" s="25" t="str">
        <f>+O127</f>
        <v>R9 </v>
      </c>
      <c r="M127" s="25" t="s">
        <v>2616</v>
      </c>
      <c r="N127" s="25" t="s">
        <v>2617</v>
      </c>
      <c r="O127" s="25" t="s">
        <v>3073</v>
      </c>
      <c r="P127" s="25">
        <v>11805</v>
      </c>
      <c r="Q127" s="25">
        <v>0.75</v>
      </c>
      <c r="R127" s="25" t="s">
        <v>53</v>
      </c>
      <c r="S127" s="25" t="s">
        <v>878</v>
      </c>
    </row>
    <row r="128" spans="1:19" x14ac:dyDescent="0.35">
      <c r="A128" s="25" t="str">
        <f>+N128</f>
        <v>Baour Dominique</v>
      </c>
      <c r="B128" s="25" t="str">
        <f>+M128</f>
        <v>135.62.124.0</v>
      </c>
      <c r="C128" s="25" t="str">
        <f>LEFT(L128,2)</f>
        <v>R9</v>
      </c>
      <c r="D128" s="25">
        <f>+Q128</f>
        <v>0.68200000000000005</v>
      </c>
      <c r="E128" s="25" t="str">
        <f>+R128</f>
        <v>60+</v>
      </c>
      <c r="F128" s="25" t="str">
        <f>+S128</f>
        <v>A</v>
      </c>
      <c r="G128" s="29" t="s">
        <v>27</v>
      </c>
      <c r="H128" s="29" t="str">
        <f t="shared" si="2"/>
        <v/>
      </c>
      <c r="I128" s="25" t="str">
        <f>IF(K128&gt;4,"Dames","Messieurs")</f>
        <v>Messieurs</v>
      </c>
      <c r="J128" t="str">
        <f>RIGHT(B128,5)</f>
        <v>124.0</v>
      </c>
      <c r="K128">
        <f>VALUE(LEFT(J128,1))</f>
        <v>1</v>
      </c>
      <c r="L128" s="25" t="str">
        <f>+O128</f>
        <v>R9 </v>
      </c>
      <c r="M128" s="25" t="s">
        <v>243</v>
      </c>
      <c r="N128" s="25" t="s">
        <v>244</v>
      </c>
      <c r="O128" s="25" t="s">
        <v>3073</v>
      </c>
      <c r="P128" s="25">
        <v>56955</v>
      </c>
      <c r="Q128" s="25">
        <v>0.68200000000000005</v>
      </c>
      <c r="R128" s="25" t="s">
        <v>47</v>
      </c>
      <c r="S128" s="25" t="s">
        <v>36</v>
      </c>
    </row>
    <row r="129" spans="1:19" x14ac:dyDescent="0.35">
      <c r="A129" s="25" t="str">
        <f>+N129</f>
        <v>Bär Julian</v>
      </c>
      <c r="B129" s="25" t="str">
        <f>+M129</f>
        <v>136.00.147.0</v>
      </c>
      <c r="C129" s="25" t="str">
        <f>LEFT(L129,2)</f>
        <v>R9</v>
      </c>
      <c r="D129" s="25">
        <f>+Q129</f>
        <v>0.75</v>
      </c>
      <c r="E129" s="25" t="str">
        <f>+R129</f>
        <v>A</v>
      </c>
      <c r="F129" s="25" t="str">
        <f>+S129</f>
        <v>S</v>
      </c>
      <c r="G129" s="29" t="s">
        <v>543</v>
      </c>
      <c r="H129" s="29" t="str">
        <f t="shared" si="2"/>
        <v/>
      </c>
      <c r="I129" s="25" t="str">
        <f>IF(K129&gt;4,"Dames","Messieurs")</f>
        <v>Messieurs</v>
      </c>
      <c r="J129" t="str">
        <f>RIGHT(B129,5)</f>
        <v>147.0</v>
      </c>
      <c r="K129">
        <f>VALUE(LEFT(J129,1))</f>
        <v>1</v>
      </c>
      <c r="L129" s="25" t="str">
        <f>+O129</f>
        <v>R9 </v>
      </c>
      <c r="M129" s="25" t="s">
        <v>1109</v>
      </c>
      <c r="N129" s="25" t="s">
        <v>1110</v>
      </c>
      <c r="O129" s="25" t="s">
        <v>3073</v>
      </c>
      <c r="P129" s="25">
        <v>32458</v>
      </c>
      <c r="Q129" s="25">
        <v>0.75</v>
      </c>
      <c r="R129" s="25" t="s">
        <v>36</v>
      </c>
      <c r="S129" s="25" t="s">
        <v>878</v>
      </c>
    </row>
    <row r="130" spans="1:19" x14ac:dyDescent="0.35">
      <c r="A130" s="25" t="str">
        <f>+N130</f>
        <v>Baran Nathalie</v>
      </c>
      <c r="B130" s="25" t="str">
        <f>+M130</f>
        <v>136.70.818.0</v>
      </c>
      <c r="C130" s="25" t="str">
        <f>LEFT(L130,2)</f>
        <v>R8</v>
      </c>
      <c r="D130" s="25">
        <f>+Q130</f>
        <v>1.0720000000000001</v>
      </c>
      <c r="E130" s="25" t="str">
        <f>+R130</f>
        <v>55+</v>
      </c>
      <c r="F130" s="25" t="str">
        <f>+S130</f>
        <v>S</v>
      </c>
      <c r="G130" s="29" t="s">
        <v>3359</v>
      </c>
      <c r="H130" s="29" t="str">
        <f t="shared" si="2"/>
        <v/>
      </c>
      <c r="I130" s="25" t="str">
        <f>IF(K130&gt;4,"Dames","Messieurs")</f>
        <v>Dames</v>
      </c>
      <c r="J130" t="str">
        <f>RIGHT(B130,5)</f>
        <v>818.0</v>
      </c>
      <c r="K130">
        <f>VALUE(LEFT(J130,1))</f>
        <v>8</v>
      </c>
      <c r="L130" s="25" t="str">
        <f>+O130</f>
        <v>R8 </v>
      </c>
      <c r="M130" s="25" t="s">
        <v>2652</v>
      </c>
      <c r="N130" s="25" t="s">
        <v>2653</v>
      </c>
      <c r="O130" s="25" t="s">
        <v>3070</v>
      </c>
      <c r="P130" s="25">
        <v>10345</v>
      </c>
      <c r="Q130" s="25">
        <v>1.0720000000000001</v>
      </c>
      <c r="R130" s="25" t="s">
        <v>53</v>
      </c>
      <c r="S130" s="25" t="s">
        <v>878</v>
      </c>
    </row>
    <row r="131" spans="1:19" x14ac:dyDescent="0.35">
      <c r="A131" s="25" t="str">
        <f>+N131</f>
        <v>Barchha Audrey</v>
      </c>
      <c r="B131" s="25" t="str">
        <f>+M131</f>
        <v>137.45.637.0</v>
      </c>
      <c r="C131" s="25" t="str">
        <f>LEFT(L131,2)</f>
        <v>R6</v>
      </c>
      <c r="D131" s="25">
        <f>+Q131</f>
        <v>3.2829999999999999</v>
      </c>
      <c r="E131" s="25" t="str">
        <f>+R131</f>
        <v>80+</v>
      </c>
      <c r="F131" s="25" t="str">
        <f>+S131</f>
        <v>A</v>
      </c>
      <c r="G131" s="29" t="s">
        <v>5397</v>
      </c>
      <c r="H131" s="29" t="str">
        <f t="shared" si="2"/>
        <v/>
      </c>
      <c r="I131" s="25" t="str">
        <f>IF(K131&gt;4,"Dames","Messieurs")</f>
        <v>Dames</v>
      </c>
      <c r="J131" t="str">
        <f>RIGHT(B131,5)</f>
        <v>637.0</v>
      </c>
      <c r="K131">
        <f>VALUE(LEFT(J131,1))</f>
        <v>6</v>
      </c>
      <c r="L131" s="25" t="str">
        <f>+O131</f>
        <v>R6 </v>
      </c>
      <c r="M131" s="25" t="s">
        <v>4573</v>
      </c>
      <c r="N131" s="25" t="s">
        <v>4574</v>
      </c>
      <c r="O131" s="25" t="s">
        <v>3065</v>
      </c>
      <c r="P131" s="25">
        <v>3844</v>
      </c>
      <c r="Q131" s="25">
        <v>3.2829999999999999</v>
      </c>
      <c r="R131" s="25" t="s">
        <v>160</v>
      </c>
      <c r="S131" s="25" t="s">
        <v>36</v>
      </c>
    </row>
    <row r="132" spans="1:19" x14ac:dyDescent="0.35">
      <c r="A132" s="25" t="str">
        <f>+N132</f>
        <v>Baretzki Thibault</v>
      </c>
      <c r="B132" s="25" t="str">
        <f>+M132</f>
        <v>137.01.266.0</v>
      </c>
      <c r="C132" s="25" t="str">
        <f>LEFT(L132,2)</f>
        <v>R9</v>
      </c>
      <c r="D132" s="25">
        <f>+Q132</f>
        <v>0.75</v>
      </c>
      <c r="E132" s="25" t="str">
        <f>+R132</f>
        <v>A</v>
      </c>
      <c r="F132" s="25" t="str">
        <f>+S132</f>
        <v>S</v>
      </c>
      <c r="G132" s="29" t="s">
        <v>543</v>
      </c>
      <c r="H132" s="29" t="str">
        <f t="shared" si="2"/>
        <v/>
      </c>
      <c r="I132" s="25" t="str">
        <f>IF(K132&gt;4,"Dames","Messieurs")</f>
        <v>Messieurs</v>
      </c>
      <c r="J132" t="str">
        <f>RIGHT(B132,5)</f>
        <v>266.0</v>
      </c>
      <c r="K132">
        <f>VALUE(LEFT(J132,1))</f>
        <v>2</v>
      </c>
      <c r="L132" s="25" t="str">
        <f>+O132</f>
        <v>R9 </v>
      </c>
      <c r="M132" s="25" t="s">
        <v>1111</v>
      </c>
      <c r="N132" s="25" t="s">
        <v>1112</v>
      </c>
      <c r="O132" s="25" t="s">
        <v>3073</v>
      </c>
      <c r="P132" s="25">
        <v>32458</v>
      </c>
      <c r="Q132" s="25">
        <v>0.75</v>
      </c>
      <c r="R132" s="25" t="s">
        <v>36</v>
      </c>
      <c r="S132" s="25" t="s">
        <v>878</v>
      </c>
    </row>
    <row r="133" spans="1:19" x14ac:dyDescent="0.35">
      <c r="A133" s="25" t="str">
        <f>+N133</f>
        <v>Barnestein Daniel</v>
      </c>
      <c r="B133" s="25" t="str">
        <f>+M133</f>
        <v>138.95.181.0</v>
      </c>
      <c r="C133" s="25" t="str">
        <f>LEFT(L133,2)</f>
        <v>R9</v>
      </c>
      <c r="D133" s="25">
        <f>+Q133</f>
        <v>0.75</v>
      </c>
      <c r="E133" s="25" t="str">
        <f>+R133</f>
        <v>A</v>
      </c>
      <c r="F133" s="25" t="str">
        <f>+S133</f>
        <v>S</v>
      </c>
      <c r="G133" s="29" t="s">
        <v>3359</v>
      </c>
      <c r="H133" s="29" t="str">
        <f t="shared" si="2"/>
        <v/>
      </c>
      <c r="I133" s="25" t="str">
        <f>IF(K133&gt;4,"Dames","Messieurs")</f>
        <v>Messieurs</v>
      </c>
      <c r="J133" t="str">
        <f>RIGHT(B133,5)</f>
        <v>181.0</v>
      </c>
      <c r="K133">
        <f>VALUE(LEFT(J133,1))</f>
        <v>1</v>
      </c>
      <c r="L133" s="25" t="str">
        <f>+O133</f>
        <v>R9 </v>
      </c>
      <c r="M133" s="25" t="s">
        <v>1613</v>
      </c>
      <c r="N133" s="25" t="s">
        <v>1614</v>
      </c>
      <c r="O133" s="25" t="s">
        <v>3073</v>
      </c>
      <c r="P133" s="25">
        <v>32458</v>
      </c>
      <c r="Q133" s="25">
        <v>0.75</v>
      </c>
      <c r="R133" s="25" t="s">
        <v>36</v>
      </c>
      <c r="S133" s="25" t="s">
        <v>878</v>
      </c>
    </row>
    <row r="134" spans="1:19" x14ac:dyDescent="0.35">
      <c r="A134" s="25" t="str">
        <f>+N134</f>
        <v>Barreno Christelle</v>
      </c>
      <c r="B134" s="25" t="str">
        <f>+M134</f>
        <v>138.99.703.0</v>
      </c>
      <c r="C134" s="25" t="str">
        <f>LEFT(L134,2)</f>
        <v>R9</v>
      </c>
      <c r="D134" s="25">
        <f>+Q134</f>
        <v>0.75</v>
      </c>
      <c r="E134" s="25" t="str">
        <f>+R134</f>
        <v>A</v>
      </c>
      <c r="F134" s="25" t="str">
        <f>+S134</f>
        <v>S</v>
      </c>
      <c r="G134" s="29" t="s">
        <v>3359</v>
      </c>
      <c r="H134" s="29" t="str">
        <f t="shared" si="2"/>
        <v/>
      </c>
      <c r="I134" s="25" t="str">
        <f>IF(K134&gt;4,"Dames","Messieurs")</f>
        <v>Dames</v>
      </c>
      <c r="J134" t="str">
        <f>RIGHT(B134,5)</f>
        <v>703.0</v>
      </c>
      <c r="K134">
        <f>VALUE(LEFT(J134,1))</f>
        <v>7</v>
      </c>
      <c r="L134" s="25" t="str">
        <f>+O134</f>
        <v>R9 </v>
      </c>
      <c r="M134" s="25" t="s">
        <v>1615</v>
      </c>
      <c r="N134" s="25" t="s">
        <v>1616</v>
      </c>
      <c r="O134" s="25" t="s">
        <v>3073</v>
      </c>
      <c r="P134" s="25">
        <v>11805</v>
      </c>
      <c r="Q134" s="25">
        <v>0.75</v>
      </c>
      <c r="R134" s="25" t="s">
        <v>36</v>
      </c>
      <c r="S134" s="25" t="s">
        <v>878</v>
      </c>
    </row>
    <row r="135" spans="1:19" x14ac:dyDescent="0.35">
      <c r="A135" s="25" t="str">
        <f>+N135</f>
        <v>Barreno Natasha</v>
      </c>
      <c r="B135" s="25" t="str">
        <f>+M135</f>
        <v>138.02.846.0</v>
      </c>
      <c r="C135" s="25" t="str">
        <f>LEFT(L135,2)</f>
        <v>R8</v>
      </c>
      <c r="D135" s="25">
        <f>+Q135</f>
        <v>1.0469999999999999</v>
      </c>
      <c r="E135" s="25" t="str">
        <f>+R135</f>
        <v>A</v>
      </c>
      <c r="F135" s="25" t="str">
        <f>+S135</f>
        <v>S</v>
      </c>
      <c r="G135" s="29" t="s">
        <v>3359</v>
      </c>
      <c r="H135" s="29" t="str">
        <f t="shared" si="2"/>
        <v/>
      </c>
      <c r="I135" s="25" t="str">
        <f>IF(K135&gt;4,"Dames","Messieurs")</f>
        <v>Dames</v>
      </c>
      <c r="J135" t="str">
        <f>RIGHT(B135,5)</f>
        <v>846.0</v>
      </c>
      <c r="K135">
        <f>VALUE(LEFT(J135,1))</f>
        <v>8</v>
      </c>
      <c r="L135" s="25" t="str">
        <f>+O135</f>
        <v>R8 </v>
      </c>
      <c r="M135" s="25" t="s">
        <v>778</v>
      </c>
      <c r="N135" s="25" t="s">
        <v>779</v>
      </c>
      <c r="O135" s="25" t="s">
        <v>3070</v>
      </c>
      <c r="P135" s="25">
        <v>10431</v>
      </c>
      <c r="Q135" s="25">
        <v>1.0469999999999999</v>
      </c>
      <c r="R135" s="25" t="s">
        <v>36</v>
      </c>
      <c r="S135" s="25" t="s">
        <v>878</v>
      </c>
    </row>
    <row r="136" spans="1:19" x14ac:dyDescent="0.35">
      <c r="A136" s="25" t="str">
        <f>+N136</f>
        <v>Barthe Isabelle</v>
      </c>
      <c r="B136" s="25" t="str">
        <f>+M136</f>
        <v>139.72.601.0</v>
      </c>
      <c r="C136" s="25" t="str">
        <f>LEFT(L136,2)</f>
        <v>R8</v>
      </c>
      <c r="D136" s="25">
        <f>+Q136</f>
        <v>1.3720000000000001</v>
      </c>
      <c r="E136" s="25" t="str">
        <f>+R136</f>
        <v>50+</v>
      </c>
      <c r="F136" s="25" t="str">
        <f>+S136</f>
        <v>S</v>
      </c>
      <c r="G136" s="29" t="s">
        <v>543</v>
      </c>
      <c r="H136" s="29" t="str">
        <f t="shared" si="2"/>
        <v/>
      </c>
      <c r="I136" s="25" t="str">
        <f>IF(K136&gt;4,"Dames","Messieurs")</f>
        <v>Dames</v>
      </c>
      <c r="J136" t="str">
        <f>RIGHT(B136,5)</f>
        <v>601.0</v>
      </c>
      <c r="K136">
        <f>VALUE(LEFT(J136,1))</f>
        <v>6</v>
      </c>
      <c r="L136" s="25" t="str">
        <f>+O136</f>
        <v>R8 </v>
      </c>
      <c r="M136" s="25" t="s">
        <v>613</v>
      </c>
      <c r="N136" s="25" t="s">
        <v>614</v>
      </c>
      <c r="O136" s="25" t="s">
        <v>3070</v>
      </c>
      <c r="P136" s="25">
        <v>9089</v>
      </c>
      <c r="Q136" s="25">
        <v>1.3720000000000001</v>
      </c>
      <c r="R136" s="25" t="s">
        <v>39</v>
      </c>
      <c r="S136" s="25" t="s">
        <v>878</v>
      </c>
    </row>
    <row r="137" spans="1:19" ht="13.25" customHeight="1" x14ac:dyDescent="0.35">
      <c r="A137" s="25" t="str">
        <f>+N137</f>
        <v>Barthelet Thibaut</v>
      </c>
      <c r="B137" s="25" t="str">
        <f>+M137</f>
        <v>139.08.281.0</v>
      </c>
      <c r="C137" s="25" t="str">
        <f>LEFT(L137,2)</f>
        <v>R9</v>
      </c>
      <c r="D137" s="25">
        <f>+Q137</f>
        <v>0.75</v>
      </c>
      <c r="E137" s="25" t="str">
        <f>+R137</f>
        <v>18&amp;U</v>
      </c>
      <c r="F137" s="25" t="str">
        <f>+S137</f>
        <v>S</v>
      </c>
      <c r="G137" s="29" t="s">
        <v>28</v>
      </c>
      <c r="H137" s="29" t="str">
        <f t="shared" si="2"/>
        <v/>
      </c>
      <c r="I137" s="25" t="str">
        <f>IF(K137&gt;4,"Dames","Messieurs")</f>
        <v>Messieurs</v>
      </c>
      <c r="J137" t="str">
        <f>RIGHT(B137,5)</f>
        <v>281.0</v>
      </c>
      <c r="K137">
        <f>VALUE(LEFT(J137,1))</f>
        <v>2</v>
      </c>
      <c r="L137" s="25" t="str">
        <f>+O137</f>
        <v>R9 </v>
      </c>
      <c r="M137" s="25" t="s">
        <v>704</v>
      </c>
      <c r="N137" s="25" t="s">
        <v>705</v>
      </c>
      <c r="O137" s="25" t="s">
        <v>3073</v>
      </c>
      <c r="P137" s="25">
        <v>32458</v>
      </c>
      <c r="Q137" s="25">
        <v>0.75</v>
      </c>
      <c r="R137" s="25" t="s">
        <v>73</v>
      </c>
      <c r="S137" s="25" t="s">
        <v>878</v>
      </c>
    </row>
    <row r="138" spans="1:19" x14ac:dyDescent="0.35">
      <c r="A138" s="25" t="str">
        <f>+N138</f>
        <v>Bartova Barbora</v>
      </c>
      <c r="B138" s="25" t="str">
        <f>+M138</f>
        <v>139.77.671.0</v>
      </c>
      <c r="C138" s="25" t="str">
        <f>LEFT(L138,2)</f>
        <v>R7</v>
      </c>
      <c r="D138" s="25">
        <f>+Q138</f>
        <v>3.077</v>
      </c>
      <c r="E138" s="25" t="str">
        <f>+R138</f>
        <v>45+</v>
      </c>
      <c r="F138" s="25" t="str">
        <f>+S138</f>
        <v>A</v>
      </c>
      <c r="G138" s="29" t="s">
        <v>1839</v>
      </c>
      <c r="H138" s="29" t="str">
        <f t="shared" si="2"/>
        <v/>
      </c>
      <c r="I138" s="25" t="str">
        <f>IF(K138&gt;4,"Dames","Messieurs")</f>
        <v>Dames</v>
      </c>
      <c r="J138" t="str">
        <f>RIGHT(B138,5)</f>
        <v>671.0</v>
      </c>
      <c r="K138">
        <f>VALUE(LEFT(J138,1))</f>
        <v>6</v>
      </c>
      <c r="L138" s="25" t="str">
        <f>+O138</f>
        <v>R7 </v>
      </c>
      <c r="M138" s="25" t="s">
        <v>2022</v>
      </c>
      <c r="N138" s="25" t="s">
        <v>2023</v>
      </c>
      <c r="O138" s="25" t="s">
        <v>3066</v>
      </c>
      <c r="P138" s="25">
        <v>4238</v>
      </c>
      <c r="Q138" s="25">
        <v>3.077</v>
      </c>
      <c r="R138" s="25" t="s">
        <v>78</v>
      </c>
      <c r="S138" s="25" t="s">
        <v>36</v>
      </c>
    </row>
    <row r="139" spans="1:19" x14ac:dyDescent="0.35">
      <c r="A139" s="25" t="str">
        <f>+N139</f>
        <v>Bashirova Leyla</v>
      </c>
      <c r="B139" s="25" t="str">
        <f>+M139</f>
        <v>140.10.655.0</v>
      </c>
      <c r="C139" s="25" t="str">
        <f>LEFT(L139,2)</f>
        <v>R9</v>
      </c>
      <c r="D139" s="25">
        <f>+Q139</f>
        <v>0.75</v>
      </c>
      <c r="E139" s="25" t="str">
        <f>+R139</f>
        <v>16&amp;U</v>
      </c>
      <c r="F139" s="25" t="str">
        <f>+S139</f>
        <v>A</v>
      </c>
      <c r="G139" s="29" t="s">
        <v>29</v>
      </c>
      <c r="H139" s="29" t="str">
        <f t="shared" si="2"/>
        <v/>
      </c>
      <c r="I139" s="25" t="str">
        <f>IF(K139&gt;4,"Dames","Messieurs")</f>
        <v>Dames</v>
      </c>
      <c r="J139" t="str">
        <f>RIGHT(B139,5)</f>
        <v>655.0</v>
      </c>
      <c r="K139">
        <f>VALUE(LEFT(J139,1))</f>
        <v>6</v>
      </c>
      <c r="L139" s="25" t="str">
        <f>+O139</f>
        <v>R9 </v>
      </c>
      <c r="M139" s="25" t="s">
        <v>5196</v>
      </c>
      <c r="N139" s="25" t="s">
        <v>5197</v>
      </c>
      <c r="O139" s="25" t="s">
        <v>3073</v>
      </c>
      <c r="P139" s="25">
        <v>11805</v>
      </c>
      <c r="Q139" s="25">
        <v>0.75</v>
      </c>
      <c r="R139" s="25" t="s">
        <v>87</v>
      </c>
      <c r="S139" s="25" t="s">
        <v>36</v>
      </c>
    </row>
    <row r="140" spans="1:19" x14ac:dyDescent="0.35">
      <c r="A140" s="25" t="str">
        <f>+N140</f>
        <v>Basinos Dimitrios</v>
      </c>
      <c r="B140" s="25" t="str">
        <f>+M140</f>
        <v>140.13.351.0</v>
      </c>
      <c r="C140" s="25" t="str">
        <f>LEFT(L140,2)</f>
        <v>R7</v>
      </c>
      <c r="D140" s="25">
        <f>+Q140</f>
        <v>2.35</v>
      </c>
      <c r="E140" s="25" t="str">
        <f>+R140</f>
        <v>12&amp;U</v>
      </c>
      <c r="F140" s="25" t="str">
        <f>+S140</f>
        <v>A</v>
      </c>
      <c r="G140" s="29" t="s">
        <v>27</v>
      </c>
      <c r="H140" s="29" t="str">
        <f t="shared" si="2"/>
        <v/>
      </c>
      <c r="I140" s="25" t="str">
        <f>IF(K140&gt;4,"Dames","Messieurs")</f>
        <v>Messieurs</v>
      </c>
      <c r="J140" t="str">
        <f>RIGHT(B140,5)</f>
        <v>351.0</v>
      </c>
      <c r="K140">
        <f>VALUE(LEFT(J140,1))</f>
        <v>3</v>
      </c>
      <c r="L140" s="25" t="str">
        <f>+O140</f>
        <v>R7 </v>
      </c>
      <c r="M140" s="25" t="s">
        <v>3788</v>
      </c>
      <c r="N140" s="25" t="s">
        <v>3789</v>
      </c>
      <c r="O140" s="25" t="s">
        <v>3066</v>
      </c>
      <c r="P140" s="25">
        <v>16633</v>
      </c>
      <c r="Q140" s="25">
        <v>2.35</v>
      </c>
      <c r="R140" s="25" t="s">
        <v>50</v>
      </c>
      <c r="S140" s="25" t="s">
        <v>36</v>
      </c>
    </row>
    <row r="141" spans="1:19" x14ac:dyDescent="0.35">
      <c r="A141" s="25" t="str">
        <f>+N141</f>
        <v>Bataclan Emma</v>
      </c>
      <c r="B141" s="25" t="str">
        <f>+M141</f>
        <v>141.70.726.0</v>
      </c>
      <c r="C141" s="25" t="str">
        <f>LEFT(L141,2)</f>
        <v>R9</v>
      </c>
      <c r="D141" s="25">
        <f>+Q141</f>
        <v>0.75</v>
      </c>
      <c r="E141" s="25" t="str">
        <f>+R141</f>
        <v>55+</v>
      </c>
      <c r="F141" s="25" t="str">
        <f>+S141</f>
        <v>S</v>
      </c>
      <c r="G141" s="29" t="s">
        <v>3995</v>
      </c>
      <c r="H141" s="29" t="str">
        <f t="shared" si="2"/>
        <v/>
      </c>
      <c r="I141" s="25" t="str">
        <f>IF(K141&gt;4,"Dames","Messieurs")</f>
        <v>Dames</v>
      </c>
      <c r="J141" t="str">
        <f>RIGHT(B141,5)</f>
        <v>726.0</v>
      </c>
      <c r="K141">
        <f>VALUE(LEFT(J141,1))</f>
        <v>7</v>
      </c>
      <c r="L141" s="25" t="str">
        <f>+O141</f>
        <v>R9 </v>
      </c>
      <c r="M141" s="25" t="s">
        <v>4098</v>
      </c>
      <c r="N141" s="25" t="s">
        <v>4099</v>
      </c>
      <c r="O141" s="25" t="s">
        <v>3073</v>
      </c>
      <c r="P141" s="25">
        <v>11805</v>
      </c>
      <c r="Q141" s="25">
        <v>0.75</v>
      </c>
      <c r="R141" s="25" t="s">
        <v>53</v>
      </c>
      <c r="S141" s="25" t="s">
        <v>878</v>
      </c>
    </row>
    <row r="142" spans="1:19" x14ac:dyDescent="0.35">
      <c r="A142" s="25" t="str">
        <f>+N142</f>
        <v>Bataclan Jonathan</v>
      </c>
      <c r="B142" s="25" t="str">
        <f>+M142</f>
        <v>141.73.326.0</v>
      </c>
      <c r="C142" s="25" t="str">
        <f>LEFT(L142,2)</f>
        <v>R7</v>
      </c>
      <c r="D142" s="25">
        <f>+Q142</f>
        <v>1.923</v>
      </c>
      <c r="E142" s="25" t="str">
        <f>+R142</f>
        <v>50+</v>
      </c>
      <c r="F142" s="25" t="str">
        <f>+S142</f>
        <v>A</v>
      </c>
      <c r="G142" s="29" t="s">
        <v>3995</v>
      </c>
      <c r="H142" s="29" t="str">
        <f t="shared" si="2"/>
        <v/>
      </c>
      <c r="I142" s="25" t="str">
        <f>IF(K142&gt;4,"Dames","Messieurs")</f>
        <v>Messieurs</v>
      </c>
      <c r="J142" t="str">
        <f>RIGHT(B142,5)</f>
        <v>326.0</v>
      </c>
      <c r="K142">
        <f>VALUE(LEFT(J142,1))</f>
        <v>3</v>
      </c>
      <c r="L142" s="25" t="str">
        <f>+O142</f>
        <v>R7 </v>
      </c>
      <c r="M142" s="25" t="s">
        <v>4204</v>
      </c>
      <c r="N142" s="25" t="s">
        <v>4205</v>
      </c>
      <c r="O142" s="25" t="s">
        <v>3066</v>
      </c>
      <c r="P142" s="25">
        <v>19766</v>
      </c>
      <c r="Q142" s="25">
        <v>1.923</v>
      </c>
      <c r="R142" s="25" t="s">
        <v>39</v>
      </c>
      <c r="S142" s="25" t="s">
        <v>36</v>
      </c>
    </row>
    <row r="143" spans="1:19" x14ac:dyDescent="0.35">
      <c r="A143" s="25" t="str">
        <f>+N143</f>
        <v>Baumeyer Stoyan</v>
      </c>
      <c r="B143" s="25" t="str">
        <f>+M143</f>
        <v>145.73.242.0</v>
      </c>
      <c r="C143" s="25" t="str">
        <f>LEFT(L143,2)</f>
        <v>R9</v>
      </c>
      <c r="D143" s="25">
        <f>+Q143</f>
        <v>0.75</v>
      </c>
      <c r="E143" s="25" t="str">
        <f>+R143</f>
        <v>50+</v>
      </c>
      <c r="F143" s="25" t="str">
        <f>+S143</f>
        <v>A</v>
      </c>
      <c r="G143" s="29" t="s">
        <v>1839</v>
      </c>
      <c r="H143" s="29" t="str">
        <f t="shared" si="2"/>
        <v/>
      </c>
      <c r="I143" s="25" t="str">
        <f>IF(K143&gt;4,"Dames","Messieurs")</f>
        <v>Messieurs</v>
      </c>
      <c r="J143" t="str">
        <f>RIGHT(B143,5)</f>
        <v>242.0</v>
      </c>
      <c r="K143">
        <f>VALUE(LEFT(J143,1))</f>
        <v>2</v>
      </c>
      <c r="L143" s="25" t="str">
        <f>+O143</f>
        <v>R9 </v>
      </c>
      <c r="M143" s="25" t="s">
        <v>2590</v>
      </c>
      <c r="N143" s="25" t="s">
        <v>2591</v>
      </c>
      <c r="O143" s="25" t="s">
        <v>3073</v>
      </c>
      <c r="P143" s="25">
        <v>32458</v>
      </c>
      <c r="Q143" s="25">
        <v>0.75</v>
      </c>
      <c r="R143" s="25" t="s">
        <v>39</v>
      </c>
      <c r="S143" s="25" t="s">
        <v>36</v>
      </c>
    </row>
    <row r="144" spans="1:19" x14ac:dyDescent="0.35">
      <c r="A144" s="25" t="str">
        <f>+N144</f>
        <v>Baz Elie</v>
      </c>
      <c r="B144" s="25" t="str">
        <f>+M144</f>
        <v>149.52.429.0</v>
      </c>
      <c r="C144" s="25" t="str">
        <f>LEFT(L144,2)</f>
        <v>R9</v>
      </c>
      <c r="D144" s="25">
        <f>+Q144</f>
        <v>0.75</v>
      </c>
      <c r="E144" s="25" t="str">
        <f>+R144</f>
        <v>70+</v>
      </c>
      <c r="F144" s="25" t="str">
        <f>+S144</f>
        <v>S</v>
      </c>
      <c r="G144" s="29" t="s">
        <v>3995</v>
      </c>
      <c r="H144" s="29" t="str">
        <f t="shared" si="2"/>
        <v/>
      </c>
      <c r="I144" s="25" t="str">
        <f>IF(K144&gt;4,"Dames","Messieurs")</f>
        <v>Messieurs</v>
      </c>
      <c r="J144" t="str">
        <f>RIGHT(B144,5)</f>
        <v>429.0</v>
      </c>
      <c r="K144">
        <f>VALUE(LEFT(J144,1))</f>
        <v>4</v>
      </c>
      <c r="L144" s="25" t="str">
        <f>+O144</f>
        <v>R9 </v>
      </c>
      <c r="M144" s="25" t="s">
        <v>4310</v>
      </c>
      <c r="N144" s="25" t="s">
        <v>4311</v>
      </c>
      <c r="O144" s="25" t="s">
        <v>3073</v>
      </c>
      <c r="P144" s="25">
        <v>32458</v>
      </c>
      <c r="Q144" s="25">
        <v>0.75</v>
      </c>
      <c r="R144" s="25" t="s">
        <v>148</v>
      </c>
      <c r="S144" s="25" t="s">
        <v>878</v>
      </c>
    </row>
    <row r="145" spans="1:19" x14ac:dyDescent="0.35">
      <c r="A145" s="25" t="str">
        <f>+N145</f>
        <v>Beccherle Maurizio</v>
      </c>
      <c r="B145" s="25" t="str">
        <f>+M145</f>
        <v>150.74.185.0</v>
      </c>
      <c r="C145" s="25" t="str">
        <f>LEFT(L145,2)</f>
        <v>R9</v>
      </c>
      <c r="D145" s="25">
        <f>+Q145</f>
        <v>0.745</v>
      </c>
      <c r="E145" s="25" t="str">
        <f>+R145</f>
        <v>50+</v>
      </c>
      <c r="F145" s="25" t="str">
        <f>+S145</f>
        <v>A</v>
      </c>
      <c r="G145" s="29" t="s">
        <v>29</v>
      </c>
      <c r="H145" s="29" t="str">
        <f t="shared" si="2"/>
        <v/>
      </c>
      <c r="I145" s="25" t="str">
        <f>IF(K145&gt;4,"Dames","Messieurs")</f>
        <v>Messieurs</v>
      </c>
      <c r="J145" t="str">
        <f>RIGHT(B145,5)</f>
        <v>185.0</v>
      </c>
      <c r="K145">
        <f>VALUE(LEFT(J145,1))</f>
        <v>1</v>
      </c>
      <c r="L145" s="25" t="str">
        <f>+O145</f>
        <v>R9 </v>
      </c>
      <c r="M145" s="25" t="s">
        <v>5386</v>
      </c>
      <c r="N145" s="25" t="s">
        <v>5387</v>
      </c>
      <c r="O145" s="25" t="s">
        <v>3073</v>
      </c>
      <c r="P145" s="25">
        <v>44548</v>
      </c>
      <c r="Q145" s="25">
        <v>0.745</v>
      </c>
      <c r="R145" s="25" t="s">
        <v>39</v>
      </c>
      <c r="S145" s="25" t="s">
        <v>36</v>
      </c>
    </row>
    <row r="146" spans="1:19" x14ac:dyDescent="0.35">
      <c r="A146" s="25" t="str">
        <f>+N146</f>
        <v>Béchu Charles</v>
      </c>
      <c r="B146" s="25" t="str">
        <f>+M146</f>
        <v>150.13.474.0</v>
      </c>
      <c r="C146" s="25" t="str">
        <f>LEFT(L146,2)</f>
        <v>R9</v>
      </c>
      <c r="D146" s="25">
        <f>+Q146</f>
        <v>0.745</v>
      </c>
      <c r="E146" s="25" t="str">
        <f>+R146</f>
        <v>12&amp;U</v>
      </c>
      <c r="F146" s="25" t="str">
        <f>+S146</f>
        <v>A</v>
      </c>
      <c r="G146" s="29" t="s">
        <v>28</v>
      </c>
      <c r="H146" s="29" t="str">
        <f t="shared" si="2"/>
        <v/>
      </c>
      <c r="I146" s="25" t="str">
        <f>IF(K146&gt;4,"Dames","Messieurs")</f>
        <v>Messieurs</v>
      </c>
      <c r="J146" t="str">
        <f>RIGHT(B146,5)</f>
        <v>474.0</v>
      </c>
      <c r="K146">
        <f>VALUE(LEFT(J146,1))</f>
        <v>4</v>
      </c>
      <c r="L146" s="25" t="str">
        <f>+O146</f>
        <v>R9 </v>
      </c>
      <c r="M146" s="25" t="s">
        <v>4887</v>
      </c>
      <c r="N146" s="25" t="s">
        <v>4888</v>
      </c>
      <c r="O146" s="25" t="s">
        <v>3073</v>
      </c>
      <c r="P146" s="25">
        <v>44548</v>
      </c>
      <c r="Q146" s="25">
        <v>0.745</v>
      </c>
      <c r="R146" s="25" t="s">
        <v>50</v>
      </c>
      <c r="S146" s="25" t="s">
        <v>36</v>
      </c>
    </row>
    <row r="147" spans="1:19" ht="13.25" customHeight="1" x14ac:dyDescent="0.35">
      <c r="A147" s="25" t="str">
        <f>+N147</f>
        <v>Beerli Alexi</v>
      </c>
      <c r="B147" s="25" t="str">
        <f>+M147</f>
        <v>151.15.271.0</v>
      </c>
      <c r="C147" s="25" t="str">
        <f>LEFT(L147,2)</f>
        <v>R8</v>
      </c>
      <c r="D147" s="25">
        <f>+Q147</f>
        <v>1.766</v>
      </c>
      <c r="E147" s="25" t="str">
        <f>+R147</f>
        <v>10&amp;U</v>
      </c>
      <c r="F147" s="25" t="str">
        <f>+S147</f>
        <v>A</v>
      </c>
      <c r="G147" s="29" t="s">
        <v>29</v>
      </c>
      <c r="H147" s="29" t="str">
        <f t="shared" si="2"/>
        <v/>
      </c>
      <c r="I147" s="25" t="str">
        <f>IF(K147&gt;4,"Dames","Messieurs")</f>
        <v>Messieurs</v>
      </c>
      <c r="J147" t="str">
        <f>RIGHT(B147,5)</f>
        <v>271.0</v>
      </c>
      <c r="K147">
        <f>VALUE(LEFT(J147,1))</f>
        <v>2</v>
      </c>
      <c r="L147" s="25" t="str">
        <f>+O147</f>
        <v>R8 </v>
      </c>
      <c r="M147" s="25" t="s">
        <v>5294</v>
      </c>
      <c r="N147" s="25" t="s">
        <v>5295</v>
      </c>
      <c r="O147" s="25" t="s">
        <v>3070</v>
      </c>
      <c r="P147" s="25">
        <v>21057</v>
      </c>
      <c r="Q147" s="25">
        <v>1.766</v>
      </c>
      <c r="R147" s="25" t="s">
        <v>110</v>
      </c>
      <c r="S147" s="25" t="s">
        <v>36</v>
      </c>
    </row>
    <row r="148" spans="1:19" x14ac:dyDescent="0.35">
      <c r="A148" s="25" t="str">
        <f>+N148</f>
        <v>Beerli Christian</v>
      </c>
      <c r="B148" s="25" t="str">
        <f>+M148</f>
        <v>151.78.190.0</v>
      </c>
      <c r="C148" s="25" t="str">
        <f>LEFT(L148,2)</f>
        <v>R7</v>
      </c>
      <c r="D148" s="25">
        <f>+Q148</f>
        <v>2.1579999999999999</v>
      </c>
      <c r="E148" s="25" t="str">
        <f>+R148</f>
        <v>45+</v>
      </c>
      <c r="F148" s="25" t="str">
        <f>+S148</f>
        <v>A</v>
      </c>
      <c r="G148" s="29" t="s">
        <v>29</v>
      </c>
      <c r="H148" s="29" t="str">
        <f t="shared" si="2"/>
        <v/>
      </c>
      <c r="I148" s="25" t="str">
        <f>IF(K148&gt;4,"Dames","Messieurs")</f>
        <v>Messieurs</v>
      </c>
      <c r="J148" t="str">
        <f>RIGHT(B148,5)</f>
        <v>190.0</v>
      </c>
      <c r="K148">
        <f>VALUE(LEFT(J148,1))</f>
        <v>1</v>
      </c>
      <c r="L148" s="25" t="str">
        <f>+O148</f>
        <v>R7 </v>
      </c>
      <c r="M148" s="25" t="s">
        <v>5280</v>
      </c>
      <c r="N148" s="25" t="s">
        <v>5281</v>
      </c>
      <c r="O148" s="25" t="s">
        <v>3066</v>
      </c>
      <c r="P148" s="25">
        <v>18019</v>
      </c>
      <c r="Q148" s="25">
        <v>2.1579999999999999</v>
      </c>
      <c r="R148" s="25" t="s">
        <v>78</v>
      </c>
      <c r="S148" s="25" t="s">
        <v>36</v>
      </c>
    </row>
    <row r="149" spans="1:19" x14ac:dyDescent="0.35">
      <c r="A149" s="25" t="str">
        <f>+N149</f>
        <v>Beesley Pamela</v>
      </c>
      <c r="B149" s="25" t="str">
        <f>+M149</f>
        <v>151.61.570.0</v>
      </c>
      <c r="C149" s="25" t="str">
        <f>LEFT(L149,2)</f>
        <v>R9</v>
      </c>
      <c r="D149" s="25">
        <f>+Q149</f>
        <v>0.75</v>
      </c>
      <c r="E149" s="25" t="str">
        <f>+R149</f>
        <v>60+</v>
      </c>
      <c r="F149" s="25" t="str">
        <f>+S149</f>
        <v>A</v>
      </c>
      <c r="G149" s="29" t="s">
        <v>3994</v>
      </c>
      <c r="H149" s="29" t="str">
        <f t="shared" si="2"/>
        <v/>
      </c>
      <c r="I149" s="25" t="str">
        <f>IF(K149&gt;4,"Dames","Messieurs")</f>
        <v>Dames</v>
      </c>
      <c r="J149" t="str">
        <f>RIGHT(B149,5)</f>
        <v>570.0</v>
      </c>
      <c r="K149">
        <f>VALUE(LEFT(J149,1))</f>
        <v>5</v>
      </c>
      <c r="L149" s="25" t="str">
        <f>+O149</f>
        <v>R9 </v>
      </c>
      <c r="M149" s="25" t="s">
        <v>4595</v>
      </c>
      <c r="N149" s="25" t="s">
        <v>4596</v>
      </c>
      <c r="O149" s="25" t="s">
        <v>3073</v>
      </c>
      <c r="P149" s="25">
        <v>11805</v>
      </c>
      <c r="Q149" s="25">
        <v>0.75</v>
      </c>
      <c r="R149" s="25" t="s">
        <v>47</v>
      </c>
      <c r="S149" s="25" t="s">
        <v>36</v>
      </c>
    </row>
    <row r="150" spans="1:19" x14ac:dyDescent="0.35">
      <c r="A150" s="25" t="str">
        <f>+N150</f>
        <v>Behrendt Sven</v>
      </c>
      <c r="B150" s="25" t="str">
        <f>+M150</f>
        <v>152.68.152.0</v>
      </c>
      <c r="C150" s="25" t="str">
        <f>LEFT(L150,2)</f>
        <v>R9</v>
      </c>
      <c r="D150" s="25">
        <f>+Q150</f>
        <v>0.75</v>
      </c>
      <c r="E150" s="25" t="str">
        <f>+R150</f>
        <v>55+</v>
      </c>
      <c r="F150" s="25" t="str">
        <f>+S150</f>
        <v>S</v>
      </c>
      <c r="G150" s="29" t="s">
        <v>29</v>
      </c>
      <c r="H150" s="29" t="str">
        <f t="shared" si="2"/>
        <v/>
      </c>
      <c r="I150" s="25" t="str">
        <f>IF(K150&gt;4,"Dames","Messieurs")</f>
        <v>Messieurs</v>
      </c>
      <c r="J150" t="str">
        <f>RIGHT(B150,5)</f>
        <v>152.0</v>
      </c>
      <c r="K150">
        <f>VALUE(LEFT(J150,1))</f>
        <v>1</v>
      </c>
      <c r="L150" s="25" t="str">
        <f>+O150</f>
        <v>R9 </v>
      </c>
      <c r="M150" s="25" t="s">
        <v>5376</v>
      </c>
      <c r="N150" s="25" t="s">
        <v>5377</v>
      </c>
      <c r="O150" s="25" t="s">
        <v>3073</v>
      </c>
      <c r="P150" s="25">
        <v>32458</v>
      </c>
      <c r="Q150" s="25">
        <v>0.75</v>
      </c>
      <c r="R150" s="25" t="s">
        <v>53</v>
      </c>
      <c r="S150" s="25" t="s">
        <v>878</v>
      </c>
    </row>
    <row r="151" spans="1:19" x14ac:dyDescent="0.35">
      <c r="A151" s="25" t="str">
        <f>+N151</f>
        <v>Belkadi Nael</v>
      </c>
      <c r="B151" s="25" t="str">
        <f>+M151</f>
        <v>153.08.478.0</v>
      </c>
      <c r="C151" s="25" t="str">
        <f>LEFT(L151,2)</f>
        <v>R7</v>
      </c>
      <c r="D151" s="25">
        <f>+Q151</f>
        <v>2.8940000000000001</v>
      </c>
      <c r="E151" s="25" t="str">
        <f>+R151</f>
        <v>18&amp;U</v>
      </c>
      <c r="F151" s="25" t="str">
        <f>+S151</f>
        <v>S</v>
      </c>
      <c r="G151" s="29" t="s">
        <v>3359</v>
      </c>
      <c r="H151" s="29" t="str">
        <f t="shared" si="2"/>
        <v/>
      </c>
      <c r="I151" s="25" t="str">
        <f>IF(K151&gt;4,"Dames","Messieurs")</f>
        <v>Messieurs</v>
      </c>
      <c r="J151" t="str">
        <f>RIGHT(B151,5)</f>
        <v>478.0</v>
      </c>
      <c r="K151">
        <f>VALUE(LEFT(J151,1))</f>
        <v>4</v>
      </c>
      <c r="L151" s="25" t="str">
        <f>+O151</f>
        <v>R7 </v>
      </c>
      <c r="M151" s="25" t="s">
        <v>1850</v>
      </c>
      <c r="N151" s="25" t="s">
        <v>1851</v>
      </c>
      <c r="O151" s="25" t="s">
        <v>3066</v>
      </c>
      <c r="P151" s="25">
        <v>13220</v>
      </c>
      <c r="Q151" s="25">
        <v>2.8940000000000001</v>
      </c>
      <c r="R151" s="25" t="s">
        <v>73</v>
      </c>
      <c r="S151" s="25" t="s">
        <v>878</v>
      </c>
    </row>
    <row r="152" spans="1:19" x14ac:dyDescent="0.35">
      <c r="A152" s="25" t="str">
        <f>+N152</f>
        <v>Bell Jessica</v>
      </c>
      <c r="B152" s="25" t="str">
        <f>+M152</f>
        <v>153.11.759.0</v>
      </c>
      <c r="C152" s="25" t="str">
        <f>LEFT(L152,2)</f>
        <v>R8</v>
      </c>
      <c r="D152" s="25">
        <f>+Q152</f>
        <v>0.94599999999999995</v>
      </c>
      <c r="E152" s="25" t="str">
        <f>+R152</f>
        <v>14&amp;U</v>
      </c>
      <c r="F152" s="25" t="str">
        <f>+S152</f>
        <v>A</v>
      </c>
      <c r="G152" s="29" t="s">
        <v>539</v>
      </c>
      <c r="H152" s="29" t="str">
        <f t="shared" si="2"/>
        <v/>
      </c>
      <c r="I152" s="25" t="str">
        <f>IF(K152&gt;4,"Dames","Messieurs")</f>
        <v>Dames</v>
      </c>
      <c r="J152" t="str">
        <f>RIGHT(B152,5)</f>
        <v>759.0</v>
      </c>
      <c r="K152">
        <f>VALUE(LEFT(J152,1))</f>
        <v>7</v>
      </c>
      <c r="L152" s="25" t="str">
        <f>+O152</f>
        <v>R8 </v>
      </c>
      <c r="M152" s="25" t="s">
        <v>2285</v>
      </c>
      <c r="N152" s="25" t="s">
        <v>2286</v>
      </c>
      <c r="O152" s="25" t="s">
        <v>3070</v>
      </c>
      <c r="P152" s="25">
        <v>10858</v>
      </c>
      <c r="Q152" s="25">
        <v>0.94599999999999995</v>
      </c>
      <c r="R152" s="25" t="s">
        <v>83</v>
      </c>
      <c r="S152" s="25" t="s">
        <v>36</v>
      </c>
    </row>
    <row r="153" spans="1:19" x14ac:dyDescent="0.35">
      <c r="A153" s="25" t="str">
        <f>+N153</f>
        <v>Bellucci Léo</v>
      </c>
      <c r="B153" s="25" t="str">
        <f>+M153</f>
        <v>153.07.255.0</v>
      </c>
      <c r="C153" s="25" t="str">
        <f>LEFT(L153,2)</f>
        <v>R6</v>
      </c>
      <c r="D153" s="25">
        <f>+Q153</f>
        <v>4.0880000000000001</v>
      </c>
      <c r="E153" s="25" t="str">
        <f>+R153</f>
        <v>18&amp;U</v>
      </c>
      <c r="F153" s="25" t="str">
        <f>+S153</f>
        <v>A</v>
      </c>
      <c r="G153" s="29" t="s">
        <v>3359</v>
      </c>
      <c r="H153" s="29" t="str">
        <f t="shared" si="2"/>
        <v/>
      </c>
      <c r="I153" s="25" t="str">
        <f>IF(K153&gt;4,"Dames","Messieurs")</f>
        <v>Messieurs</v>
      </c>
      <c r="J153" t="str">
        <f>RIGHT(B153,5)</f>
        <v>255.0</v>
      </c>
      <c r="K153">
        <f>VALUE(LEFT(J153,1))</f>
        <v>2</v>
      </c>
      <c r="L153" s="25" t="str">
        <f>+O153</f>
        <v>R6 </v>
      </c>
      <c r="M153" s="25" t="s">
        <v>1617</v>
      </c>
      <c r="N153" s="25" t="s">
        <v>1618</v>
      </c>
      <c r="O153" s="25" t="s">
        <v>3065</v>
      </c>
      <c r="P153" s="25">
        <v>7313</v>
      </c>
      <c r="Q153" s="25">
        <v>4.0880000000000001</v>
      </c>
      <c r="R153" s="25" t="s">
        <v>73</v>
      </c>
      <c r="S153" s="25" t="s">
        <v>36</v>
      </c>
    </row>
    <row r="154" spans="1:19" x14ac:dyDescent="0.35">
      <c r="A154" s="25" t="str">
        <f>+N154</f>
        <v>Bellucci Noa</v>
      </c>
      <c r="B154" s="25" t="str">
        <f>+M154</f>
        <v>153.11.492.0</v>
      </c>
      <c r="C154" s="25" t="str">
        <f>LEFT(L154,2)</f>
        <v>R9</v>
      </c>
      <c r="D154" s="25">
        <f>+Q154</f>
        <v>0.75</v>
      </c>
      <c r="E154" s="25" t="str">
        <f>+R154</f>
        <v>14&amp;U</v>
      </c>
      <c r="F154" s="25" t="str">
        <f>+S154</f>
        <v>S</v>
      </c>
      <c r="G154" s="29" t="s">
        <v>3359</v>
      </c>
      <c r="H154" s="29" t="str">
        <f t="shared" si="2"/>
        <v/>
      </c>
      <c r="I154" s="25" t="str">
        <f>IF(K154&gt;4,"Dames","Messieurs")</f>
        <v>Messieurs</v>
      </c>
      <c r="J154" t="str">
        <f>RIGHT(B154,5)</f>
        <v>492.0</v>
      </c>
      <c r="K154">
        <f>VALUE(LEFT(J154,1))</f>
        <v>4</v>
      </c>
      <c r="L154" s="25" t="str">
        <f>+O154</f>
        <v>R9 </v>
      </c>
      <c r="M154" s="25" t="s">
        <v>3339</v>
      </c>
      <c r="N154" s="25" t="s">
        <v>3340</v>
      </c>
      <c r="O154" s="25" t="s">
        <v>3073</v>
      </c>
      <c r="P154" s="25">
        <v>32458</v>
      </c>
      <c r="Q154" s="25">
        <v>0.75</v>
      </c>
      <c r="R154" s="25" t="s">
        <v>83</v>
      </c>
      <c r="S154" s="25" t="s">
        <v>878</v>
      </c>
    </row>
    <row r="155" spans="1:19" x14ac:dyDescent="0.35">
      <c r="A155" s="25" t="str">
        <f>+N155</f>
        <v>Belly Adriaan</v>
      </c>
      <c r="B155" s="25" t="str">
        <f>+M155</f>
        <v>153.10.487.0</v>
      </c>
      <c r="C155" s="25" t="str">
        <f>LEFT(L155,2)</f>
        <v>R6</v>
      </c>
      <c r="D155" s="25">
        <f>+Q155</f>
        <v>3.5910000000000002</v>
      </c>
      <c r="E155" s="25" t="str">
        <f>+R155</f>
        <v>16&amp;U</v>
      </c>
      <c r="F155" s="25" t="str">
        <f>+S155</f>
        <v>A</v>
      </c>
      <c r="G155" s="29" t="s">
        <v>543</v>
      </c>
      <c r="H155" s="29" t="str">
        <f t="shared" si="2"/>
        <v/>
      </c>
      <c r="I155" s="25" t="str">
        <f>IF(K155&gt;4,"Dames","Messieurs")</f>
        <v>Messieurs</v>
      </c>
      <c r="J155" t="str">
        <f>RIGHT(B155,5)</f>
        <v>487.0</v>
      </c>
      <c r="K155">
        <f>VALUE(LEFT(J155,1))</f>
        <v>4</v>
      </c>
      <c r="L155" s="25" t="str">
        <f>+O155</f>
        <v>R6 </v>
      </c>
      <c r="M155" s="25" t="s">
        <v>3982</v>
      </c>
      <c r="N155" s="25" t="s">
        <v>4035</v>
      </c>
      <c r="O155" s="25" t="s">
        <v>3065</v>
      </c>
      <c r="P155" s="25">
        <v>9490</v>
      </c>
      <c r="Q155" s="25">
        <v>3.5910000000000002</v>
      </c>
      <c r="R155" s="25" t="s">
        <v>87</v>
      </c>
      <c r="S155" s="25" t="s">
        <v>36</v>
      </c>
    </row>
    <row r="156" spans="1:19" x14ac:dyDescent="0.35">
      <c r="A156" s="25" t="str">
        <f>+N156</f>
        <v>Belly Victor</v>
      </c>
      <c r="B156" s="25" t="str">
        <f>+M156</f>
        <v>153.12.246.0</v>
      </c>
      <c r="C156" s="25" t="str">
        <f>LEFT(L156,2)</f>
        <v>R7</v>
      </c>
      <c r="D156" s="25">
        <f>+Q156</f>
        <v>2.4809999999999999</v>
      </c>
      <c r="E156" s="25" t="str">
        <f>+R156</f>
        <v>14&amp;U</v>
      </c>
      <c r="F156" s="25" t="str">
        <f>+S156</f>
        <v>A</v>
      </c>
      <c r="G156" s="29" t="s">
        <v>543</v>
      </c>
      <c r="H156" s="29" t="str">
        <f t="shared" si="2"/>
        <v/>
      </c>
      <c r="I156" s="25" t="str">
        <f>IF(K156&gt;4,"Dames","Messieurs")</f>
        <v>Messieurs</v>
      </c>
      <c r="J156" t="str">
        <f>RIGHT(B156,5)</f>
        <v>246.0</v>
      </c>
      <c r="K156">
        <f>VALUE(LEFT(J156,1))</f>
        <v>2</v>
      </c>
      <c r="L156" s="25" t="str">
        <f>+O156</f>
        <v>R7 </v>
      </c>
      <c r="M156" s="25" t="s">
        <v>3983</v>
      </c>
      <c r="N156" s="25" t="s">
        <v>3984</v>
      </c>
      <c r="O156" s="25" t="s">
        <v>3066</v>
      </c>
      <c r="P156" s="25">
        <v>15720</v>
      </c>
      <c r="Q156" s="25">
        <v>2.4809999999999999</v>
      </c>
      <c r="R156" s="25" t="s">
        <v>83</v>
      </c>
      <c r="S156" s="25" t="s">
        <v>36</v>
      </c>
    </row>
    <row r="157" spans="1:19" x14ac:dyDescent="0.35">
      <c r="A157" s="25" t="str">
        <f>+N157</f>
        <v>Belmokhtar Walid</v>
      </c>
      <c r="B157" s="25" t="str">
        <f>+M157</f>
        <v>153.06.385.0</v>
      </c>
      <c r="C157" s="25" t="str">
        <f>LEFT(L157,2)</f>
        <v>R9</v>
      </c>
      <c r="D157" s="25">
        <f>+Q157</f>
        <v>0.75</v>
      </c>
      <c r="E157" s="25" t="str">
        <f>+R157</f>
        <v>A</v>
      </c>
      <c r="F157" s="25" t="str">
        <f>+S157</f>
        <v>S</v>
      </c>
      <c r="G157" s="29" t="s">
        <v>2175</v>
      </c>
      <c r="H157" s="29" t="str">
        <f t="shared" si="2"/>
        <v/>
      </c>
      <c r="I157" s="25" t="str">
        <f>IF(K157&gt;4,"Dames","Messieurs")</f>
        <v>Messieurs</v>
      </c>
      <c r="J157" t="str">
        <f>RIGHT(B157,5)</f>
        <v>385.0</v>
      </c>
      <c r="K157">
        <f>VALUE(LEFT(J157,1))</f>
        <v>3</v>
      </c>
      <c r="L157" s="25" t="str">
        <f>+O157</f>
        <v>R9 </v>
      </c>
      <c r="M157" s="25" t="s">
        <v>3007</v>
      </c>
      <c r="N157" s="25" t="s">
        <v>3008</v>
      </c>
      <c r="O157" s="25" t="s">
        <v>3073</v>
      </c>
      <c r="P157" s="25">
        <v>32458</v>
      </c>
      <c r="Q157" s="25">
        <v>0.75</v>
      </c>
      <c r="R157" s="25" t="s">
        <v>36</v>
      </c>
      <c r="S157" s="25" t="s">
        <v>878</v>
      </c>
    </row>
    <row r="158" spans="1:19" x14ac:dyDescent="0.35">
      <c r="A158" s="25" t="str">
        <f>+N158</f>
        <v>Benaroyo Samuel</v>
      </c>
      <c r="B158" s="25" t="str">
        <f>+M158</f>
        <v>154.92.215.0</v>
      </c>
      <c r="C158" s="25" t="str">
        <f>LEFT(L158,2)</f>
        <v>R9</v>
      </c>
      <c r="D158" s="25">
        <f>+Q158</f>
        <v>0.75</v>
      </c>
      <c r="E158" s="25" t="str">
        <f>+R158</f>
        <v>A</v>
      </c>
      <c r="F158" s="25" t="str">
        <f>+S158</f>
        <v>A</v>
      </c>
      <c r="G158" s="29" t="s">
        <v>27</v>
      </c>
      <c r="H158" s="29" t="str">
        <f t="shared" si="2"/>
        <v/>
      </c>
      <c r="I158" s="25" t="str">
        <f>IF(K158&gt;4,"Dames","Messieurs")</f>
        <v>Messieurs</v>
      </c>
      <c r="J158" t="str">
        <f>RIGHT(B158,5)</f>
        <v>215.0</v>
      </c>
      <c r="K158">
        <f>VALUE(LEFT(J158,1))</f>
        <v>2</v>
      </c>
      <c r="L158" s="25" t="str">
        <f>+O158</f>
        <v>R9 </v>
      </c>
      <c r="M158" s="25" t="s">
        <v>4806</v>
      </c>
      <c r="N158" s="25" t="s">
        <v>4807</v>
      </c>
      <c r="O158" s="25" t="s">
        <v>3073</v>
      </c>
      <c r="P158" s="25">
        <v>32458</v>
      </c>
      <c r="Q158" s="25">
        <v>0.75</v>
      </c>
      <c r="R158" s="25" t="s">
        <v>36</v>
      </c>
      <c r="S158" s="25" t="s">
        <v>36</v>
      </c>
    </row>
    <row r="159" spans="1:19" ht="13.25" customHeight="1" x14ac:dyDescent="0.35">
      <c r="A159" s="25" t="str">
        <f>+N159</f>
        <v>Beniada Elise</v>
      </c>
      <c r="B159" s="25" t="str">
        <f>+M159</f>
        <v>154.85.568.0</v>
      </c>
      <c r="C159" s="25" t="str">
        <f>LEFT(L159,2)</f>
        <v>R7</v>
      </c>
      <c r="D159" s="25">
        <f>+Q159</f>
        <v>2.931</v>
      </c>
      <c r="E159" s="25" t="str">
        <f>+R159</f>
        <v>40+</v>
      </c>
      <c r="F159" s="25" t="str">
        <f>+S159</f>
        <v>A</v>
      </c>
      <c r="G159" s="29" t="s">
        <v>3976</v>
      </c>
      <c r="H159" s="29" t="str">
        <f t="shared" si="2"/>
        <v/>
      </c>
      <c r="I159" s="25" t="str">
        <f>IF(K159&gt;4,"Dames","Messieurs")</f>
        <v>Dames</v>
      </c>
      <c r="J159" t="str">
        <f>RIGHT(B159,5)</f>
        <v>568.0</v>
      </c>
      <c r="K159">
        <f>VALUE(LEFT(J159,1))</f>
        <v>5</v>
      </c>
      <c r="L159" s="25" t="str">
        <f>+O159</f>
        <v>R7 </v>
      </c>
      <c r="M159" s="25" t="s">
        <v>2192</v>
      </c>
      <c r="N159" s="25" t="s">
        <v>2193</v>
      </c>
      <c r="O159" s="25" t="s">
        <v>3066</v>
      </c>
      <c r="P159" s="25">
        <v>4531</v>
      </c>
      <c r="Q159" s="25">
        <v>2.931</v>
      </c>
      <c r="R159" s="25" t="s">
        <v>68</v>
      </c>
      <c r="S159" s="25" t="s">
        <v>36</v>
      </c>
    </row>
    <row r="160" spans="1:19" ht="13.25" customHeight="1" x14ac:dyDescent="0.35">
      <c r="A160" s="25" t="str">
        <f>+N160</f>
        <v>Benicchio Luca</v>
      </c>
      <c r="B160" s="25" t="str">
        <f>+M160</f>
        <v>154.98.204.0</v>
      </c>
      <c r="C160" s="25" t="str">
        <f>LEFT(L160,2)</f>
        <v>R9</v>
      </c>
      <c r="D160" s="25">
        <f>+Q160</f>
        <v>0.74299999999999999</v>
      </c>
      <c r="E160" s="25" t="str">
        <f>+R160</f>
        <v>A</v>
      </c>
      <c r="F160" s="25" t="str">
        <f>+S160</f>
        <v>A</v>
      </c>
      <c r="G160" s="29" t="s">
        <v>3994</v>
      </c>
      <c r="H160" s="29" t="str">
        <f t="shared" si="2"/>
        <v/>
      </c>
      <c r="I160" s="25" t="str">
        <f>IF(K160&gt;4,"Dames","Messieurs")</f>
        <v>Messieurs</v>
      </c>
      <c r="J160" t="str">
        <f>RIGHT(B160,5)</f>
        <v>204.0</v>
      </c>
      <c r="K160">
        <f>VALUE(LEFT(J160,1))</f>
        <v>2</v>
      </c>
      <c r="L160" s="25" t="str">
        <f>+O160</f>
        <v>R9 </v>
      </c>
      <c r="M160" s="25" t="s">
        <v>4719</v>
      </c>
      <c r="N160" s="25" t="s">
        <v>4720</v>
      </c>
      <c r="O160" s="25" t="s">
        <v>3073</v>
      </c>
      <c r="P160" s="25">
        <v>44548</v>
      </c>
      <c r="Q160" s="25">
        <v>0.74299999999999999</v>
      </c>
      <c r="R160" s="25" t="s">
        <v>36</v>
      </c>
      <c r="S160" s="25" t="s">
        <v>36</v>
      </c>
    </row>
    <row r="161" spans="1:19" x14ac:dyDescent="0.35">
      <c r="A161" s="25" t="str">
        <f>+N161</f>
        <v>Bennasr Ayoub</v>
      </c>
      <c r="B161" s="25" t="str">
        <f>+M161</f>
        <v>154.07.237.0</v>
      </c>
      <c r="C161" s="25" t="str">
        <f>LEFT(L161,2)</f>
        <v>R8</v>
      </c>
      <c r="D161" s="25">
        <f>+Q161</f>
        <v>1.67</v>
      </c>
      <c r="E161" s="25" t="str">
        <f>+R161</f>
        <v>18&amp;U</v>
      </c>
      <c r="F161" s="25" t="str">
        <f>+S161</f>
        <v>S</v>
      </c>
      <c r="G161" s="29" t="s">
        <v>3359</v>
      </c>
      <c r="H161" s="29" t="str">
        <f t="shared" si="2"/>
        <v/>
      </c>
      <c r="I161" s="25" t="str">
        <f>IF(K161&gt;4,"Dames","Messieurs")</f>
        <v>Messieurs</v>
      </c>
      <c r="J161" t="str">
        <f>RIGHT(B161,5)</f>
        <v>237.0</v>
      </c>
      <c r="K161">
        <f>VALUE(LEFT(J161,1))</f>
        <v>2</v>
      </c>
      <c r="L161" s="25" t="str">
        <f>+O161</f>
        <v>R8 </v>
      </c>
      <c r="M161" s="25" t="s">
        <v>2640</v>
      </c>
      <c r="N161" s="25" t="s">
        <v>2641</v>
      </c>
      <c r="O161" s="25" t="s">
        <v>3070</v>
      </c>
      <c r="P161" s="25">
        <v>21843</v>
      </c>
      <c r="Q161" s="25">
        <v>1.67</v>
      </c>
      <c r="R161" s="25" t="s">
        <v>73</v>
      </c>
      <c r="S161" s="25" t="s">
        <v>878</v>
      </c>
    </row>
    <row r="162" spans="1:19" x14ac:dyDescent="0.35">
      <c r="A162" s="25" t="str">
        <f>+N162</f>
        <v>Bennett-Akkaya Caroline</v>
      </c>
      <c r="B162" s="25" t="str">
        <f>+M162</f>
        <v>154.66.851.0</v>
      </c>
      <c r="C162" s="25" t="str">
        <f>LEFT(L162,2)</f>
        <v>R9</v>
      </c>
      <c r="D162" s="25">
        <f>+Q162</f>
        <v>0.75</v>
      </c>
      <c r="E162" s="25" t="str">
        <f>+R162</f>
        <v>55+</v>
      </c>
      <c r="F162" s="25" t="str">
        <f>+S162</f>
        <v>S</v>
      </c>
      <c r="G162" s="29" t="s">
        <v>3359</v>
      </c>
      <c r="H162" s="29" t="str">
        <f t="shared" si="2"/>
        <v/>
      </c>
      <c r="I162" s="25" t="str">
        <f>IF(K162&gt;4,"Dames","Messieurs")</f>
        <v>Dames</v>
      </c>
      <c r="J162" t="str">
        <f>RIGHT(B162,5)</f>
        <v>851.0</v>
      </c>
      <c r="K162">
        <f>VALUE(LEFT(J162,1))</f>
        <v>8</v>
      </c>
      <c r="L162" s="25" t="str">
        <f>+O162</f>
        <v>R9 </v>
      </c>
      <c r="M162" s="25" t="s">
        <v>3319</v>
      </c>
      <c r="N162" s="25" t="s">
        <v>3320</v>
      </c>
      <c r="O162" s="25" t="s">
        <v>3073</v>
      </c>
      <c r="P162" s="25">
        <v>11805</v>
      </c>
      <c r="Q162" s="25">
        <v>0.75</v>
      </c>
      <c r="R162" s="25" t="s">
        <v>53</v>
      </c>
      <c r="S162" s="25" t="s">
        <v>878</v>
      </c>
    </row>
    <row r="163" spans="1:19" ht="13.25" customHeight="1" x14ac:dyDescent="0.35">
      <c r="A163" s="25" t="str">
        <f>+N163</f>
        <v>Bento Paula</v>
      </c>
      <c r="B163" s="25" t="str">
        <f>+M163</f>
        <v>154.74.744.0</v>
      </c>
      <c r="C163" s="25" t="str">
        <f>LEFT(L163,2)</f>
        <v>R9</v>
      </c>
      <c r="D163" s="25">
        <f>+Q163</f>
        <v>0.74299999999999999</v>
      </c>
      <c r="E163" s="25" t="str">
        <f>+R163</f>
        <v>50+</v>
      </c>
      <c r="F163" s="25" t="str">
        <f>+S163</f>
        <v>A</v>
      </c>
      <c r="G163" s="29" t="s">
        <v>27</v>
      </c>
      <c r="H163" s="29" t="str">
        <f t="shared" si="2"/>
        <v/>
      </c>
      <c r="I163" s="25" t="str">
        <f>IF(K163&gt;4,"Dames","Messieurs")</f>
        <v>Dames</v>
      </c>
      <c r="J163" t="str">
        <f>RIGHT(B163,5)</f>
        <v>744.0</v>
      </c>
      <c r="K163">
        <f>VALUE(LEFT(J163,1))</f>
        <v>7</v>
      </c>
      <c r="L163" s="25" t="str">
        <f>+O163</f>
        <v>R9 </v>
      </c>
      <c r="M163" s="25" t="s">
        <v>4790</v>
      </c>
      <c r="N163" s="25" t="s">
        <v>4791</v>
      </c>
      <c r="O163" s="25" t="s">
        <v>3073</v>
      </c>
      <c r="P163" s="25">
        <v>16552</v>
      </c>
      <c r="Q163" s="25">
        <v>0.74299999999999999</v>
      </c>
      <c r="R163" s="25" t="s">
        <v>39</v>
      </c>
      <c r="S163" s="25" t="s">
        <v>36</v>
      </c>
    </row>
    <row r="164" spans="1:19" x14ac:dyDescent="0.35">
      <c r="A164" s="25" t="str">
        <f>+N164</f>
        <v>Benzonana Pascale</v>
      </c>
      <c r="B164" s="25" t="str">
        <f>+M164</f>
        <v>154.66.593.0</v>
      </c>
      <c r="C164" s="25" t="str">
        <f>LEFT(L164,2)</f>
        <v>R8</v>
      </c>
      <c r="D164" s="25">
        <f>+Q164</f>
        <v>1.302</v>
      </c>
      <c r="E164" s="25" t="str">
        <f>+R164</f>
        <v>55+</v>
      </c>
      <c r="F164" s="25" t="str">
        <f>+S164</f>
        <v>A</v>
      </c>
      <c r="G164" s="29" t="s">
        <v>3995</v>
      </c>
      <c r="H164" s="29" t="str">
        <f t="shared" si="2"/>
        <v/>
      </c>
      <c r="I164" s="25" t="str">
        <f>IF(K164&gt;4,"Dames","Messieurs")</f>
        <v>Dames</v>
      </c>
      <c r="J164" t="str">
        <f>RIGHT(B164,5)</f>
        <v>593.0</v>
      </c>
      <c r="K164">
        <f>VALUE(LEFT(J164,1))</f>
        <v>5</v>
      </c>
      <c r="L164" s="25" t="str">
        <f>+O164</f>
        <v>R8 </v>
      </c>
      <c r="M164" s="25" t="s">
        <v>4088</v>
      </c>
      <c r="N164" s="25" t="s">
        <v>4089</v>
      </c>
      <c r="O164" s="25" t="s">
        <v>3070</v>
      </c>
      <c r="P164" s="25">
        <v>9375</v>
      </c>
      <c r="Q164" s="25">
        <v>1.302</v>
      </c>
      <c r="R164" s="25" t="s">
        <v>53</v>
      </c>
      <c r="S164" s="25" t="s">
        <v>36</v>
      </c>
    </row>
    <row r="165" spans="1:19" ht="13.25" customHeight="1" x14ac:dyDescent="0.35">
      <c r="A165" s="25" t="str">
        <f>+N165</f>
        <v>Bequoye David</v>
      </c>
      <c r="B165" s="25" t="str">
        <f>+M165</f>
        <v>154.00.226.0</v>
      </c>
      <c r="C165" s="25" t="str">
        <f>LEFT(L165,2)</f>
        <v>R9</v>
      </c>
      <c r="D165" s="25">
        <f>+Q165</f>
        <v>0.75</v>
      </c>
      <c r="E165" s="25" t="str">
        <f>+R165</f>
        <v>A</v>
      </c>
      <c r="F165" s="25" t="str">
        <f>+S165</f>
        <v>S</v>
      </c>
      <c r="G165" s="29" t="s">
        <v>543</v>
      </c>
      <c r="H165" s="29" t="str">
        <f t="shared" si="2"/>
        <v/>
      </c>
      <c r="I165" s="25" t="str">
        <f>IF(K165&gt;4,"Dames","Messieurs")</f>
        <v>Messieurs</v>
      </c>
      <c r="J165" t="str">
        <f>RIGHT(B165,5)</f>
        <v>226.0</v>
      </c>
      <c r="K165">
        <f>VALUE(LEFT(J165,1))</f>
        <v>2</v>
      </c>
      <c r="L165" s="25" t="str">
        <f>+O165</f>
        <v>R9 </v>
      </c>
      <c r="M165" s="25" t="s">
        <v>1113</v>
      </c>
      <c r="N165" s="25" t="s">
        <v>1114</v>
      </c>
      <c r="O165" s="25" t="s">
        <v>3073</v>
      </c>
      <c r="P165" s="25">
        <v>32458</v>
      </c>
      <c r="Q165" s="25">
        <v>0.75</v>
      </c>
      <c r="R165" s="25" t="s">
        <v>36</v>
      </c>
      <c r="S165" s="25" t="s">
        <v>878</v>
      </c>
    </row>
    <row r="166" spans="1:19" x14ac:dyDescent="0.35">
      <c r="A166" s="25" t="str">
        <f>+N166</f>
        <v>Berard Huguette</v>
      </c>
      <c r="B166" s="25" t="str">
        <f>+M166</f>
        <v>155.52.790.0</v>
      </c>
      <c r="C166" s="25" t="str">
        <f>LEFT(L166,2)</f>
        <v>R9</v>
      </c>
      <c r="D166" s="25">
        <f>+Q166</f>
        <v>0.75</v>
      </c>
      <c r="E166" s="25" t="str">
        <f>+R166</f>
        <v>70+</v>
      </c>
      <c r="F166" s="25" t="str">
        <f>+S166</f>
        <v>S</v>
      </c>
      <c r="G166" s="29" t="s">
        <v>25</v>
      </c>
      <c r="H166" s="29" t="str">
        <f t="shared" si="2"/>
        <v/>
      </c>
      <c r="I166" s="25" t="str">
        <f>IF(K166&gt;4,"Dames","Messieurs")</f>
        <v>Dames</v>
      </c>
      <c r="J166" t="str">
        <f>RIGHT(B166,5)</f>
        <v>790.0</v>
      </c>
      <c r="K166">
        <f>VALUE(LEFT(J166,1))</f>
        <v>7</v>
      </c>
      <c r="L166" s="25" t="str">
        <f>+O166</f>
        <v>R9 </v>
      </c>
      <c r="M166" s="25" t="s">
        <v>901</v>
      </c>
      <c r="N166" s="25" t="s">
        <v>902</v>
      </c>
      <c r="O166" s="25" t="s">
        <v>3073</v>
      </c>
      <c r="P166" s="25">
        <v>11805</v>
      </c>
      <c r="Q166" s="25">
        <v>0.75</v>
      </c>
      <c r="R166" s="25" t="s">
        <v>148</v>
      </c>
      <c r="S166" s="25" t="s">
        <v>878</v>
      </c>
    </row>
    <row r="167" spans="1:19" x14ac:dyDescent="0.35">
      <c r="A167" s="25" t="str">
        <f>+N167</f>
        <v>Berchier Mégane</v>
      </c>
      <c r="B167" s="25" t="str">
        <f>+M167</f>
        <v>155.01.852.0</v>
      </c>
      <c r="C167" s="25" t="str">
        <f>LEFT(L167,2)</f>
        <v>R9</v>
      </c>
      <c r="D167" s="25">
        <f>+Q167</f>
        <v>0.75</v>
      </c>
      <c r="E167" s="25" t="str">
        <f>+R167</f>
        <v>A</v>
      </c>
      <c r="F167" s="25" t="str">
        <f>+S167</f>
        <v>S</v>
      </c>
      <c r="G167" s="29" t="s">
        <v>25</v>
      </c>
      <c r="H167" s="29" t="str">
        <f t="shared" si="2"/>
        <v/>
      </c>
      <c r="I167" s="25" t="str">
        <f>IF(K167&gt;4,"Dames","Messieurs")</f>
        <v>Dames</v>
      </c>
      <c r="J167" t="str">
        <f>RIGHT(B167,5)</f>
        <v>852.0</v>
      </c>
      <c r="K167">
        <f>VALUE(LEFT(J167,1))</f>
        <v>8</v>
      </c>
      <c r="L167" s="25" t="str">
        <f>+O167</f>
        <v>R9 </v>
      </c>
      <c r="M167" s="25" t="s">
        <v>903</v>
      </c>
      <c r="N167" s="25" t="s">
        <v>904</v>
      </c>
      <c r="O167" s="25" t="s">
        <v>3073</v>
      </c>
      <c r="P167" s="25">
        <v>11805</v>
      </c>
      <c r="Q167" s="25">
        <v>0.75</v>
      </c>
      <c r="R167" s="25" t="s">
        <v>36</v>
      </c>
      <c r="S167" s="25" t="s">
        <v>878</v>
      </c>
    </row>
    <row r="168" spans="1:19" x14ac:dyDescent="0.35">
      <c r="A168" s="25" t="str">
        <f>+N168</f>
        <v>Berchten Yves</v>
      </c>
      <c r="B168" s="25" t="str">
        <f>+M168</f>
        <v>155.63.372.0</v>
      </c>
      <c r="C168" s="25" t="str">
        <f>LEFT(L168,2)</f>
        <v>R8</v>
      </c>
      <c r="D168" s="25">
        <f>+Q168</f>
        <v>1.1759999999999999</v>
      </c>
      <c r="E168" s="25" t="str">
        <f>+R168</f>
        <v>60+</v>
      </c>
      <c r="F168" s="25" t="str">
        <f>+S168</f>
        <v>A</v>
      </c>
      <c r="G168" s="29" t="s">
        <v>3995</v>
      </c>
      <c r="H168" s="29" t="str">
        <f t="shared" si="2"/>
        <v/>
      </c>
      <c r="I168" s="25" t="str">
        <f>IF(K168&gt;4,"Dames","Messieurs")</f>
        <v>Messieurs</v>
      </c>
      <c r="J168" t="str">
        <f>RIGHT(B168,5)</f>
        <v>372.0</v>
      </c>
      <c r="K168">
        <f>VALUE(LEFT(J168,1))</f>
        <v>3</v>
      </c>
      <c r="L168" s="25" t="str">
        <f>+O168</f>
        <v>R8 </v>
      </c>
      <c r="M168" s="25" t="s">
        <v>4224</v>
      </c>
      <c r="N168" s="25" t="s">
        <v>4225</v>
      </c>
      <c r="O168" s="25" t="s">
        <v>3070</v>
      </c>
      <c r="P168" s="25">
        <v>27058</v>
      </c>
      <c r="Q168" s="25">
        <v>1.1759999999999999</v>
      </c>
      <c r="R168" s="25" t="s">
        <v>47</v>
      </c>
      <c r="S168" s="25" t="s">
        <v>36</v>
      </c>
    </row>
    <row r="169" spans="1:19" x14ac:dyDescent="0.35">
      <c r="A169" s="25" t="str">
        <f>+N169</f>
        <v>Berclaz Noam</v>
      </c>
      <c r="B169" s="25" t="str">
        <f>+M169</f>
        <v>155.09.111.0</v>
      </c>
      <c r="C169" s="25" t="str">
        <f>LEFT(L169,2)</f>
        <v>R9</v>
      </c>
      <c r="D169" s="25">
        <f>+Q169</f>
        <v>0.75</v>
      </c>
      <c r="E169" s="25" t="str">
        <f>+R169</f>
        <v>16&amp;U</v>
      </c>
      <c r="F169" s="25" t="str">
        <f>+S169</f>
        <v>S</v>
      </c>
      <c r="G169" s="29" t="s">
        <v>543</v>
      </c>
      <c r="H169" s="29" t="str">
        <f t="shared" si="2"/>
        <v/>
      </c>
      <c r="I169" s="25" t="str">
        <f>IF(K169&gt;4,"Dames","Messieurs")</f>
        <v>Messieurs</v>
      </c>
      <c r="J169" t="str">
        <f>RIGHT(B169,5)</f>
        <v>111.0</v>
      </c>
      <c r="K169">
        <f>VALUE(LEFT(J169,1))</f>
        <v>1</v>
      </c>
      <c r="L169" s="25" t="str">
        <f>+O169</f>
        <v>R9 </v>
      </c>
      <c r="M169" s="25" t="s">
        <v>2395</v>
      </c>
      <c r="N169" s="25" t="s">
        <v>2396</v>
      </c>
      <c r="O169" s="25" t="s">
        <v>3073</v>
      </c>
      <c r="P169" s="25">
        <v>32458</v>
      </c>
      <c r="Q169" s="25">
        <v>0.75</v>
      </c>
      <c r="R169" s="25" t="s">
        <v>87</v>
      </c>
      <c r="S169" s="25" t="s">
        <v>878</v>
      </c>
    </row>
    <row r="170" spans="1:19" x14ac:dyDescent="0.35">
      <c r="A170" s="25" t="str">
        <f>+N170</f>
        <v>Bergeron Ann</v>
      </c>
      <c r="B170" s="25" t="str">
        <f>+M170</f>
        <v>156.64.704.0</v>
      </c>
      <c r="C170" s="25" t="str">
        <f>LEFT(L170,2)</f>
        <v>R7</v>
      </c>
      <c r="D170" s="25">
        <f>+Q170</f>
        <v>1.778</v>
      </c>
      <c r="E170" s="25" t="str">
        <f>+R170</f>
        <v>60+</v>
      </c>
      <c r="F170" s="25" t="str">
        <f>+S170</f>
        <v>S</v>
      </c>
      <c r="G170" s="29" t="s">
        <v>1839</v>
      </c>
      <c r="H170" s="29" t="str">
        <f t="shared" si="2"/>
        <v/>
      </c>
      <c r="I170" s="25" t="str">
        <f>IF(K170&gt;4,"Dames","Messieurs")</f>
        <v>Dames</v>
      </c>
      <c r="J170" t="str">
        <f>RIGHT(B170,5)</f>
        <v>704.0</v>
      </c>
      <c r="K170">
        <f>VALUE(LEFT(J170,1))</f>
        <v>7</v>
      </c>
      <c r="L170" s="25" t="str">
        <f>+O170</f>
        <v>R7 </v>
      </c>
      <c r="M170" s="25" t="s">
        <v>1972</v>
      </c>
      <c r="N170" s="25" t="s">
        <v>1973</v>
      </c>
      <c r="O170" s="25" t="s">
        <v>3066</v>
      </c>
      <c r="P170" s="25">
        <v>7592</v>
      </c>
      <c r="Q170" s="25">
        <v>1.778</v>
      </c>
      <c r="R170" s="25" t="s">
        <v>47</v>
      </c>
      <c r="S170" s="25" t="s">
        <v>878</v>
      </c>
    </row>
    <row r="171" spans="1:19" x14ac:dyDescent="0.35">
      <c r="A171" s="25" t="str">
        <f>+N171</f>
        <v>Berguerand Thierry</v>
      </c>
      <c r="B171" s="25" t="str">
        <f>+M171</f>
        <v>156.68.138.0</v>
      </c>
      <c r="C171" s="25" t="str">
        <f>LEFT(L171,2)</f>
        <v>R9</v>
      </c>
      <c r="D171" s="25">
        <f>+Q171</f>
        <v>0.75</v>
      </c>
      <c r="E171" s="25" t="str">
        <f>+R171</f>
        <v>55+</v>
      </c>
      <c r="F171" s="25" t="str">
        <f>+S171</f>
        <v>A</v>
      </c>
      <c r="G171" s="29" t="s">
        <v>28</v>
      </c>
      <c r="H171" s="29" t="str">
        <f t="shared" si="2"/>
        <v/>
      </c>
      <c r="I171" s="25" t="str">
        <f>IF(K171&gt;4,"Dames","Messieurs")</f>
        <v>Messieurs</v>
      </c>
      <c r="J171" t="str">
        <f>RIGHT(B171,5)</f>
        <v>138.0</v>
      </c>
      <c r="K171">
        <f>VALUE(LEFT(J171,1))</f>
        <v>1</v>
      </c>
      <c r="L171" s="25" t="str">
        <f>+O171</f>
        <v>R9 </v>
      </c>
      <c r="M171" s="25" t="s">
        <v>348</v>
      </c>
      <c r="N171" s="25" t="s">
        <v>349</v>
      </c>
      <c r="O171" s="25" t="s">
        <v>3073</v>
      </c>
      <c r="P171" s="25">
        <v>32458</v>
      </c>
      <c r="Q171" s="25">
        <v>0.75</v>
      </c>
      <c r="R171" s="25" t="s">
        <v>53</v>
      </c>
      <c r="S171" s="25" t="s">
        <v>36</v>
      </c>
    </row>
    <row r="172" spans="1:19" x14ac:dyDescent="0.35">
      <c r="A172" s="25" t="str">
        <f>+N172</f>
        <v>Berkers Victor</v>
      </c>
      <c r="B172" s="25" t="str">
        <f>+M172</f>
        <v>157.06.481.0</v>
      </c>
      <c r="C172" s="25" t="str">
        <f>LEFT(L172,2)</f>
        <v>R9</v>
      </c>
      <c r="D172" s="25">
        <f>+Q172</f>
        <v>0.75</v>
      </c>
      <c r="E172" s="25" t="str">
        <f>+R172</f>
        <v>A</v>
      </c>
      <c r="F172" s="25" t="str">
        <f>+S172</f>
        <v>S</v>
      </c>
      <c r="G172" s="29" t="s">
        <v>3359</v>
      </c>
      <c r="H172" s="29" t="str">
        <f t="shared" si="2"/>
        <v/>
      </c>
      <c r="I172" s="25" t="str">
        <f>IF(K172&gt;4,"Dames","Messieurs")</f>
        <v>Messieurs</v>
      </c>
      <c r="J172" t="str">
        <f>RIGHT(B172,5)</f>
        <v>481.0</v>
      </c>
      <c r="K172">
        <f>VALUE(LEFT(J172,1))</f>
        <v>4</v>
      </c>
      <c r="L172" s="25" t="str">
        <f>+O172</f>
        <v>R9 </v>
      </c>
      <c r="M172" s="25" t="s">
        <v>1852</v>
      </c>
      <c r="N172" s="25" t="s">
        <v>1853</v>
      </c>
      <c r="O172" s="25" t="s">
        <v>3073</v>
      </c>
      <c r="P172" s="25">
        <v>32458</v>
      </c>
      <c r="Q172" s="25">
        <v>0.75</v>
      </c>
      <c r="R172" s="25" t="s">
        <v>36</v>
      </c>
      <c r="S172" s="25" t="s">
        <v>878</v>
      </c>
    </row>
    <row r="173" spans="1:19" x14ac:dyDescent="0.35">
      <c r="A173" s="25" t="str">
        <f>+N173</f>
        <v>Bernabei Andréa</v>
      </c>
      <c r="B173" s="25" t="str">
        <f>+M173</f>
        <v>158.99.114.0</v>
      </c>
      <c r="C173" s="25" t="str">
        <f>LEFT(L173,2)</f>
        <v>R9</v>
      </c>
      <c r="D173" s="25">
        <f>+Q173</f>
        <v>0.75</v>
      </c>
      <c r="E173" s="25" t="str">
        <f>+R173</f>
        <v>A</v>
      </c>
      <c r="F173" s="25" t="str">
        <f>+S173</f>
        <v>S</v>
      </c>
      <c r="G173" s="29" t="s">
        <v>543</v>
      </c>
      <c r="H173" s="29" t="str">
        <f t="shared" si="2"/>
        <v/>
      </c>
      <c r="I173" s="25" t="str">
        <f>IF(K173&gt;4,"Dames","Messieurs")</f>
        <v>Messieurs</v>
      </c>
      <c r="J173" t="str">
        <f>RIGHT(B173,5)</f>
        <v>114.0</v>
      </c>
      <c r="K173">
        <f>VALUE(LEFT(J173,1))</f>
        <v>1</v>
      </c>
      <c r="L173" s="25" t="str">
        <f>+O173</f>
        <v>R9 </v>
      </c>
      <c r="M173" s="25" t="s">
        <v>1115</v>
      </c>
      <c r="N173" s="25" t="s">
        <v>1116</v>
      </c>
      <c r="O173" s="25" t="s">
        <v>3073</v>
      </c>
      <c r="P173" s="25">
        <v>32458</v>
      </c>
      <c r="Q173" s="25">
        <v>0.75</v>
      </c>
      <c r="R173" s="25" t="s">
        <v>36</v>
      </c>
      <c r="S173" s="25" t="s">
        <v>878</v>
      </c>
    </row>
    <row r="174" spans="1:19" x14ac:dyDescent="0.35">
      <c r="A174" s="25" t="str">
        <f>+N174</f>
        <v>Bernasconi Jessica</v>
      </c>
      <c r="B174" s="25" t="str">
        <f>+M174</f>
        <v>158.87.860.0</v>
      </c>
      <c r="C174" s="25" t="str">
        <f>LEFT(L174,2)</f>
        <v>R7</v>
      </c>
      <c r="D174" s="25">
        <f>+Q174</f>
        <v>2.1509999999999998</v>
      </c>
      <c r="E174" s="25" t="str">
        <f>+R174</f>
        <v>35+</v>
      </c>
      <c r="F174" s="25" t="str">
        <f>+S174</f>
        <v>A</v>
      </c>
      <c r="G174" s="29" t="s">
        <v>3995</v>
      </c>
      <c r="H174" s="29" t="str">
        <f t="shared" si="2"/>
        <v/>
      </c>
      <c r="I174" s="25" t="str">
        <f>IF(K174&gt;4,"Dames","Messieurs")</f>
        <v>Dames</v>
      </c>
      <c r="J174" t="str">
        <f>RIGHT(B174,5)</f>
        <v>860.0</v>
      </c>
      <c r="K174">
        <f>VALUE(LEFT(J174,1))</f>
        <v>8</v>
      </c>
      <c r="L174" s="25" t="str">
        <f>+O174</f>
        <v>R7 </v>
      </c>
      <c r="M174" s="25" t="s">
        <v>4078</v>
      </c>
      <c r="N174" s="25" t="s">
        <v>4079</v>
      </c>
      <c r="O174" s="25" t="s">
        <v>3066</v>
      </c>
      <c r="P174" s="25">
        <v>6411</v>
      </c>
      <c r="Q174" s="25">
        <v>2.1509999999999998</v>
      </c>
      <c r="R174" s="25" t="s">
        <v>42</v>
      </c>
      <c r="S174" s="25" t="s">
        <v>36</v>
      </c>
    </row>
    <row r="175" spans="1:19" x14ac:dyDescent="0.35">
      <c r="A175" s="25" t="str">
        <f>+N175</f>
        <v>Berney Léonard</v>
      </c>
      <c r="B175" s="25" t="str">
        <f>+M175</f>
        <v>159.06.436.0</v>
      </c>
      <c r="C175" s="25" t="str">
        <f>LEFT(L175,2)</f>
        <v>R9</v>
      </c>
      <c r="D175" s="25">
        <f>+Q175</f>
        <v>0.75</v>
      </c>
      <c r="E175" s="25" t="str">
        <f>+R175</f>
        <v>A</v>
      </c>
      <c r="F175" s="25" t="str">
        <f>+S175</f>
        <v>S</v>
      </c>
      <c r="G175" s="29" t="s">
        <v>543</v>
      </c>
      <c r="H175" s="29" t="str">
        <f t="shared" si="2"/>
        <v/>
      </c>
      <c r="I175" s="25" t="str">
        <f>IF(K175&gt;4,"Dames","Messieurs")</f>
        <v>Messieurs</v>
      </c>
      <c r="J175" t="str">
        <f>RIGHT(B175,5)</f>
        <v>436.0</v>
      </c>
      <c r="K175">
        <f>VALUE(LEFT(J175,1))</f>
        <v>4</v>
      </c>
      <c r="L175" s="25" t="str">
        <f>+O175</f>
        <v>R9 </v>
      </c>
      <c r="M175" s="25" t="s">
        <v>3149</v>
      </c>
      <c r="N175" s="25" t="s">
        <v>3150</v>
      </c>
      <c r="O175" s="25" t="s">
        <v>3073</v>
      </c>
      <c r="P175" s="25">
        <v>32458</v>
      </c>
      <c r="Q175" s="25">
        <v>0.75</v>
      </c>
      <c r="R175" s="25" t="s">
        <v>36</v>
      </c>
      <c r="S175" s="25" t="s">
        <v>878</v>
      </c>
    </row>
    <row r="176" spans="1:19" x14ac:dyDescent="0.35">
      <c r="A176" s="25" t="str">
        <f>+N176</f>
        <v>Beroud Charlotte</v>
      </c>
      <c r="B176" s="25" t="str">
        <f>+M176</f>
        <v>160.90.661.0</v>
      </c>
      <c r="C176" s="25" t="str">
        <f>LEFT(L176,2)</f>
        <v>R9</v>
      </c>
      <c r="D176" s="25">
        <f>+Q176</f>
        <v>0.75</v>
      </c>
      <c r="E176" s="25" t="str">
        <f>+R176</f>
        <v>35+</v>
      </c>
      <c r="F176" s="25" t="str">
        <f>+S176</f>
        <v>S</v>
      </c>
      <c r="G176" s="29" t="s">
        <v>543</v>
      </c>
      <c r="H176" s="29" t="str">
        <f t="shared" si="2"/>
        <v/>
      </c>
      <c r="I176" s="25" t="str">
        <f>IF(K176&gt;4,"Dames","Messieurs")</f>
        <v>Dames</v>
      </c>
      <c r="J176" t="str">
        <f>RIGHT(B176,5)</f>
        <v>661.0</v>
      </c>
      <c r="K176">
        <f>VALUE(LEFT(J176,1))</f>
        <v>6</v>
      </c>
      <c r="L176" s="25" t="str">
        <f>+O176</f>
        <v>R9 </v>
      </c>
      <c r="M176" s="25" t="s">
        <v>1117</v>
      </c>
      <c r="N176" s="25" t="s">
        <v>1118</v>
      </c>
      <c r="O176" s="25" t="s">
        <v>3073</v>
      </c>
      <c r="P176" s="25">
        <v>11805</v>
      </c>
      <c r="Q176" s="25">
        <v>0.75</v>
      </c>
      <c r="R176" s="25" t="s">
        <v>42</v>
      </c>
      <c r="S176" s="25" t="s">
        <v>878</v>
      </c>
    </row>
    <row r="177" spans="1:19" x14ac:dyDescent="0.35">
      <c r="A177" s="25" t="str">
        <f>+N177</f>
        <v>Berrada Moncef</v>
      </c>
      <c r="B177" s="25" t="str">
        <f>+M177</f>
        <v>160.65.233.0</v>
      </c>
      <c r="C177" s="25" t="str">
        <f>LEFT(L177,2)</f>
        <v>R7</v>
      </c>
      <c r="D177" s="25">
        <f>+Q177</f>
        <v>2.2530000000000001</v>
      </c>
      <c r="E177" s="25" t="str">
        <f>+R177</f>
        <v>60+</v>
      </c>
      <c r="F177" s="25" t="str">
        <f>+S177</f>
        <v>A</v>
      </c>
      <c r="G177" s="29" t="s">
        <v>1839</v>
      </c>
      <c r="H177" s="29" t="str">
        <f t="shared" si="2"/>
        <v/>
      </c>
      <c r="I177" s="25" t="str">
        <f>IF(K177&gt;4,"Dames","Messieurs")</f>
        <v>Messieurs</v>
      </c>
      <c r="J177" t="str">
        <f>RIGHT(B177,5)</f>
        <v>233.0</v>
      </c>
      <c r="K177">
        <f>VALUE(LEFT(J177,1))</f>
        <v>2</v>
      </c>
      <c r="L177" s="25" t="str">
        <f>+O177</f>
        <v>R7 </v>
      </c>
      <c r="M177" s="25" t="s">
        <v>2024</v>
      </c>
      <c r="N177" s="25" t="s">
        <v>2025</v>
      </c>
      <c r="O177" s="25" t="s">
        <v>3066</v>
      </c>
      <c r="P177" s="25">
        <v>17316</v>
      </c>
      <c r="Q177" s="25">
        <v>2.2530000000000001</v>
      </c>
      <c r="R177" s="25" t="s">
        <v>47</v>
      </c>
      <c r="S177" s="25" t="s">
        <v>36</v>
      </c>
    </row>
    <row r="178" spans="1:19" x14ac:dyDescent="0.35">
      <c r="A178" s="25" t="str">
        <f>+N178</f>
        <v>Berrada Rayan</v>
      </c>
      <c r="B178" s="25" t="str">
        <f>+M178</f>
        <v>160.06.419.0</v>
      </c>
      <c r="C178" s="25" t="str">
        <f>LEFT(L178,2)</f>
        <v>R7</v>
      </c>
      <c r="D178" s="25">
        <f>+Q178</f>
        <v>2.5819999999999999</v>
      </c>
      <c r="E178" s="25" t="str">
        <f>+R178</f>
        <v>A</v>
      </c>
      <c r="F178" s="25" t="str">
        <f>+S178</f>
        <v>A</v>
      </c>
      <c r="G178" s="29" t="s">
        <v>1839</v>
      </c>
      <c r="H178" s="29" t="str">
        <f t="shared" si="2"/>
        <v/>
      </c>
      <c r="I178" s="25" t="str">
        <f>IF(K178&gt;4,"Dames","Messieurs")</f>
        <v>Messieurs</v>
      </c>
      <c r="J178" t="str">
        <f>RIGHT(B178,5)</f>
        <v>419.0</v>
      </c>
      <c r="K178">
        <f>VALUE(LEFT(J178,1))</f>
        <v>4</v>
      </c>
      <c r="L178" s="25" t="str">
        <f>+O178</f>
        <v>R7 </v>
      </c>
      <c r="M178" s="25" t="s">
        <v>2509</v>
      </c>
      <c r="N178" s="25" t="s">
        <v>2510</v>
      </c>
      <c r="O178" s="25" t="s">
        <v>3066</v>
      </c>
      <c r="P178" s="25">
        <v>15103</v>
      </c>
      <c r="Q178" s="25">
        <v>2.5819999999999999</v>
      </c>
      <c r="R178" s="25" t="s">
        <v>36</v>
      </c>
      <c r="S178" s="25" t="s">
        <v>36</v>
      </c>
    </row>
    <row r="179" spans="1:19" x14ac:dyDescent="0.35">
      <c r="A179" s="25" t="str">
        <f>+N179</f>
        <v>Berset Géraldine</v>
      </c>
      <c r="B179" s="25" t="str">
        <f>+M179</f>
        <v>160.77.713.0</v>
      </c>
      <c r="C179" s="25" t="str">
        <f>LEFT(L179,2)</f>
        <v>R7</v>
      </c>
      <c r="D179" s="25">
        <f>+Q179</f>
        <v>1.984</v>
      </c>
      <c r="E179" s="25" t="str">
        <f>+R179</f>
        <v>45+</v>
      </c>
      <c r="F179" s="25" t="str">
        <f>+S179</f>
        <v>S</v>
      </c>
      <c r="G179" s="29" t="s">
        <v>25</v>
      </c>
      <c r="H179" s="29" t="str">
        <f t="shared" si="2"/>
        <v/>
      </c>
      <c r="I179" s="25" t="str">
        <f>IF(K179&gt;4,"Dames","Messieurs")</f>
        <v>Dames</v>
      </c>
      <c r="J179" t="str">
        <f>RIGHT(B179,5)</f>
        <v>713.0</v>
      </c>
      <c r="K179">
        <f>VALUE(LEFT(J179,1))</f>
        <v>7</v>
      </c>
      <c r="L179" s="25" t="str">
        <f>+O179</f>
        <v>R7 </v>
      </c>
      <c r="M179" s="25" t="s">
        <v>194</v>
      </c>
      <c r="N179" s="25" t="s">
        <v>195</v>
      </c>
      <c r="O179" s="25" t="s">
        <v>3066</v>
      </c>
      <c r="P179" s="25">
        <v>6925</v>
      </c>
      <c r="Q179" s="25">
        <v>1.984</v>
      </c>
      <c r="R179" s="25" t="s">
        <v>78</v>
      </c>
      <c r="S179" s="25" t="s">
        <v>878</v>
      </c>
    </row>
    <row r="180" spans="1:19" x14ac:dyDescent="0.35">
      <c r="A180" s="25" t="str">
        <f>+N180</f>
        <v>Bertarelli Alceo</v>
      </c>
      <c r="B180" s="25" t="str">
        <f>+M180</f>
        <v>161.06.126.0</v>
      </c>
      <c r="C180" s="25" t="str">
        <f>LEFT(L180,2)</f>
        <v>R9</v>
      </c>
      <c r="D180" s="25">
        <f>+Q180</f>
        <v>0.75</v>
      </c>
      <c r="E180" s="25" t="str">
        <f>+R180</f>
        <v>A</v>
      </c>
      <c r="F180" s="25" t="str">
        <f>+S180</f>
        <v>A</v>
      </c>
      <c r="G180" s="29" t="s">
        <v>1839</v>
      </c>
      <c r="H180" s="29" t="str">
        <f t="shared" si="2"/>
        <v/>
      </c>
      <c r="I180" s="25" t="str">
        <f>IF(K180&gt;4,"Dames","Messieurs")</f>
        <v>Messieurs</v>
      </c>
      <c r="J180" t="str">
        <f>RIGHT(B180,5)</f>
        <v>126.0</v>
      </c>
      <c r="K180">
        <f>VALUE(LEFT(J180,1))</f>
        <v>1</v>
      </c>
      <c r="L180" s="25" t="str">
        <f>+O180</f>
        <v>R9 </v>
      </c>
      <c r="M180" s="25" t="s">
        <v>2602</v>
      </c>
      <c r="N180" s="25" t="s">
        <v>2603</v>
      </c>
      <c r="O180" s="25" t="s">
        <v>3073</v>
      </c>
      <c r="P180" s="25">
        <v>32458</v>
      </c>
      <c r="Q180" s="25">
        <v>0.75</v>
      </c>
      <c r="R180" s="25" t="s">
        <v>36</v>
      </c>
      <c r="S180" s="25" t="s">
        <v>36</v>
      </c>
    </row>
    <row r="181" spans="1:19" x14ac:dyDescent="0.35">
      <c r="A181" s="25" t="str">
        <f>+N181</f>
        <v>Bertholet Anne-Marie</v>
      </c>
      <c r="B181" s="25" t="str">
        <f>+M181</f>
        <v>161.56.608.0</v>
      </c>
      <c r="C181" s="25" t="str">
        <f>LEFT(L181,2)</f>
        <v>R8</v>
      </c>
      <c r="D181" s="25">
        <f>+Q181</f>
        <v>1.4219999999999999</v>
      </c>
      <c r="E181" s="25" t="str">
        <f>+R181</f>
        <v>65+</v>
      </c>
      <c r="F181" s="25" t="str">
        <f>+S181</f>
        <v>A</v>
      </c>
      <c r="G181" s="29" t="s">
        <v>543</v>
      </c>
      <c r="H181" s="29" t="str">
        <f t="shared" si="2"/>
        <v/>
      </c>
      <c r="I181" s="25" t="str">
        <f>IF(K181&gt;4,"Dames","Messieurs")</f>
        <v>Dames</v>
      </c>
      <c r="J181" t="str">
        <f>RIGHT(B181,5)</f>
        <v>608.0</v>
      </c>
      <c r="K181">
        <f>VALUE(LEFT(J181,1))</f>
        <v>6</v>
      </c>
      <c r="L181" s="25" t="str">
        <f>+O181</f>
        <v>R8 </v>
      </c>
      <c r="M181" s="25" t="s">
        <v>617</v>
      </c>
      <c r="N181" s="25" t="s">
        <v>618</v>
      </c>
      <c r="O181" s="25" t="s">
        <v>3070</v>
      </c>
      <c r="P181" s="25">
        <v>8826</v>
      </c>
      <c r="Q181" s="25">
        <v>1.4219999999999999</v>
      </c>
      <c r="R181" s="25" t="s">
        <v>100</v>
      </c>
      <c r="S181" s="25" t="s">
        <v>36</v>
      </c>
    </row>
    <row r="182" spans="1:19" x14ac:dyDescent="0.35">
      <c r="A182" s="25" t="str">
        <f>+N182</f>
        <v>Berthouzoz Elina</v>
      </c>
      <c r="B182" s="25" t="str">
        <f>+M182</f>
        <v>161.08.603.0</v>
      </c>
      <c r="C182" s="25" t="str">
        <f>LEFT(L182,2)</f>
        <v>R7</v>
      </c>
      <c r="D182" s="25">
        <f>+Q182</f>
        <v>2.0859999999999999</v>
      </c>
      <c r="E182" s="25" t="str">
        <f>+R182</f>
        <v>18&amp;U</v>
      </c>
      <c r="F182" s="25" t="str">
        <f>+S182</f>
        <v>S</v>
      </c>
      <c r="G182" s="29" t="s">
        <v>1839</v>
      </c>
      <c r="H182" s="29" t="str">
        <f t="shared" si="2"/>
        <v/>
      </c>
      <c r="I182" s="25" t="str">
        <f>IF(K182&gt;4,"Dames","Messieurs")</f>
        <v>Dames</v>
      </c>
      <c r="J182" t="str">
        <f>RIGHT(B182,5)</f>
        <v>603.0</v>
      </c>
      <c r="K182">
        <f>VALUE(LEFT(J182,1))</f>
        <v>6</v>
      </c>
      <c r="L182" s="25" t="str">
        <f>+O182</f>
        <v>R7 </v>
      </c>
      <c r="M182" s="25" t="s">
        <v>2561</v>
      </c>
      <c r="N182" s="25" t="s">
        <v>2562</v>
      </c>
      <c r="O182" s="25" t="s">
        <v>3066</v>
      </c>
      <c r="P182" s="25">
        <v>6614</v>
      </c>
      <c r="Q182" s="25">
        <v>2.0859999999999999</v>
      </c>
      <c r="R182" s="25" t="s">
        <v>73</v>
      </c>
      <c r="S182" s="25" t="s">
        <v>878</v>
      </c>
    </row>
    <row r="183" spans="1:19" x14ac:dyDescent="0.35">
      <c r="A183" s="25" t="str">
        <f>+N183</f>
        <v>Berthouzoz Kayla</v>
      </c>
      <c r="B183" s="25" t="str">
        <f>+M183</f>
        <v>161.10.645.0</v>
      </c>
      <c r="C183" s="25" t="str">
        <f>LEFT(L183,2)</f>
        <v>R4</v>
      </c>
      <c r="D183" s="25">
        <f>+Q183</f>
        <v>5.681</v>
      </c>
      <c r="E183" s="25" t="str">
        <f>+R183</f>
        <v>16&amp;U</v>
      </c>
      <c r="F183" s="25" t="str">
        <f>+S183</f>
        <v>A</v>
      </c>
      <c r="G183" s="29" t="s">
        <v>1839</v>
      </c>
      <c r="H183" s="29" t="str">
        <f t="shared" si="2"/>
        <v/>
      </c>
      <c r="I183" s="25" t="str">
        <f>IF(K183&gt;4,"Dames","Messieurs")</f>
        <v>Dames</v>
      </c>
      <c r="J183" t="str">
        <f>RIGHT(B183,5)</f>
        <v>645.0</v>
      </c>
      <c r="K183">
        <f>VALUE(LEFT(J183,1))</f>
        <v>6</v>
      </c>
      <c r="L183" s="25" t="str">
        <f>+O183</f>
        <v>R4 </v>
      </c>
      <c r="M183" s="25" t="s">
        <v>2596</v>
      </c>
      <c r="N183" s="25" t="s">
        <v>2597</v>
      </c>
      <c r="O183" s="25" t="s">
        <v>3064</v>
      </c>
      <c r="P183" s="25">
        <v>1033</v>
      </c>
      <c r="Q183" s="25">
        <v>5.681</v>
      </c>
      <c r="R183" s="25" t="s">
        <v>87</v>
      </c>
      <c r="S183" s="25" t="s">
        <v>36</v>
      </c>
    </row>
    <row r="184" spans="1:19" ht="13.25" customHeight="1" x14ac:dyDescent="0.35">
      <c r="A184" s="25" t="str">
        <f>+N184</f>
        <v>Berthouzoz Pauline</v>
      </c>
      <c r="B184" s="25" t="str">
        <f>+M184</f>
        <v>161.94.810.1</v>
      </c>
      <c r="C184" s="25" t="str">
        <f>LEFT(L184,2)</f>
        <v>R8</v>
      </c>
      <c r="D184" s="25">
        <f>+Q184</f>
        <v>1.26</v>
      </c>
      <c r="E184" s="25" t="str">
        <f>+R184</f>
        <v>30+</v>
      </c>
      <c r="F184" s="25" t="str">
        <f>+S184</f>
        <v>A</v>
      </c>
      <c r="G184" s="29" t="s">
        <v>25</v>
      </c>
      <c r="H184" s="29" t="str">
        <f t="shared" si="2"/>
        <v/>
      </c>
      <c r="I184" s="25" t="str">
        <f>IF(K184&gt;4,"Dames","Messieurs")</f>
        <v>Dames</v>
      </c>
      <c r="J184" t="str">
        <f>RIGHT(B184,5)</f>
        <v>810.1</v>
      </c>
      <c r="K184">
        <f>VALUE(LEFT(J184,1))</f>
        <v>8</v>
      </c>
      <c r="L184" s="25" t="str">
        <f>+O184</f>
        <v>R8 </v>
      </c>
      <c r="M184" s="25" t="s">
        <v>3433</v>
      </c>
      <c r="N184" s="25" t="s">
        <v>2254</v>
      </c>
      <c r="O184" s="25" t="s">
        <v>3070</v>
      </c>
      <c r="P184" s="25">
        <v>9561</v>
      </c>
      <c r="Q184" s="25">
        <v>1.26</v>
      </c>
      <c r="R184" s="25" t="s">
        <v>35</v>
      </c>
      <c r="S184" s="25" t="s">
        <v>36</v>
      </c>
    </row>
    <row r="185" spans="1:19" x14ac:dyDescent="0.35">
      <c r="A185" s="25" t="str">
        <f>+N185</f>
        <v>Bertoin Hugo</v>
      </c>
      <c r="B185" s="25" t="str">
        <f>+M185</f>
        <v>161.08.244.0</v>
      </c>
      <c r="C185" s="25" t="str">
        <f>LEFT(L185,2)</f>
        <v>R9</v>
      </c>
      <c r="D185" s="25">
        <f>+Q185</f>
        <v>0.75</v>
      </c>
      <c r="E185" s="25" t="str">
        <f>+R185</f>
        <v>18&amp;U</v>
      </c>
      <c r="F185" s="25" t="str">
        <f>+S185</f>
        <v>A</v>
      </c>
      <c r="G185" s="29" t="s">
        <v>1839</v>
      </c>
      <c r="H185" s="29" t="str">
        <f t="shared" si="2"/>
        <v/>
      </c>
      <c r="I185" s="25" t="str">
        <f>IF(K185&gt;4,"Dames","Messieurs")</f>
        <v>Messieurs</v>
      </c>
      <c r="J185" t="str">
        <f>RIGHT(B185,5)</f>
        <v>244.0</v>
      </c>
      <c r="K185">
        <f>VALUE(LEFT(J185,1))</f>
        <v>2</v>
      </c>
      <c r="L185" s="25" t="str">
        <f>+O185</f>
        <v>R9 </v>
      </c>
      <c r="M185" s="25" t="s">
        <v>2579</v>
      </c>
      <c r="N185" s="25" t="s">
        <v>3871</v>
      </c>
      <c r="O185" s="25" t="s">
        <v>3073</v>
      </c>
      <c r="P185" s="25">
        <v>32458</v>
      </c>
      <c r="Q185" s="25">
        <v>0.75</v>
      </c>
      <c r="R185" s="25" t="s">
        <v>73</v>
      </c>
      <c r="S185" s="25" t="s">
        <v>36</v>
      </c>
    </row>
    <row r="186" spans="1:19" x14ac:dyDescent="0.35">
      <c r="A186" s="25" t="str">
        <f>+N186</f>
        <v>Bertolino Fabio</v>
      </c>
      <c r="B186" s="25" t="str">
        <f>+M186</f>
        <v>161.75.218.0</v>
      </c>
      <c r="C186" s="25" t="str">
        <f>LEFT(L186,2)</f>
        <v>R7</v>
      </c>
      <c r="D186" s="25">
        <f>+Q186</f>
        <v>2.8780000000000001</v>
      </c>
      <c r="E186" s="25" t="str">
        <f>+R186</f>
        <v>50+</v>
      </c>
      <c r="F186" s="25" t="str">
        <f>+S186</f>
        <v>A</v>
      </c>
      <c r="G186" s="29" t="s">
        <v>3359</v>
      </c>
      <c r="H186" s="29" t="str">
        <f t="shared" si="2"/>
        <v/>
      </c>
      <c r="I186" s="25" t="str">
        <f>IF(K186&gt;4,"Dames","Messieurs")</f>
        <v>Messieurs</v>
      </c>
      <c r="J186" t="str">
        <f>RIGHT(B186,5)</f>
        <v>218.0</v>
      </c>
      <c r="K186">
        <f>VALUE(LEFT(J186,1))</f>
        <v>2</v>
      </c>
      <c r="L186" s="25" t="str">
        <f>+O186</f>
        <v>R7 </v>
      </c>
      <c r="M186" s="25" t="s">
        <v>757</v>
      </c>
      <c r="N186" s="25" t="s">
        <v>758</v>
      </c>
      <c r="O186" s="25" t="s">
        <v>3066</v>
      </c>
      <c r="P186" s="25">
        <v>13312</v>
      </c>
      <c r="Q186" s="25">
        <v>2.8780000000000001</v>
      </c>
      <c r="R186" s="25" t="s">
        <v>39</v>
      </c>
      <c r="S186" s="25" t="s">
        <v>36</v>
      </c>
    </row>
    <row r="187" spans="1:19" x14ac:dyDescent="0.35">
      <c r="A187" s="25" t="str">
        <f>+N187</f>
        <v>Berzin Gabriel</v>
      </c>
      <c r="B187" s="25" t="str">
        <f>+M187</f>
        <v>161.11.366.0</v>
      </c>
      <c r="C187" s="25" t="str">
        <f>LEFT(L187,2)</f>
        <v>R8</v>
      </c>
      <c r="D187" s="25">
        <f>+Q187</f>
        <v>1.2829999999999999</v>
      </c>
      <c r="E187" s="25" t="str">
        <f>+R187</f>
        <v>14&amp;U</v>
      </c>
      <c r="F187" s="25" t="str">
        <f>+S187</f>
        <v>A</v>
      </c>
      <c r="G187" s="29" t="s">
        <v>28</v>
      </c>
      <c r="H187" s="29" t="str">
        <f t="shared" si="2"/>
        <v/>
      </c>
      <c r="I187" s="25" t="str">
        <f>IF(K187&gt;4,"Dames","Messieurs")</f>
        <v>Messieurs</v>
      </c>
      <c r="J187" t="str">
        <f>RIGHT(B187,5)</f>
        <v>366.0</v>
      </c>
      <c r="K187">
        <f>VALUE(LEFT(J187,1))</f>
        <v>3</v>
      </c>
      <c r="L187" s="25" t="str">
        <f>+O187</f>
        <v>R8 </v>
      </c>
      <c r="M187" s="25" t="s">
        <v>3221</v>
      </c>
      <c r="N187" s="25" t="s">
        <v>3222</v>
      </c>
      <c r="O187" s="25" t="s">
        <v>3070</v>
      </c>
      <c r="P187" s="25">
        <v>25796</v>
      </c>
      <c r="Q187" s="25">
        <v>1.2829999999999999</v>
      </c>
      <c r="R187" s="25" t="s">
        <v>83</v>
      </c>
      <c r="S187" s="25" t="s">
        <v>36</v>
      </c>
    </row>
    <row r="188" spans="1:19" x14ac:dyDescent="0.35">
      <c r="A188" s="25" t="str">
        <f>+N188</f>
        <v>Berzin Remy</v>
      </c>
      <c r="B188" s="25" t="str">
        <f>+M188</f>
        <v>161.64.213.0</v>
      </c>
      <c r="C188" s="25" t="str">
        <f>LEFT(L188,2)</f>
        <v>R5</v>
      </c>
      <c r="D188" s="25">
        <f>+Q188</f>
        <v>4.899</v>
      </c>
      <c r="E188" s="25" t="str">
        <f>+R188</f>
        <v>60+</v>
      </c>
      <c r="F188" s="25" t="str">
        <f>+S188</f>
        <v>A</v>
      </c>
      <c r="G188" s="29" t="s">
        <v>28</v>
      </c>
      <c r="H188" s="29" t="str">
        <f t="shared" si="2"/>
        <v/>
      </c>
      <c r="I188" s="25" t="str">
        <f>IF(K188&gt;4,"Dames","Messieurs")</f>
        <v>Messieurs</v>
      </c>
      <c r="J188" t="str">
        <f>RIGHT(B188,5)</f>
        <v>213.0</v>
      </c>
      <c r="K188">
        <f>VALUE(LEFT(J188,1))</f>
        <v>2</v>
      </c>
      <c r="L188" s="25" t="str">
        <f>+O188</f>
        <v>R5 </v>
      </c>
      <c r="M188" s="25" t="s">
        <v>290</v>
      </c>
      <c r="N188" s="25" t="s">
        <v>291</v>
      </c>
      <c r="O188" s="25" t="s">
        <v>3084</v>
      </c>
      <c r="P188" s="25">
        <v>4567</v>
      </c>
      <c r="Q188" s="25">
        <v>4.899</v>
      </c>
      <c r="R188" s="25" t="s">
        <v>47</v>
      </c>
      <c r="S188" s="25" t="s">
        <v>36</v>
      </c>
    </row>
    <row r="189" spans="1:19" x14ac:dyDescent="0.35">
      <c r="A189" s="25" t="str">
        <f>+N189</f>
        <v>Bessa Michael</v>
      </c>
      <c r="B189" s="25" t="str">
        <f>+M189</f>
        <v>162.89.175.0</v>
      </c>
      <c r="C189" s="25" t="str">
        <f>LEFT(L189,2)</f>
        <v>R7</v>
      </c>
      <c r="D189" s="25">
        <f>+Q189</f>
        <v>2.2799999999999998</v>
      </c>
      <c r="E189" s="25" t="str">
        <f>+R189</f>
        <v>35+</v>
      </c>
      <c r="F189" s="25" t="str">
        <f>+S189</f>
        <v>A</v>
      </c>
      <c r="G189" s="29" t="s">
        <v>25</v>
      </c>
      <c r="H189" s="29" t="str">
        <f t="shared" ref="H189:H251" si="3">IF(B189=B188,1,"")</f>
        <v/>
      </c>
      <c r="I189" s="25" t="str">
        <f>IF(K189&gt;4,"Dames","Messieurs")</f>
        <v>Messieurs</v>
      </c>
      <c r="J189" t="str">
        <f>RIGHT(B189,5)</f>
        <v>175.0</v>
      </c>
      <c r="K189">
        <f>VALUE(LEFT(J189,1))</f>
        <v>1</v>
      </c>
      <c r="L189" s="25" t="str">
        <f>+O189</f>
        <v>R7 </v>
      </c>
      <c r="M189" s="25" t="s">
        <v>3436</v>
      </c>
      <c r="N189" s="25" t="s">
        <v>3437</v>
      </c>
      <c r="O189" s="25" t="s">
        <v>3066</v>
      </c>
      <c r="P189" s="25">
        <v>17113</v>
      </c>
      <c r="Q189" s="25">
        <v>2.2799999999999998</v>
      </c>
      <c r="R189" s="25" t="s">
        <v>42</v>
      </c>
      <c r="S189" s="25" t="s">
        <v>36</v>
      </c>
    </row>
    <row r="190" spans="1:19" x14ac:dyDescent="0.35">
      <c r="A190" s="25" t="str">
        <f>+N190</f>
        <v>Besse Matteo</v>
      </c>
      <c r="B190" s="25" t="str">
        <f>+M190</f>
        <v>162.12.381.0</v>
      </c>
      <c r="C190" s="25" t="str">
        <f>LEFT(L190,2)</f>
        <v>R9</v>
      </c>
      <c r="D190" s="25">
        <f>+Q190</f>
        <v>0.78500000000000003</v>
      </c>
      <c r="E190" s="25" t="str">
        <f>+R190</f>
        <v>14&amp;U</v>
      </c>
      <c r="F190" s="25" t="str">
        <f>+S190</f>
        <v>S</v>
      </c>
      <c r="G190" s="29" t="s">
        <v>26</v>
      </c>
      <c r="H190" s="29" t="str">
        <f t="shared" si="3"/>
        <v/>
      </c>
      <c r="I190" s="25" t="str">
        <f>IF(K190&gt;4,"Dames","Messieurs")</f>
        <v>Messieurs</v>
      </c>
      <c r="J190" t="str">
        <f>RIGHT(B190,5)</f>
        <v>381.0</v>
      </c>
      <c r="K190">
        <f>VALUE(LEFT(J190,1))</f>
        <v>3</v>
      </c>
      <c r="L190" s="25" t="str">
        <f>+O190</f>
        <v>R9 </v>
      </c>
      <c r="M190" s="25" t="s">
        <v>3087</v>
      </c>
      <c r="N190" s="25" t="s">
        <v>3088</v>
      </c>
      <c r="O190" s="25" t="s">
        <v>3073</v>
      </c>
      <c r="P190" s="25">
        <v>31951</v>
      </c>
      <c r="Q190" s="25">
        <v>0.78500000000000003</v>
      </c>
      <c r="R190" s="25" t="s">
        <v>83</v>
      </c>
      <c r="S190" s="25" t="s">
        <v>878</v>
      </c>
    </row>
    <row r="191" spans="1:19" x14ac:dyDescent="0.35">
      <c r="A191" s="25" t="str">
        <f>+N191</f>
        <v>Besson Anouck</v>
      </c>
      <c r="B191" s="25" t="str">
        <f>+M191</f>
        <v>162.02.589.0</v>
      </c>
      <c r="C191" s="25" t="str">
        <f>LEFT(L191,2)</f>
        <v>R9</v>
      </c>
      <c r="D191" s="25">
        <f>+Q191</f>
        <v>0.75</v>
      </c>
      <c r="E191" s="25" t="str">
        <f>+R191</f>
        <v>A</v>
      </c>
      <c r="F191" s="25" t="str">
        <f>+S191</f>
        <v>S</v>
      </c>
      <c r="G191" s="29" t="s">
        <v>3359</v>
      </c>
      <c r="H191" s="29" t="str">
        <f t="shared" si="3"/>
        <v/>
      </c>
      <c r="I191" s="25" t="str">
        <f>IF(K191&gt;4,"Dames","Messieurs")</f>
        <v>Dames</v>
      </c>
      <c r="J191" t="str">
        <f>RIGHT(B191,5)</f>
        <v>589.0</v>
      </c>
      <c r="K191">
        <f>VALUE(LEFT(J191,1))</f>
        <v>5</v>
      </c>
      <c r="L191" s="25" t="str">
        <f>+O191</f>
        <v>R9 </v>
      </c>
      <c r="M191" s="25" t="s">
        <v>862</v>
      </c>
      <c r="N191" s="25" t="s">
        <v>863</v>
      </c>
      <c r="O191" s="25" t="s">
        <v>3073</v>
      </c>
      <c r="P191" s="25">
        <v>11805</v>
      </c>
      <c r="Q191" s="25">
        <v>0.75</v>
      </c>
      <c r="R191" s="25" t="s">
        <v>36</v>
      </c>
      <c r="S191" s="25" t="s">
        <v>878</v>
      </c>
    </row>
    <row r="192" spans="1:19" x14ac:dyDescent="0.35">
      <c r="A192" s="25" t="str">
        <f>+N192</f>
        <v>Besson Raphaël</v>
      </c>
      <c r="B192" s="25" t="str">
        <f>+M192</f>
        <v>162.00.275.0</v>
      </c>
      <c r="C192" s="25" t="str">
        <f>LEFT(L192,2)</f>
        <v>R9</v>
      </c>
      <c r="D192" s="25">
        <f>+Q192</f>
        <v>0.75</v>
      </c>
      <c r="E192" s="25" t="str">
        <f>+R192</f>
        <v>A</v>
      </c>
      <c r="F192" s="25" t="str">
        <f>+S192</f>
        <v>S</v>
      </c>
      <c r="G192" s="29" t="s">
        <v>3359</v>
      </c>
      <c r="H192" s="29" t="str">
        <f t="shared" si="3"/>
        <v/>
      </c>
      <c r="I192" s="25" t="str">
        <f>IF(K192&gt;4,"Dames","Messieurs")</f>
        <v>Messieurs</v>
      </c>
      <c r="J192" t="str">
        <f>RIGHT(B192,5)</f>
        <v>275.0</v>
      </c>
      <c r="K192">
        <f>VALUE(LEFT(J192,1))</f>
        <v>2</v>
      </c>
      <c r="L192" s="25" t="str">
        <f>+O192</f>
        <v>R9 </v>
      </c>
      <c r="M192" s="25" t="s">
        <v>1619</v>
      </c>
      <c r="N192" s="25" t="s">
        <v>1620</v>
      </c>
      <c r="O192" s="25" t="s">
        <v>3073</v>
      </c>
      <c r="P192" s="25">
        <v>32458</v>
      </c>
      <c r="Q192" s="25">
        <v>0.75</v>
      </c>
      <c r="R192" s="25" t="s">
        <v>36</v>
      </c>
      <c r="S192" s="25" t="s">
        <v>878</v>
      </c>
    </row>
    <row r="193" spans="1:19" x14ac:dyDescent="0.35">
      <c r="A193" s="25" t="str">
        <f>+N193</f>
        <v>Bestilleiro Inès</v>
      </c>
      <c r="B193" s="25" t="str">
        <f>+M193</f>
        <v>162.15.665.0</v>
      </c>
      <c r="C193" s="25" t="str">
        <f>LEFT(L193,2)</f>
        <v>R8</v>
      </c>
      <c r="D193" s="25">
        <f>+Q193</f>
        <v>1.6619999999999999</v>
      </c>
      <c r="E193" s="25" t="str">
        <f>+R193</f>
        <v>10&amp;U</v>
      </c>
      <c r="F193" s="25" t="str">
        <f>+S193</f>
        <v>A</v>
      </c>
      <c r="G193" s="29" t="s">
        <v>2175</v>
      </c>
      <c r="H193" s="29" t="str">
        <f t="shared" si="3"/>
        <v/>
      </c>
      <c r="I193" s="25" t="str">
        <f>IF(K193&gt;4,"Dames","Messieurs")</f>
        <v>Dames</v>
      </c>
      <c r="J193" t="str">
        <f>RIGHT(B193,5)</f>
        <v>665.0</v>
      </c>
      <c r="K193">
        <f>VALUE(LEFT(J193,1))</f>
        <v>6</v>
      </c>
      <c r="L193" s="25" t="str">
        <f>+O193</f>
        <v>R8 </v>
      </c>
      <c r="M193" s="25" t="s">
        <v>5096</v>
      </c>
      <c r="N193" s="25" t="s">
        <v>5097</v>
      </c>
      <c r="O193" s="25" t="s">
        <v>3070</v>
      </c>
      <c r="P193" s="25">
        <v>7993</v>
      </c>
      <c r="Q193" s="25">
        <v>1.6619999999999999</v>
      </c>
      <c r="R193" s="25" t="s">
        <v>110</v>
      </c>
      <c r="S193" s="25" t="s">
        <v>36</v>
      </c>
    </row>
    <row r="194" spans="1:19" x14ac:dyDescent="0.35">
      <c r="A194" s="25" t="str">
        <f>+N194</f>
        <v>Beurrier Théotime</v>
      </c>
      <c r="B194" s="25" t="str">
        <f>+M194</f>
        <v>163.13.473.0</v>
      </c>
      <c r="C194" s="25" t="str">
        <f>LEFT(L194,2)</f>
        <v>R8</v>
      </c>
      <c r="D194" s="25">
        <f>+Q194</f>
        <v>1.5109999999999999</v>
      </c>
      <c r="E194" s="25" t="str">
        <f>+R194</f>
        <v>12&amp;U</v>
      </c>
      <c r="F194" s="25" t="str">
        <f>+S194</f>
        <v>A</v>
      </c>
      <c r="G194" s="29" t="s">
        <v>27</v>
      </c>
      <c r="H194" s="29" t="str">
        <f t="shared" si="3"/>
        <v/>
      </c>
      <c r="I194" s="25" t="str">
        <f>IF(K194&gt;4,"Dames","Messieurs")</f>
        <v>Messieurs</v>
      </c>
      <c r="J194" t="str">
        <f>RIGHT(B194,5)</f>
        <v>473.0</v>
      </c>
      <c r="K194">
        <f>VALUE(LEFT(J194,1))</f>
        <v>4</v>
      </c>
      <c r="L194" s="25" t="str">
        <f>+O194</f>
        <v>R8 </v>
      </c>
      <c r="M194" s="25" t="s">
        <v>3768</v>
      </c>
      <c r="N194" s="25" t="s">
        <v>3769</v>
      </c>
      <c r="O194" s="25" t="s">
        <v>3070</v>
      </c>
      <c r="P194" s="25">
        <v>23286</v>
      </c>
      <c r="Q194" s="25">
        <v>1.5109999999999999</v>
      </c>
      <c r="R194" s="25" t="s">
        <v>50</v>
      </c>
      <c r="S194" s="25" t="s">
        <v>36</v>
      </c>
    </row>
    <row r="195" spans="1:19" x14ac:dyDescent="0.35">
      <c r="A195" s="25" t="str">
        <f>+N195</f>
        <v>Beust Patrice</v>
      </c>
      <c r="B195" s="25" t="str">
        <f>+M195</f>
        <v>163.44.365.0</v>
      </c>
      <c r="C195" s="25" t="str">
        <f>LEFT(L195,2)</f>
        <v>R7</v>
      </c>
      <c r="D195" s="25">
        <f>+Q195</f>
        <v>2.0840000000000001</v>
      </c>
      <c r="E195" s="25" t="str">
        <f>+R195</f>
        <v>80+</v>
      </c>
      <c r="F195" s="25" t="str">
        <f>+S195</f>
        <v>S</v>
      </c>
      <c r="G195" s="29" t="s">
        <v>1839</v>
      </c>
      <c r="H195" s="29" t="str">
        <f t="shared" si="3"/>
        <v/>
      </c>
      <c r="I195" s="25" t="str">
        <f>IF(K195&gt;4,"Dames","Messieurs")</f>
        <v>Messieurs</v>
      </c>
      <c r="J195" t="str">
        <f>RIGHT(B195,5)</f>
        <v>365.0</v>
      </c>
      <c r="K195">
        <f>VALUE(LEFT(J195,1))</f>
        <v>3</v>
      </c>
      <c r="L195" s="25" t="str">
        <f>+O195</f>
        <v>R7 </v>
      </c>
      <c r="M195" s="25" t="s">
        <v>2006</v>
      </c>
      <c r="N195" s="25" t="s">
        <v>2007</v>
      </c>
      <c r="O195" s="25" t="s">
        <v>3066</v>
      </c>
      <c r="P195" s="25">
        <v>18544</v>
      </c>
      <c r="Q195" s="25">
        <v>2.0840000000000001</v>
      </c>
      <c r="R195" s="25" t="s">
        <v>160</v>
      </c>
      <c r="S195" s="25" t="s">
        <v>878</v>
      </c>
    </row>
    <row r="196" spans="1:19" x14ac:dyDescent="0.35">
      <c r="A196" s="25" t="str">
        <f>+N196</f>
        <v>Bienz Louise</v>
      </c>
      <c r="B196" s="25" t="str">
        <f>+M196</f>
        <v>166.66.805.0</v>
      </c>
      <c r="C196" s="25" t="str">
        <f>LEFT(L196,2)</f>
        <v>R8</v>
      </c>
      <c r="D196" s="25">
        <f>+Q196</f>
        <v>0.78800000000000003</v>
      </c>
      <c r="E196" s="25" t="str">
        <f>+R196</f>
        <v>55+</v>
      </c>
      <c r="F196" s="25" t="str">
        <f>+S196</f>
        <v>A</v>
      </c>
      <c r="G196" s="29" t="s">
        <v>28</v>
      </c>
      <c r="H196" s="29" t="str">
        <f t="shared" si="3"/>
        <v/>
      </c>
      <c r="I196" s="25" t="str">
        <f>IF(K196&gt;4,"Dames","Messieurs")</f>
        <v>Dames</v>
      </c>
      <c r="J196" t="str">
        <f>RIGHT(B196,5)</f>
        <v>805.0</v>
      </c>
      <c r="K196">
        <f>VALUE(LEFT(J196,1))</f>
        <v>8</v>
      </c>
      <c r="L196" s="25" t="str">
        <f>+O196</f>
        <v>R8 </v>
      </c>
      <c r="M196" s="25" t="s">
        <v>310</v>
      </c>
      <c r="N196" s="25" t="s">
        <v>311</v>
      </c>
      <c r="O196" s="25" t="s">
        <v>3070</v>
      </c>
      <c r="P196" s="25">
        <v>11630</v>
      </c>
      <c r="Q196" s="25">
        <v>0.78800000000000003</v>
      </c>
      <c r="R196" s="25" t="s">
        <v>53</v>
      </c>
      <c r="S196" s="25" t="s">
        <v>36</v>
      </c>
    </row>
    <row r="197" spans="1:19" x14ac:dyDescent="0.35">
      <c r="A197" s="25" t="str">
        <f>+N197</f>
        <v>Bignens Anna</v>
      </c>
      <c r="B197" s="25" t="str">
        <f>+M197</f>
        <v>168.03.767.0</v>
      </c>
      <c r="C197" s="25" t="str">
        <f>LEFT(L197,2)</f>
        <v>R9</v>
      </c>
      <c r="D197" s="25">
        <f>+Q197</f>
        <v>0.75</v>
      </c>
      <c r="E197" s="25" t="str">
        <f>+R197</f>
        <v>A</v>
      </c>
      <c r="F197" s="25" t="str">
        <f>+S197</f>
        <v>A</v>
      </c>
      <c r="G197" s="29" t="s">
        <v>1839</v>
      </c>
      <c r="H197" s="29" t="str">
        <f t="shared" si="3"/>
        <v/>
      </c>
      <c r="I197" s="25" t="str">
        <f>IF(K197&gt;4,"Dames","Messieurs")</f>
        <v>Dames</v>
      </c>
      <c r="J197" t="str">
        <f>RIGHT(B197,5)</f>
        <v>767.0</v>
      </c>
      <c r="K197">
        <f>VALUE(LEFT(J197,1))</f>
        <v>7</v>
      </c>
      <c r="L197" s="25" t="str">
        <f>+O197</f>
        <v>R9 </v>
      </c>
      <c r="M197" s="25" t="s">
        <v>2046</v>
      </c>
      <c r="N197" s="25" t="s">
        <v>2047</v>
      </c>
      <c r="O197" s="25" t="s">
        <v>3073</v>
      </c>
      <c r="P197" s="25">
        <v>11805</v>
      </c>
      <c r="Q197" s="25">
        <v>0.75</v>
      </c>
      <c r="R197" s="25" t="s">
        <v>36</v>
      </c>
      <c r="S197" s="25" t="s">
        <v>36</v>
      </c>
    </row>
    <row r="198" spans="1:19" x14ac:dyDescent="0.35">
      <c r="A198" s="25" t="str">
        <f>+N198</f>
        <v>Bignens Cedric</v>
      </c>
      <c r="B198" s="25" t="str">
        <f>+M198</f>
        <v>168.67.111.0</v>
      </c>
      <c r="C198" s="25" t="str">
        <f>LEFT(L198,2)</f>
        <v>R9</v>
      </c>
      <c r="D198" s="25">
        <f>+Q198</f>
        <v>0.75</v>
      </c>
      <c r="E198" s="25" t="str">
        <f>+R198</f>
        <v>55+</v>
      </c>
      <c r="F198" s="25" t="str">
        <f>+S198</f>
        <v>A</v>
      </c>
      <c r="G198" s="29" t="s">
        <v>1839</v>
      </c>
      <c r="H198" s="29" t="str">
        <f t="shared" si="3"/>
        <v/>
      </c>
      <c r="I198" s="25" t="str">
        <f>IF(K198&gt;4,"Dames","Messieurs")</f>
        <v>Messieurs</v>
      </c>
      <c r="J198" t="str">
        <f>RIGHT(B198,5)</f>
        <v>111.0</v>
      </c>
      <c r="K198">
        <f>VALUE(LEFT(J198,1))</f>
        <v>1</v>
      </c>
      <c r="L198" s="25" t="str">
        <f>+O198</f>
        <v>R9 </v>
      </c>
      <c r="M198" s="25" t="s">
        <v>2152</v>
      </c>
      <c r="N198" s="25" t="s">
        <v>2153</v>
      </c>
      <c r="O198" s="25" t="s">
        <v>3073</v>
      </c>
      <c r="P198" s="25">
        <v>32458</v>
      </c>
      <c r="Q198" s="25">
        <v>0.75</v>
      </c>
      <c r="R198" s="25" t="s">
        <v>53</v>
      </c>
      <c r="S198" s="25" t="s">
        <v>36</v>
      </c>
    </row>
    <row r="199" spans="1:19" x14ac:dyDescent="0.35">
      <c r="A199" s="25" t="str">
        <f>+N199</f>
        <v>Bignens Louis</v>
      </c>
      <c r="B199" s="25" t="str">
        <f>+M199</f>
        <v>168.06.390.0</v>
      </c>
      <c r="C199" s="25" t="str">
        <f>LEFT(L199,2)</f>
        <v>R9</v>
      </c>
      <c r="D199" s="25">
        <f>+Q199</f>
        <v>0.75</v>
      </c>
      <c r="E199" s="25" t="str">
        <f>+R199</f>
        <v>A</v>
      </c>
      <c r="F199" s="25" t="str">
        <f>+S199</f>
        <v>S</v>
      </c>
      <c r="G199" s="29" t="s">
        <v>1839</v>
      </c>
      <c r="H199" s="29" t="str">
        <f t="shared" si="3"/>
        <v/>
      </c>
      <c r="I199" s="25" t="str">
        <f>IF(K199&gt;4,"Dames","Messieurs")</f>
        <v>Messieurs</v>
      </c>
      <c r="J199" t="str">
        <f>RIGHT(B199,5)</f>
        <v>390.0</v>
      </c>
      <c r="K199">
        <f>VALUE(LEFT(J199,1))</f>
        <v>3</v>
      </c>
      <c r="L199" s="25" t="str">
        <f>+O199</f>
        <v>R9 </v>
      </c>
      <c r="M199" s="25" t="s">
        <v>2062</v>
      </c>
      <c r="N199" s="25" t="s">
        <v>2063</v>
      </c>
      <c r="O199" s="25" t="s">
        <v>3073</v>
      </c>
      <c r="P199" s="25">
        <v>32458</v>
      </c>
      <c r="Q199" s="25">
        <v>0.75</v>
      </c>
      <c r="R199" s="25" t="s">
        <v>36</v>
      </c>
      <c r="S199" s="25" t="s">
        <v>878</v>
      </c>
    </row>
    <row r="200" spans="1:19" x14ac:dyDescent="0.35">
      <c r="A200" s="25" t="str">
        <f>+N200</f>
        <v>Billarant Julien</v>
      </c>
      <c r="B200" s="25" t="str">
        <f>+M200</f>
        <v>169.90.434.0</v>
      </c>
      <c r="C200" s="25" t="str">
        <f>LEFT(L200,2)</f>
        <v>R6</v>
      </c>
      <c r="D200" s="25">
        <f>+Q200</f>
        <v>3.8919999999999999</v>
      </c>
      <c r="E200" s="25" t="str">
        <f>+R200</f>
        <v>35+</v>
      </c>
      <c r="F200" s="25" t="str">
        <f>+S200</f>
        <v>A</v>
      </c>
      <c r="G200" s="29" t="s">
        <v>28</v>
      </c>
      <c r="H200" s="29" t="str">
        <f t="shared" si="3"/>
        <v/>
      </c>
      <c r="I200" s="25" t="str">
        <f>IF(K200&gt;4,"Dames","Messieurs")</f>
        <v>Messieurs</v>
      </c>
      <c r="J200" t="str">
        <f>RIGHT(B200,5)</f>
        <v>434.0</v>
      </c>
      <c r="K200">
        <f>VALUE(LEFT(J200,1))</f>
        <v>4</v>
      </c>
      <c r="L200" s="25" t="str">
        <f>+O200</f>
        <v>R6 </v>
      </c>
      <c r="M200" s="25" t="s">
        <v>409</v>
      </c>
      <c r="N200" s="25" t="s">
        <v>410</v>
      </c>
      <c r="O200" s="25" t="s">
        <v>3065</v>
      </c>
      <c r="P200" s="25">
        <v>8166</v>
      </c>
      <c r="Q200" s="25">
        <v>3.8919999999999999</v>
      </c>
      <c r="R200" s="25" t="s">
        <v>42</v>
      </c>
      <c r="S200" s="25" t="s">
        <v>36</v>
      </c>
    </row>
    <row r="201" spans="1:19" x14ac:dyDescent="0.35">
      <c r="A201" s="25" t="str">
        <f>+N201</f>
        <v>Binder Jules</v>
      </c>
      <c r="B201" s="25" t="str">
        <f>+M201</f>
        <v>170.04.241.0</v>
      </c>
      <c r="C201" s="25" t="str">
        <f>LEFT(L201,2)</f>
        <v>R9</v>
      </c>
      <c r="D201" s="25">
        <f>+Q201</f>
        <v>0.75</v>
      </c>
      <c r="E201" s="25" t="str">
        <f>+R201</f>
        <v>A</v>
      </c>
      <c r="F201" s="25" t="str">
        <f>+S201</f>
        <v>S</v>
      </c>
      <c r="G201" s="29" t="s">
        <v>3995</v>
      </c>
      <c r="H201" s="29" t="str">
        <f t="shared" si="3"/>
        <v/>
      </c>
      <c r="I201" s="25" t="str">
        <f>IF(K201&gt;4,"Dames","Messieurs")</f>
        <v>Messieurs</v>
      </c>
      <c r="J201" t="str">
        <f>RIGHT(B201,5)</f>
        <v>241.0</v>
      </c>
      <c r="K201">
        <f>VALUE(LEFT(J201,1))</f>
        <v>2</v>
      </c>
      <c r="L201" s="25" t="str">
        <f>+O201</f>
        <v>R9 </v>
      </c>
      <c r="M201" s="25" t="s">
        <v>4326</v>
      </c>
      <c r="N201" s="25" t="s">
        <v>4327</v>
      </c>
      <c r="O201" s="25" t="s">
        <v>3073</v>
      </c>
      <c r="P201" s="25">
        <v>32458</v>
      </c>
      <c r="Q201" s="25">
        <v>0.75</v>
      </c>
      <c r="R201" s="25" t="s">
        <v>36</v>
      </c>
      <c r="S201" s="25" t="s">
        <v>878</v>
      </c>
    </row>
    <row r="202" spans="1:19" x14ac:dyDescent="0.35">
      <c r="A202" s="25" t="str">
        <f>+N202</f>
        <v>Biner Maud</v>
      </c>
      <c r="B202" s="25" t="str">
        <f>+M202</f>
        <v>170.62.637.0</v>
      </c>
      <c r="C202" s="25" t="str">
        <f>LEFT(L202,2)</f>
        <v>R9</v>
      </c>
      <c r="D202" s="25">
        <f>+Q202</f>
        <v>0.75</v>
      </c>
      <c r="E202" s="25" t="str">
        <f>+R202</f>
        <v>60+</v>
      </c>
      <c r="F202" s="25" t="str">
        <f>+S202</f>
        <v>S</v>
      </c>
      <c r="G202" s="29" t="s">
        <v>2175</v>
      </c>
      <c r="H202" s="29" t="str">
        <f t="shared" si="3"/>
        <v/>
      </c>
      <c r="I202" s="25" t="str">
        <f>IF(K202&gt;4,"Dames","Messieurs")</f>
        <v>Dames</v>
      </c>
      <c r="J202" t="str">
        <f>RIGHT(B202,5)</f>
        <v>637.0</v>
      </c>
      <c r="K202">
        <f>VALUE(LEFT(J202,1))</f>
        <v>6</v>
      </c>
      <c r="L202" s="25" t="str">
        <f>+O202</f>
        <v>R9 </v>
      </c>
      <c r="M202" s="25" t="s">
        <v>2925</v>
      </c>
      <c r="N202" s="25" t="s">
        <v>2926</v>
      </c>
      <c r="O202" s="25" t="s">
        <v>3073</v>
      </c>
      <c r="P202" s="25">
        <v>11805</v>
      </c>
      <c r="Q202" s="25">
        <v>0.75</v>
      </c>
      <c r="R202" s="25" t="s">
        <v>47</v>
      </c>
      <c r="S202" s="25" t="s">
        <v>878</v>
      </c>
    </row>
    <row r="203" spans="1:19" x14ac:dyDescent="0.35">
      <c r="A203" s="25" t="str">
        <f>+N203</f>
        <v>Binggeli Fabienne</v>
      </c>
      <c r="B203" s="25" t="str">
        <f>+M203</f>
        <v>170.63.709.0</v>
      </c>
      <c r="C203" s="25" t="str">
        <f>LEFT(L203,2)</f>
        <v>R7</v>
      </c>
      <c r="D203" s="25">
        <f>+Q203</f>
        <v>1.845</v>
      </c>
      <c r="E203" s="25" t="str">
        <f>+R203</f>
        <v>60+</v>
      </c>
      <c r="F203" s="25" t="str">
        <f>+S203</f>
        <v>A</v>
      </c>
      <c r="G203" s="29" t="s">
        <v>26</v>
      </c>
      <c r="H203" s="29" t="str">
        <f t="shared" si="3"/>
        <v/>
      </c>
      <c r="I203" s="25" t="str">
        <f>IF(K203&gt;4,"Dames","Messieurs")</f>
        <v>Dames</v>
      </c>
      <c r="J203" t="str">
        <f>RIGHT(B203,5)</f>
        <v>709.0</v>
      </c>
      <c r="K203">
        <f>VALUE(LEFT(J203,1))</f>
        <v>7</v>
      </c>
      <c r="L203" s="25" t="str">
        <f>+O203</f>
        <v>R7 </v>
      </c>
      <c r="M203" s="25" t="s">
        <v>173</v>
      </c>
      <c r="N203" s="25" t="s">
        <v>174</v>
      </c>
      <c r="O203" s="25" t="s">
        <v>3066</v>
      </c>
      <c r="P203" s="25">
        <v>7365</v>
      </c>
      <c r="Q203" s="25">
        <v>1.845</v>
      </c>
      <c r="R203" s="25" t="s">
        <v>47</v>
      </c>
      <c r="S203" s="25" t="s">
        <v>36</v>
      </c>
    </row>
    <row r="204" spans="1:19" x14ac:dyDescent="0.35">
      <c r="A204" s="25" t="str">
        <f>+N204</f>
        <v>Binggeli Grégory</v>
      </c>
      <c r="B204" s="25" t="str">
        <f>+M204</f>
        <v>170.86.189.0</v>
      </c>
      <c r="C204" s="25" t="str">
        <f>LEFT(L204,2)</f>
        <v>R6</v>
      </c>
      <c r="D204" s="25">
        <f>+Q204</f>
        <v>4.476</v>
      </c>
      <c r="E204" s="25" t="str">
        <f>+R204</f>
        <v>35+</v>
      </c>
      <c r="F204" s="25" t="str">
        <f>+S204</f>
        <v>A</v>
      </c>
      <c r="G204" s="29" t="s">
        <v>26</v>
      </c>
      <c r="H204" s="29" t="str">
        <f t="shared" si="3"/>
        <v/>
      </c>
      <c r="I204" s="25" t="str">
        <f>IF(K204&gt;4,"Dames","Messieurs")</f>
        <v>Messieurs</v>
      </c>
      <c r="J204" t="str">
        <f>RIGHT(B204,5)</f>
        <v>189.0</v>
      </c>
      <c r="K204">
        <f>VALUE(LEFT(J204,1))</f>
        <v>1</v>
      </c>
      <c r="L204" s="25" t="str">
        <f>+O204</f>
        <v>R6 </v>
      </c>
      <c r="M204" s="25" t="s">
        <v>3085</v>
      </c>
      <c r="N204" s="25" t="s">
        <v>3086</v>
      </c>
      <c r="O204" s="25" t="s">
        <v>3065</v>
      </c>
      <c r="P204" s="25">
        <v>5900</v>
      </c>
      <c r="Q204" s="25">
        <v>4.476</v>
      </c>
      <c r="R204" s="25" t="s">
        <v>42</v>
      </c>
      <c r="S204" s="25" t="s">
        <v>36</v>
      </c>
    </row>
    <row r="205" spans="1:19" x14ac:dyDescent="0.35">
      <c r="A205" s="25" t="str">
        <f>+N205</f>
        <v>Binggeli Robert</v>
      </c>
      <c r="B205" s="25" t="str">
        <f>+M205</f>
        <v>170.62.172.0</v>
      </c>
      <c r="C205" s="25" t="str">
        <f>LEFT(L205,2)</f>
        <v>R9</v>
      </c>
      <c r="D205" s="25">
        <f>+Q205</f>
        <v>0.75</v>
      </c>
      <c r="E205" s="25" t="str">
        <f>+R205</f>
        <v>60+</v>
      </c>
      <c r="F205" s="25" t="str">
        <f>+S205</f>
        <v>S</v>
      </c>
      <c r="G205" s="29" t="s">
        <v>26</v>
      </c>
      <c r="H205" s="29" t="str">
        <f t="shared" si="3"/>
        <v/>
      </c>
      <c r="I205" s="25" t="str">
        <f>IF(K205&gt;4,"Dames","Messieurs")</f>
        <v>Messieurs</v>
      </c>
      <c r="J205" t="str">
        <f>RIGHT(B205,5)</f>
        <v>172.0</v>
      </c>
      <c r="K205">
        <f>VALUE(LEFT(J205,1))</f>
        <v>1</v>
      </c>
      <c r="L205" s="25" t="str">
        <f>+O205</f>
        <v>R9 </v>
      </c>
      <c r="M205" s="25" t="s">
        <v>178</v>
      </c>
      <c r="N205" s="25" t="s">
        <v>179</v>
      </c>
      <c r="O205" s="25" t="s">
        <v>3073</v>
      </c>
      <c r="P205" s="25">
        <v>32458</v>
      </c>
      <c r="Q205" s="25">
        <v>0.75</v>
      </c>
      <c r="R205" s="25" t="s">
        <v>47</v>
      </c>
      <c r="S205" s="25" t="s">
        <v>878</v>
      </c>
    </row>
    <row r="206" spans="1:19" x14ac:dyDescent="0.35">
      <c r="A206" s="25" t="str">
        <f>+N206</f>
        <v>Biolley Anne-Françoise</v>
      </c>
      <c r="B206" s="25" t="str">
        <f>+M206</f>
        <v>171.71.657.0</v>
      </c>
      <c r="C206" s="25" t="str">
        <f>LEFT(L206,2)</f>
        <v>R7</v>
      </c>
      <c r="D206" s="25">
        <f>+Q206</f>
        <v>1.784</v>
      </c>
      <c r="E206" s="25" t="str">
        <f>+R206</f>
        <v>50+</v>
      </c>
      <c r="F206" s="25" t="str">
        <f>+S206</f>
        <v>A</v>
      </c>
      <c r="G206" s="29" t="s">
        <v>3393</v>
      </c>
      <c r="H206" s="29" t="str">
        <f t="shared" si="3"/>
        <v/>
      </c>
      <c r="I206" s="25" t="str">
        <f>IF(K206&gt;4,"Dames","Messieurs")</f>
        <v>Dames</v>
      </c>
      <c r="J206" t="str">
        <f>RIGHT(B206,5)</f>
        <v>657.0</v>
      </c>
      <c r="K206">
        <f>VALUE(LEFT(J206,1))</f>
        <v>6</v>
      </c>
      <c r="L206" s="25" t="str">
        <f>+O206</f>
        <v>R7 </v>
      </c>
      <c r="M206" s="25" t="s">
        <v>3548</v>
      </c>
      <c r="N206" s="25" t="s">
        <v>3549</v>
      </c>
      <c r="O206" s="25" t="s">
        <v>3066</v>
      </c>
      <c r="P206" s="25">
        <v>7577</v>
      </c>
      <c r="Q206" s="25">
        <v>1.784</v>
      </c>
      <c r="R206" s="25" t="s">
        <v>39</v>
      </c>
      <c r="S206" s="25" t="s">
        <v>36</v>
      </c>
    </row>
    <row r="207" spans="1:19" x14ac:dyDescent="0.35">
      <c r="A207" s="25" t="str">
        <f>+N207</f>
        <v>Birchler Prisca</v>
      </c>
      <c r="B207" s="25" t="str">
        <f>+M207</f>
        <v>171.74.717.0</v>
      </c>
      <c r="C207" s="25" t="str">
        <f>LEFT(L207,2)</f>
        <v>R8</v>
      </c>
      <c r="D207" s="25">
        <f>+Q207</f>
        <v>1.3120000000000001</v>
      </c>
      <c r="E207" s="25" t="str">
        <f>+R207</f>
        <v>50+</v>
      </c>
      <c r="F207" s="25" t="str">
        <f>+S207</f>
        <v>S</v>
      </c>
      <c r="G207" s="29" t="s">
        <v>1839</v>
      </c>
      <c r="H207" s="29" t="str">
        <f t="shared" si="3"/>
        <v/>
      </c>
      <c r="I207" s="25" t="str">
        <f>IF(K207&gt;4,"Dames","Messieurs")</f>
        <v>Dames</v>
      </c>
      <c r="J207" t="str">
        <f>RIGHT(B207,5)</f>
        <v>717.0</v>
      </c>
      <c r="K207">
        <f>VALUE(LEFT(J207,1))</f>
        <v>7</v>
      </c>
      <c r="L207" s="25" t="str">
        <f>+O207</f>
        <v>R8 </v>
      </c>
      <c r="M207" s="25" t="s">
        <v>1966</v>
      </c>
      <c r="N207" s="25" t="s">
        <v>1967</v>
      </c>
      <c r="O207" s="25" t="s">
        <v>3070</v>
      </c>
      <c r="P207" s="25">
        <v>9326</v>
      </c>
      <c r="Q207" s="25">
        <v>1.3120000000000001</v>
      </c>
      <c r="R207" s="25" t="s">
        <v>39</v>
      </c>
      <c r="S207" s="25" t="s">
        <v>878</v>
      </c>
    </row>
    <row r="208" spans="1:19" x14ac:dyDescent="0.35">
      <c r="A208" s="25" t="str">
        <f>+N208</f>
        <v>Bisaz Marco</v>
      </c>
      <c r="B208" s="25" t="str">
        <f>+M208</f>
        <v>172.97.456.0</v>
      </c>
      <c r="C208" s="25" t="str">
        <f>LEFT(L208,2)</f>
        <v>R7</v>
      </c>
      <c r="D208" s="25">
        <f>+Q208</f>
        <v>2.3460000000000001</v>
      </c>
      <c r="E208" s="25" t="str">
        <f>+R208</f>
        <v>A</v>
      </c>
      <c r="F208" s="25" t="str">
        <f>+S208</f>
        <v>A</v>
      </c>
      <c r="G208" s="29" t="s">
        <v>3393</v>
      </c>
      <c r="H208" s="29" t="str">
        <f t="shared" si="3"/>
        <v/>
      </c>
      <c r="I208" s="25" t="str">
        <f>IF(K208&gt;4,"Dames","Messieurs")</f>
        <v>Messieurs</v>
      </c>
      <c r="J208" t="str">
        <f>RIGHT(B208,5)</f>
        <v>456.0</v>
      </c>
      <c r="K208">
        <f>VALUE(LEFT(J208,1))</f>
        <v>4</v>
      </c>
      <c r="L208" s="25" t="str">
        <f>+O208</f>
        <v>R7 </v>
      </c>
      <c r="M208" s="25" t="s">
        <v>3578</v>
      </c>
      <c r="N208" s="25" t="s">
        <v>3579</v>
      </c>
      <c r="O208" s="25" t="s">
        <v>3066</v>
      </c>
      <c r="P208" s="25">
        <v>16652</v>
      </c>
      <c r="Q208" s="25">
        <v>2.3460000000000001</v>
      </c>
      <c r="R208" s="25" t="s">
        <v>36</v>
      </c>
      <c r="S208" s="25" t="s">
        <v>36</v>
      </c>
    </row>
    <row r="209" spans="1:19" x14ac:dyDescent="0.35">
      <c r="A209" s="25" t="str">
        <f>+N209</f>
        <v>Bise Stéphane</v>
      </c>
      <c r="B209" s="25" t="str">
        <f>+M209</f>
        <v>173.62.472.0</v>
      </c>
      <c r="C209" s="25" t="str">
        <f>LEFT(L209,2)</f>
        <v>R9</v>
      </c>
      <c r="D209" s="25">
        <f>+Q209</f>
        <v>0.78100000000000003</v>
      </c>
      <c r="E209" s="25" t="str">
        <f>+R209</f>
        <v>60+</v>
      </c>
      <c r="F209" s="25" t="str">
        <f>+S209</f>
        <v>A</v>
      </c>
      <c r="G209" s="29" t="s">
        <v>27</v>
      </c>
      <c r="H209" s="29" t="str">
        <f t="shared" si="3"/>
        <v/>
      </c>
      <c r="I209" s="25" t="str">
        <f>IF(K209&gt;4,"Dames","Messieurs")</f>
        <v>Messieurs</v>
      </c>
      <c r="J209" t="str">
        <f>RIGHT(B209,5)</f>
        <v>472.0</v>
      </c>
      <c r="K209">
        <f>VALUE(LEFT(J209,1))</f>
        <v>4</v>
      </c>
      <c r="L209" s="25" t="str">
        <f>+O209</f>
        <v>R9 </v>
      </c>
      <c r="M209" s="25" t="s">
        <v>241</v>
      </c>
      <c r="N209" s="25" t="s">
        <v>242</v>
      </c>
      <c r="O209" s="25" t="s">
        <v>3073</v>
      </c>
      <c r="P209" s="25">
        <v>32018</v>
      </c>
      <c r="Q209" s="25">
        <v>0.78100000000000003</v>
      </c>
      <c r="R209" s="25" t="s">
        <v>47</v>
      </c>
      <c r="S209" s="25" t="s">
        <v>36</v>
      </c>
    </row>
    <row r="210" spans="1:19" x14ac:dyDescent="0.35">
      <c r="A210" s="25" t="str">
        <f>+N210</f>
        <v>Bisht Nathan</v>
      </c>
      <c r="B210" s="25" t="str">
        <f>+M210</f>
        <v>173.09.159.0</v>
      </c>
      <c r="C210" s="25" t="str">
        <f>LEFT(L210,2)</f>
        <v>R6</v>
      </c>
      <c r="D210" s="25">
        <f>+Q210</f>
        <v>3.9249999999999998</v>
      </c>
      <c r="E210" s="25" t="str">
        <f>+R210</f>
        <v>16&amp;U</v>
      </c>
      <c r="F210" s="25" t="str">
        <f>+S210</f>
        <v>A</v>
      </c>
      <c r="G210" s="29" t="s">
        <v>3996</v>
      </c>
      <c r="H210" s="29" t="str">
        <f t="shared" si="3"/>
        <v/>
      </c>
      <c r="I210" s="25" t="str">
        <f>IF(K210&gt;4,"Dames","Messieurs")</f>
        <v>Messieurs</v>
      </c>
      <c r="J210" t="str">
        <f>RIGHT(B210,5)</f>
        <v>159.0</v>
      </c>
      <c r="K210">
        <f>VALUE(LEFT(J210,1))</f>
        <v>1</v>
      </c>
      <c r="L210" s="25" t="str">
        <f>+O210</f>
        <v>R6 </v>
      </c>
      <c r="M210" s="25" t="s">
        <v>4447</v>
      </c>
      <c r="N210" s="25" t="s">
        <v>4448</v>
      </c>
      <c r="O210" s="25" t="s">
        <v>3065</v>
      </c>
      <c r="P210" s="25">
        <v>8006</v>
      </c>
      <c r="Q210" s="25">
        <v>3.9249999999999998</v>
      </c>
      <c r="R210" s="25" t="s">
        <v>87</v>
      </c>
      <c r="S210" s="25" t="s">
        <v>36</v>
      </c>
    </row>
    <row r="211" spans="1:19" x14ac:dyDescent="0.35">
      <c r="A211" s="25" t="str">
        <f>+N211</f>
        <v>Bisseret Archibald</v>
      </c>
      <c r="B211" s="25" t="str">
        <f>+M211</f>
        <v>173.11.279.0</v>
      </c>
      <c r="C211" s="25" t="str">
        <f>LEFT(L211,2)</f>
        <v>R9</v>
      </c>
      <c r="D211" s="25">
        <f>+Q211</f>
        <v>0.75</v>
      </c>
      <c r="E211" s="25" t="str">
        <f>+R211</f>
        <v>14&amp;U</v>
      </c>
      <c r="F211" s="25" t="str">
        <f>+S211</f>
        <v>S</v>
      </c>
      <c r="G211" s="29" t="s">
        <v>1839</v>
      </c>
      <c r="H211" s="29" t="str">
        <f t="shared" si="3"/>
        <v/>
      </c>
      <c r="I211" s="25" t="str">
        <f>IF(K211&gt;4,"Dames","Messieurs")</f>
        <v>Messieurs</v>
      </c>
      <c r="J211" t="str">
        <f>RIGHT(B211,5)</f>
        <v>279.0</v>
      </c>
      <c r="K211">
        <f>VALUE(LEFT(J211,1))</f>
        <v>2</v>
      </c>
      <c r="L211" s="25" t="str">
        <f>+O211</f>
        <v>R9 </v>
      </c>
      <c r="M211" s="25" t="s">
        <v>3300</v>
      </c>
      <c r="N211" s="25" t="s">
        <v>3301</v>
      </c>
      <c r="O211" s="25" t="s">
        <v>3073</v>
      </c>
      <c r="P211" s="25">
        <v>32458</v>
      </c>
      <c r="Q211" s="25">
        <v>0.75</v>
      </c>
      <c r="R211" s="25" t="s">
        <v>83</v>
      </c>
      <c r="S211" s="25" t="s">
        <v>878</v>
      </c>
    </row>
    <row r="212" spans="1:19" x14ac:dyDescent="0.35">
      <c r="A212" s="25" t="str">
        <f>+N212</f>
        <v>Bjorklund Camilla</v>
      </c>
      <c r="B212" s="25" t="str">
        <f>+M212</f>
        <v>174.84.825.0</v>
      </c>
      <c r="C212" s="25" t="str">
        <f>LEFT(L212,2)</f>
        <v>R9</v>
      </c>
      <c r="D212" s="25">
        <f>+Q212</f>
        <v>0.75</v>
      </c>
      <c r="E212" s="25" t="str">
        <f>+R212</f>
        <v>40+</v>
      </c>
      <c r="F212" s="25" t="str">
        <f>+S212</f>
        <v>S</v>
      </c>
      <c r="G212" s="29" t="s">
        <v>1839</v>
      </c>
      <c r="H212" s="29" t="str">
        <f t="shared" si="3"/>
        <v/>
      </c>
      <c r="I212" s="25" t="str">
        <f>IF(K212&gt;4,"Dames","Messieurs")</f>
        <v>Dames</v>
      </c>
      <c r="J212" t="str">
        <f>RIGHT(B212,5)</f>
        <v>825.0</v>
      </c>
      <c r="K212">
        <f>VALUE(LEFT(J212,1))</f>
        <v>8</v>
      </c>
      <c r="L212" s="25" t="str">
        <f>+O212</f>
        <v>R9 </v>
      </c>
      <c r="M212" s="25" t="s">
        <v>2016</v>
      </c>
      <c r="N212" s="25" t="s">
        <v>2017</v>
      </c>
      <c r="O212" s="25" t="s">
        <v>3073</v>
      </c>
      <c r="P212" s="25">
        <v>11805</v>
      </c>
      <c r="Q212" s="25">
        <v>0.75</v>
      </c>
      <c r="R212" s="25" t="s">
        <v>68</v>
      </c>
      <c r="S212" s="25" t="s">
        <v>878</v>
      </c>
    </row>
    <row r="213" spans="1:19" x14ac:dyDescent="0.35">
      <c r="A213" s="25" t="str">
        <f>+N213</f>
        <v>Blaettler Alain</v>
      </c>
      <c r="B213" s="25" t="str">
        <f>+M213</f>
        <v>177.92.246.0</v>
      </c>
      <c r="C213" s="25" t="str">
        <f>LEFT(L213,2)</f>
        <v>R6</v>
      </c>
      <c r="D213" s="25">
        <f>+Q213</f>
        <v>4.3470000000000004</v>
      </c>
      <c r="E213" s="25" t="str">
        <f>+R213</f>
        <v>A</v>
      </c>
      <c r="F213" s="25" t="str">
        <f>+S213</f>
        <v>A</v>
      </c>
      <c r="G213" s="29" t="s">
        <v>539</v>
      </c>
      <c r="H213" s="29" t="str">
        <f t="shared" si="3"/>
        <v/>
      </c>
      <c r="I213" s="25" t="str">
        <f>IF(K213&gt;4,"Dames","Messieurs")</f>
        <v>Messieurs</v>
      </c>
      <c r="J213" t="str">
        <f>RIGHT(B213,5)</f>
        <v>246.0</v>
      </c>
      <c r="K213">
        <f>VALUE(LEFT(J213,1))</f>
        <v>2</v>
      </c>
      <c r="L213" s="25" t="str">
        <f>+O213</f>
        <v>R6 </v>
      </c>
      <c r="M213" s="25" t="s">
        <v>447</v>
      </c>
      <c r="N213" s="25" t="s">
        <v>448</v>
      </c>
      <c r="O213" s="25" t="s">
        <v>3065</v>
      </c>
      <c r="P213" s="25">
        <v>6336</v>
      </c>
      <c r="Q213" s="25">
        <v>4.3470000000000004</v>
      </c>
      <c r="R213" s="25" t="s">
        <v>36</v>
      </c>
      <c r="S213" s="25" t="s">
        <v>36</v>
      </c>
    </row>
    <row r="214" spans="1:19" x14ac:dyDescent="0.35">
      <c r="A214" s="25" t="str">
        <f>+N214</f>
        <v>Blaettler Michael</v>
      </c>
      <c r="B214" s="25" t="str">
        <f>+M214</f>
        <v>177.59.277.0</v>
      </c>
      <c r="C214" s="25" t="str">
        <f>LEFT(L214,2)</f>
        <v>R8</v>
      </c>
      <c r="D214" s="25">
        <f>+Q214</f>
        <v>1.1859999999999999</v>
      </c>
      <c r="E214" s="25" t="str">
        <f>+R214</f>
        <v>65+</v>
      </c>
      <c r="F214" s="25" t="str">
        <f>+S214</f>
        <v>A</v>
      </c>
      <c r="G214" s="29" t="s">
        <v>539</v>
      </c>
      <c r="H214" s="29" t="str">
        <f t="shared" si="3"/>
        <v/>
      </c>
      <c r="I214" s="25" t="str">
        <f>IF(K214&gt;4,"Dames","Messieurs")</f>
        <v>Messieurs</v>
      </c>
      <c r="J214" t="str">
        <f>RIGHT(B214,5)</f>
        <v>277.0</v>
      </c>
      <c r="K214">
        <f>VALUE(LEFT(J214,1))</f>
        <v>2</v>
      </c>
      <c r="L214" s="25" t="str">
        <f>+O214</f>
        <v>R8 </v>
      </c>
      <c r="M214" s="25" t="s">
        <v>449</v>
      </c>
      <c r="N214" s="25" t="s">
        <v>450</v>
      </c>
      <c r="O214" s="25" t="s">
        <v>3070</v>
      </c>
      <c r="P214" s="25">
        <v>26937</v>
      </c>
      <c r="Q214" s="25">
        <v>1.1859999999999999</v>
      </c>
      <c r="R214" s="25" t="s">
        <v>100</v>
      </c>
      <c r="S214" s="25" t="s">
        <v>36</v>
      </c>
    </row>
    <row r="215" spans="1:19" x14ac:dyDescent="0.35">
      <c r="A215" s="25" t="str">
        <f>+N215</f>
        <v>Blaettler Philippe</v>
      </c>
      <c r="B215" s="25" t="str">
        <f>+M215</f>
        <v>177.95.445.0</v>
      </c>
      <c r="C215" s="25" t="str">
        <f>LEFT(L215,2)</f>
        <v>R5</v>
      </c>
      <c r="D215" s="25">
        <f>+Q215</f>
        <v>4.8810000000000002</v>
      </c>
      <c r="E215" s="25" t="str">
        <f>+R215</f>
        <v>A</v>
      </c>
      <c r="F215" s="25" t="str">
        <f>+S215</f>
        <v>A</v>
      </c>
      <c r="G215" s="29" t="s">
        <v>539</v>
      </c>
      <c r="H215" s="29" t="str">
        <f t="shared" si="3"/>
        <v/>
      </c>
      <c r="I215" s="25" t="str">
        <f>IF(K215&gt;4,"Dames","Messieurs")</f>
        <v>Messieurs</v>
      </c>
      <c r="J215" t="str">
        <f>RIGHT(B215,5)</f>
        <v>445.0</v>
      </c>
      <c r="K215">
        <f>VALUE(LEFT(J215,1))</f>
        <v>4</v>
      </c>
      <c r="L215" s="25" t="str">
        <f>+O215</f>
        <v>R5 </v>
      </c>
      <c r="M215" s="25" t="s">
        <v>1034</v>
      </c>
      <c r="N215" s="25" t="s">
        <v>1035</v>
      </c>
      <c r="O215" s="25" t="s">
        <v>3084</v>
      </c>
      <c r="P215" s="25">
        <v>4618</v>
      </c>
      <c r="Q215" s="25">
        <v>4.8810000000000002</v>
      </c>
      <c r="R215" s="25" t="s">
        <v>36</v>
      </c>
      <c r="S215" s="25" t="s">
        <v>36</v>
      </c>
    </row>
    <row r="216" spans="1:19" ht="13.25" customHeight="1" x14ac:dyDescent="0.35">
      <c r="A216" s="25" t="str">
        <f>+N216</f>
        <v>Blaha Daniel</v>
      </c>
      <c r="B216" s="25" t="str">
        <f>+M216</f>
        <v>175.70.316.0</v>
      </c>
      <c r="C216" s="25" t="str">
        <f>LEFT(L216,2)</f>
        <v>R9</v>
      </c>
      <c r="D216" s="25">
        <f>+Q216</f>
        <v>0.75</v>
      </c>
      <c r="E216" s="25" t="str">
        <f>+R216</f>
        <v>55+</v>
      </c>
      <c r="F216" s="25" t="str">
        <f>+S216</f>
        <v>S</v>
      </c>
      <c r="G216" s="29" t="s">
        <v>1839</v>
      </c>
      <c r="H216" s="29" t="str">
        <f t="shared" si="3"/>
        <v/>
      </c>
      <c r="I216" s="25" t="str">
        <f>IF(K216&gt;4,"Dames","Messieurs")</f>
        <v>Messieurs</v>
      </c>
      <c r="J216" t="str">
        <f>RIGHT(B216,5)</f>
        <v>316.0</v>
      </c>
      <c r="K216">
        <f>VALUE(LEFT(J216,1))</f>
        <v>3</v>
      </c>
      <c r="L216" s="25" t="str">
        <f>+O216</f>
        <v>R9 </v>
      </c>
      <c r="M216" s="25" t="s">
        <v>1982</v>
      </c>
      <c r="N216" s="25" t="s">
        <v>1983</v>
      </c>
      <c r="O216" s="25" t="s">
        <v>3073</v>
      </c>
      <c r="P216" s="25">
        <v>32458</v>
      </c>
      <c r="Q216" s="25">
        <v>0.75</v>
      </c>
      <c r="R216" s="25" t="s">
        <v>53</v>
      </c>
      <c r="S216" s="25" t="s">
        <v>878</v>
      </c>
    </row>
    <row r="217" spans="1:19" x14ac:dyDescent="0.35">
      <c r="A217" s="25" t="str">
        <f>+N217</f>
        <v>Blanc Anthony</v>
      </c>
      <c r="B217" s="25" t="str">
        <f>+M217</f>
        <v>175.07.348.0</v>
      </c>
      <c r="C217" s="25" t="str">
        <f>LEFT(L217,2)</f>
        <v>R8</v>
      </c>
      <c r="D217" s="25">
        <f>+Q217</f>
        <v>1.39</v>
      </c>
      <c r="E217" s="25" t="str">
        <f>+R217</f>
        <v>18&amp;U</v>
      </c>
      <c r="F217" s="25" t="str">
        <f>+S217</f>
        <v>A</v>
      </c>
      <c r="G217" s="29" t="s">
        <v>28</v>
      </c>
      <c r="H217" s="29" t="str">
        <f t="shared" si="3"/>
        <v/>
      </c>
      <c r="I217" s="25" t="str">
        <f>IF(K217&gt;4,"Dames","Messieurs")</f>
        <v>Messieurs</v>
      </c>
      <c r="J217" t="str">
        <f>RIGHT(B217,5)</f>
        <v>348.0</v>
      </c>
      <c r="K217">
        <f>VALUE(LEFT(J217,1))</f>
        <v>3</v>
      </c>
      <c r="L217" s="25" t="str">
        <f>+O217</f>
        <v>R8 </v>
      </c>
      <c r="M217" s="25" t="s">
        <v>694</v>
      </c>
      <c r="N217" s="25" t="s">
        <v>1480</v>
      </c>
      <c r="O217" s="25" t="s">
        <v>3070</v>
      </c>
      <c r="P217" s="25">
        <v>24483</v>
      </c>
      <c r="Q217" s="25">
        <v>1.39</v>
      </c>
      <c r="R217" s="25" t="s">
        <v>73</v>
      </c>
      <c r="S217" s="25" t="s">
        <v>36</v>
      </c>
    </row>
    <row r="218" spans="1:19" x14ac:dyDescent="0.35">
      <c r="A218" s="25" t="str">
        <f>+N218</f>
        <v>Blardone Diego</v>
      </c>
      <c r="B218" s="25" t="str">
        <f>+M218</f>
        <v>175.11.383.0</v>
      </c>
      <c r="C218" s="25" t="str">
        <f>LEFT(L218,2)</f>
        <v>R6</v>
      </c>
      <c r="D218" s="25">
        <f>+Q218</f>
        <v>3.77</v>
      </c>
      <c r="E218" s="25" t="str">
        <f>+R218</f>
        <v>14&amp;U</v>
      </c>
      <c r="F218" s="25" t="str">
        <f>+S218</f>
        <v>A</v>
      </c>
      <c r="G218" s="29" t="s">
        <v>27</v>
      </c>
      <c r="H218" s="29" t="str">
        <f t="shared" si="3"/>
        <v/>
      </c>
      <c r="I218" s="25" t="str">
        <f>IF(K218&gt;4,"Dames","Messieurs")</f>
        <v>Messieurs</v>
      </c>
      <c r="J218" t="str">
        <f>RIGHT(B218,5)</f>
        <v>383.0</v>
      </c>
      <c r="K218">
        <f>VALUE(LEFT(J218,1))</f>
        <v>3</v>
      </c>
      <c r="L218" s="25" t="str">
        <f>+O218</f>
        <v>R6 </v>
      </c>
      <c r="M218" s="25" t="s">
        <v>1801</v>
      </c>
      <c r="N218" s="25" t="s">
        <v>1802</v>
      </c>
      <c r="O218" s="25" t="s">
        <v>3065</v>
      </c>
      <c r="P218" s="25">
        <v>8679</v>
      </c>
      <c r="Q218" s="25">
        <v>3.77</v>
      </c>
      <c r="R218" s="25" t="s">
        <v>83</v>
      </c>
      <c r="S218" s="25" t="s">
        <v>36</v>
      </c>
    </row>
    <row r="219" spans="1:19" x14ac:dyDescent="0.35">
      <c r="A219" s="25" t="str">
        <f>+N219</f>
        <v>Blatter Corinne</v>
      </c>
      <c r="B219" s="25" t="str">
        <f>+M219</f>
        <v>177.73.863.0</v>
      </c>
      <c r="C219" s="25" t="str">
        <f>LEFT(L219,2)</f>
        <v>R7</v>
      </c>
      <c r="D219" s="25">
        <f>+Q219</f>
        <v>2.2109999999999999</v>
      </c>
      <c r="E219" s="25" t="str">
        <f>+R219</f>
        <v>50+</v>
      </c>
      <c r="F219" s="25" t="str">
        <f>+S219</f>
        <v>A</v>
      </c>
      <c r="G219" s="29" t="s">
        <v>2175</v>
      </c>
      <c r="H219" s="29" t="str">
        <f t="shared" si="3"/>
        <v/>
      </c>
      <c r="I219" s="25" t="str">
        <f>IF(K219&gt;4,"Dames","Messieurs")</f>
        <v>Dames</v>
      </c>
      <c r="J219" t="str">
        <f>RIGHT(B219,5)</f>
        <v>863.0</v>
      </c>
      <c r="K219">
        <f>VALUE(LEFT(J219,1))</f>
        <v>8</v>
      </c>
      <c r="L219" s="25" t="str">
        <f>+O219</f>
        <v>R7 </v>
      </c>
      <c r="M219" s="25" t="s">
        <v>2859</v>
      </c>
      <c r="N219" s="25" t="s">
        <v>2860</v>
      </c>
      <c r="O219" s="25" t="s">
        <v>3066</v>
      </c>
      <c r="P219" s="25">
        <v>6235</v>
      </c>
      <c r="Q219" s="25">
        <v>2.2109999999999999</v>
      </c>
      <c r="R219" s="25" t="s">
        <v>39</v>
      </c>
      <c r="S219" s="25" t="s">
        <v>36</v>
      </c>
    </row>
    <row r="220" spans="1:19" x14ac:dyDescent="0.35">
      <c r="A220" s="25" t="str">
        <f>+N220</f>
        <v>Blatter Grégory</v>
      </c>
      <c r="B220" s="25" t="str">
        <f>+M220</f>
        <v>177.04.487.0</v>
      </c>
      <c r="C220" s="25" t="str">
        <f>LEFT(L220,2)</f>
        <v>R5</v>
      </c>
      <c r="D220" s="25">
        <f>+Q220</f>
        <v>5.4050000000000002</v>
      </c>
      <c r="E220" s="25" t="str">
        <f>+R220</f>
        <v>A</v>
      </c>
      <c r="F220" s="25" t="str">
        <f>+S220</f>
        <v>S</v>
      </c>
      <c r="G220" s="29" t="s">
        <v>2175</v>
      </c>
      <c r="H220" s="29" t="str">
        <f t="shared" si="3"/>
        <v/>
      </c>
      <c r="I220" s="25" t="str">
        <f>IF(K220&gt;4,"Dames","Messieurs")</f>
        <v>Messieurs</v>
      </c>
      <c r="J220" t="str">
        <f>RIGHT(B220,5)</f>
        <v>487.0</v>
      </c>
      <c r="K220">
        <f>VALUE(LEFT(J220,1))</f>
        <v>4</v>
      </c>
      <c r="L220" s="25" t="str">
        <f>+O220</f>
        <v>R5 </v>
      </c>
      <c r="M220" s="25" t="s">
        <v>5122</v>
      </c>
      <c r="N220" s="25" t="s">
        <v>5123</v>
      </c>
      <c r="O220" s="25" t="s">
        <v>3084</v>
      </c>
      <c r="P220" s="25">
        <v>3315</v>
      </c>
      <c r="Q220" s="25">
        <v>5.4050000000000002</v>
      </c>
      <c r="R220" s="25" t="s">
        <v>36</v>
      </c>
      <c r="S220" s="25" t="s">
        <v>878</v>
      </c>
    </row>
    <row r="221" spans="1:19" x14ac:dyDescent="0.35">
      <c r="A221" s="25" t="str">
        <f>+N221</f>
        <v>Blommé Amandine</v>
      </c>
      <c r="B221" s="25" t="str">
        <f>+M221</f>
        <v>178.04.507.0</v>
      </c>
      <c r="C221" s="25" t="str">
        <f>LEFT(L221,2)</f>
        <v>R9</v>
      </c>
      <c r="D221" s="25">
        <f>+Q221</f>
        <v>0.75</v>
      </c>
      <c r="E221" s="25" t="str">
        <f>+R221</f>
        <v>A</v>
      </c>
      <c r="F221" s="25" t="str">
        <f>+S221</f>
        <v>S</v>
      </c>
      <c r="G221" s="29" t="s">
        <v>539</v>
      </c>
      <c r="H221" s="29" t="str">
        <f t="shared" si="3"/>
        <v/>
      </c>
      <c r="I221" s="25" t="str">
        <f>IF(K221&gt;4,"Dames","Messieurs")</f>
        <v>Dames</v>
      </c>
      <c r="J221" t="str">
        <f>RIGHT(B221,5)</f>
        <v>507.0</v>
      </c>
      <c r="K221">
        <f>VALUE(LEFT(J221,1))</f>
        <v>5</v>
      </c>
      <c r="L221" s="25" t="str">
        <f>+O221</f>
        <v>R9 </v>
      </c>
      <c r="M221" s="25" t="s">
        <v>1036</v>
      </c>
      <c r="N221" s="25" t="s">
        <v>1037</v>
      </c>
      <c r="O221" s="25" t="s">
        <v>3073</v>
      </c>
      <c r="P221" s="25">
        <v>11805</v>
      </c>
      <c r="Q221" s="25">
        <v>0.75</v>
      </c>
      <c r="R221" s="25" t="s">
        <v>36</v>
      </c>
      <c r="S221" s="25" t="s">
        <v>878</v>
      </c>
    </row>
    <row r="222" spans="1:19" ht="13.25" customHeight="1" x14ac:dyDescent="0.35">
      <c r="A222" s="25" t="str">
        <f>+N222</f>
        <v>Blouvac Manon</v>
      </c>
      <c r="B222" s="25" t="str">
        <f>+M222</f>
        <v>178.08.610.0</v>
      </c>
      <c r="C222" s="25" t="str">
        <f>LEFT(L222,2)</f>
        <v>R8</v>
      </c>
      <c r="D222" s="25">
        <f>+Q222</f>
        <v>0.998</v>
      </c>
      <c r="E222" s="25" t="str">
        <f>+R222</f>
        <v>18&amp;U</v>
      </c>
      <c r="F222" s="25" t="str">
        <f>+S222</f>
        <v>A</v>
      </c>
      <c r="G222" s="29" t="s">
        <v>28</v>
      </c>
      <c r="H222" s="29" t="str">
        <f t="shared" si="3"/>
        <v/>
      </c>
      <c r="I222" s="25" t="str">
        <f>IF(K222&gt;4,"Dames","Messieurs")</f>
        <v>Dames</v>
      </c>
      <c r="J222" t="str">
        <f>RIGHT(B222,5)</f>
        <v>610.0</v>
      </c>
      <c r="K222">
        <f>VALUE(LEFT(J222,1))</f>
        <v>6</v>
      </c>
      <c r="L222" s="25" t="str">
        <f>+O222</f>
        <v>R8 </v>
      </c>
      <c r="M222" s="25" t="s">
        <v>3189</v>
      </c>
      <c r="N222" s="25" t="s">
        <v>3190</v>
      </c>
      <c r="O222" s="25" t="s">
        <v>3070</v>
      </c>
      <c r="P222" s="25">
        <v>10612</v>
      </c>
      <c r="Q222" s="25">
        <v>0.998</v>
      </c>
      <c r="R222" s="25" t="s">
        <v>73</v>
      </c>
      <c r="S222" s="25" t="s">
        <v>36</v>
      </c>
    </row>
    <row r="223" spans="1:19" x14ac:dyDescent="0.35">
      <c r="A223" s="25" t="str">
        <f>+N223</f>
        <v>Blum Leonard</v>
      </c>
      <c r="B223" s="25" t="str">
        <f>+M223</f>
        <v>179.15.132.0</v>
      </c>
      <c r="C223" s="25" t="str">
        <f>LEFT(L223,2)</f>
        <v>R7</v>
      </c>
      <c r="D223" s="25">
        <f>+Q223</f>
        <v>2.25</v>
      </c>
      <c r="E223" s="25" t="str">
        <f>+R223</f>
        <v>10&amp;U</v>
      </c>
      <c r="F223" s="25" t="str">
        <f>+S223</f>
        <v>A</v>
      </c>
      <c r="G223" s="29" t="s">
        <v>3393</v>
      </c>
      <c r="H223" s="29" t="str">
        <f t="shared" si="3"/>
        <v/>
      </c>
      <c r="I223" s="25" t="str">
        <f>IF(K223&gt;4,"Dames","Messieurs")</f>
        <v>Messieurs</v>
      </c>
      <c r="J223" t="str">
        <f>RIGHT(B223,5)</f>
        <v>132.0</v>
      </c>
      <c r="K223">
        <f>VALUE(LEFT(J223,1))</f>
        <v>1</v>
      </c>
      <c r="L223" s="25" t="str">
        <f>+O223</f>
        <v>R7 </v>
      </c>
      <c r="M223" s="25" t="s">
        <v>3716</v>
      </c>
      <c r="N223" s="25" t="s">
        <v>3717</v>
      </c>
      <c r="O223" s="25" t="s">
        <v>3066</v>
      </c>
      <c r="P223" s="25">
        <v>17360</v>
      </c>
      <c r="Q223" s="25">
        <v>2.25</v>
      </c>
      <c r="R223" s="25" t="s">
        <v>110</v>
      </c>
      <c r="S223" s="25" t="s">
        <v>36</v>
      </c>
    </row>
    <row r="224" spans="1:19" x14ac:dyDescent="0.35">
      <c r="A224" s="25" t="str">
        <f>+N224</f>
        <v>Blumke Alexander</v>
      </c>
      <c r="B224" s="25" t="str">
        <f>+M224</f>
        <v>179.68.460.0</v>
      </c>
      <c r="C224" s="25" t="str">
        <f>LEFT(L224,2)</f>
        <v>R7</v>
      </c>
      <c r="D224" s="25">
        <f>+Q224</f>
        <v>3.141</v>
      </c>
      <c r="E224" s="25" t="str">
        <f>+R224</f>
        <v>55+</v>
      </c>
      <c r="F224" s="25" t="str">
        <f>+S224</f>
        <v>A</v>
      </c>
      <c r="G224" s="29" t="s">
        <v>3359</v>
      </c>
      <c r="H224" s="29" t="str">
        <f t="shared" si="3"/>
        <v/>
      </c>
      <c r="I224" s="25" t="str">
        <f>IF(K224&gt;4,"Dames","Messieurs")</f>
        <v>Messieurs</v>
      </c>
      <c r="J224" t="str">
        <f>RIGHT(B224,5)</f>
        <v>460.0</v>
      </c>
      <c r="K224">
        <f>VALUE(LEFT(J224,1))</f>
        <v>4</v>
      </c>
      <c r="L224" s="25" t="str">
        <f>+O224</f>
        <v>R7 </v>
      </c>
      <c r="M224" s="25" t="s">
        <v>718</v>
      </c>
      <c r="N224" s="25" t="s">
        <v>719</v>
      </c>
      <c r="O224" s="25" t="s">
        <v>3066</v>
      </c>
      <c r="P224" s="25">
        <v>11789</v>
      </c>
      <c r="Q224" s="25">
        <v>3.141</v>
      </c>
      <c r="R224" s="25" t="s">
        <v>53</v>
      </c>
      <c r="S224" s="25" t="s">
        <v>36</v>
      </c>
    </row>
    <row r="225" spans="1:19" x14ac:dyDescent="0.35">
      <c r="A225" s="25" t="str">
        <f>+N225</f>
        <v>Bochatay Dario</v>
      </c>
      <c r="B225" s="25" t="str">
        <f>+M225</f>
        <v>180.03.438.0</v>
      </c>
      <c r="C225" s="25" t="str">
        <f>LEFT(L225,2)</f>
        <v>R8</v>
      </c>
      <c r="D225" s="25">
        <f>+Q225</f>
        <v>1.099</v>
      </c>
      <c r="E225" s="25" t="str">
        <f>+R225</f>
        <v>A</v>
      </c>
      <c r="F225" s="25" t="str">
        <f>+S225</f>
        <v>S</v>
      </c>
      <c r="G225" s="29" t="s">
        <v>1839</v>
      </c>
      <c r="H225" s="29" t="str">
        <f t="shared" si="3"/>
        <v/>
      </c>
      <c r="I225" s="25" t="str">
        <f>IF(K225&gt;4,"Dames","Messieurs")</f>
        <v>Messieurs</v>
      </c>
      <c r="J225" t="str">
        <f>RIGHT(B225,5)</f>
        <v>438.0</v>
      </c>
      <c r="K225">
        <f>VALUE(LEFT(J225,1))</f>
        <v>4</v>
      </c>
      <c r="L225" s="25" t="str">
        <f>+O225</f>
        <v>R8 </v>
      </c>
      <c r="M225" s="25" t="s">
        <v>1891</v>
      </c>
      <c r="N225" s="25" t="s">
        <v>1892</v>
      </c>
      <c r="O225" s="25" t="s">
        <v>3070</v>
      </c>
      <c r="P225" s="25">
        <v>27920</v>
      </c>
      <c r="Q225" s="25">
        <v>1.099</v>
      </c>
      <c r="R225" s="25" t="s">
        <v>36</v>
      </c>
      <c r="S225" s="25" t="s">
        <v>878</v>
      </c>
    </row>
    <row r="226" spans="1:19" x14ac:dyDescent="0.35">
      <c r="A226" s="25" t="str">
        <f>+N226</f>
        <v>Bochud Corentin</v>
      </c>
      <c r="B226" s="25" t="str">
        <f>+M226</f>
        <v>180.12.334.0</v>
      </c>
      <c r="C226" s="25" t="str">
        <f>LEFT(L226,2)</f>
        <v>R9</v>
      </c>
      <c r="D226" s="25">
        <f>+Q226</f>
        <v>0.75</v>
      </c>
      <c r="E226" s="25" t="str">
        <f>+R226</f>
        <v>14&amp;U</v>
      </c>
      <c r="F226" s="25" t="str">
        <f>+S226</f>
        <v>A</v>
      </c>
      <c r="G226" s="29" t="s">
        <v>3359</v>
      </c>
      <c r="H226" s="29" t="str">
        <f t="shared" si="3"/>
        <v/>
      </c>
      <c r="I226" s="25" t="str">
        <f>IF(K226&gt;4,"Dames","Messieurs")</f>
        <v>Messieurs</v>
      </c>
      <c r="J226" t="str">
        <f>RIGHT(B226,5)</f>
        <v>334.0</v>
      </c>
      <c r="K226">
        <f>VALUE(LEFT(J226,1))</f>
        <v>3</v>
      </c>
      <c r="L226" s="25" t="str">
        <f>+O226</f>
        <v>R9 </v>
      </c>
      <c r="M226" s="25" t="s">
        <v>3924</v>
      </c>
      <c r="N226" s="25" t="s">
        <v>3925</v>
      </c>
      <c r="O226" s="25" t="s">
        <v>3073</v>
      </c>
      <c r="P226" s="25">
        <v>32458</v>
      </c>
      <c r="Q226" s="25">
        <v>0.75</v>
      </c>
      <c r="R226" s="25" t="s">
        <v>83</v>
      </c>
      <c r="S226" s="25" t="s">
        <v>36</v>
      </c>
    </row>
    <row r="227" spans="1:19" x14ac:dyDescent="0.35">
      <c r="A227" s="25" t="str">
        <f>+N227</f>
        <v>Bocik Ewan</v>
      </c>
      <c r="B227" s="25" t="str">
        <f>+M227</f>
        <v>180.16.388.0</v>
      </c>
      <c r="C227" s="25" t="str">
        <f>LEFT(L227,2)</f>
        <v>R9</v>
      </c>
      <c r="D227" s="25">
        <f>+Q227</f>
        <v>0.745</v>
      </c>
      <c r="E227" s="25" t="str">
        <f>+R227</f>
        <v>10&amp;U</v>
      </c>
      <c r="F227" s="25" t="str">
        <f>+S227</f>
        <v>A</v>
      </c>
      <c r="G227" s="29" t="s">
        <v>3359</v>
      </c>
      <c r="H227" s="29" t="str">
        <f t="shared" si="3"/>
        <v/>
      </c>
      <c r="I227" s="25" t="str">
        <f>IF(K227&gt;4,"Dames","Messieurs")</f>
        <v>Messieurs</v>
      </c>
      <c r="J227" t="str">
        <f>RIGHT(B227,5)</f>
        <v>388.0</v>
      </c>
      <c r="K227">
        <f>VALUE(LEFT(J227,1))</f>
        <v>3</v>
      </c>
      <c r="L227" s="25" t="str">
        <f>+O227</f>
        <v>R9 </v>
      </c>
      <c r="M227" s="25" t="s">
        <v>5065</v>
      </c>
      <c r="N227" s="25" t="s">
        <v>5066</v>
      </c>
      <c r="O227" s="25" t="s">
        <v>3073</v>
      </c>
      <c r="P227" s="25">
        <v>44548</v>
      </c>
      <c r="Q227" s="25">
        <v>0.745</v>
      </c>
      <c r="R227" s="25" t="s">
        <v>110</v>
      </c>
      <c r="S227" s="25" t="s">
        <v>36</v>
      </c>
    </row>
    <row r="228" spans="1:19" x14ac:dyDescent="0.35">
      <c r="A228" s="25" t="str">
        <f>+N228</f>
        <v>Bock Uriel</v>
      </c>
      <c r="B228" s="25" t="str">
        <f>+M228</f>
        <v>180.06.163.0</v>
      </c>
      <c r="C228" s="25" t="str">
        <f>LEFT(L228,2)</f>
        <v>R8</v>
      </c>
      <c r="D228" s="25">
        <f>+Q228</f>
        <v>0.92</v>
      </c>
      <c r="E228" s="25" t="str">
        <f>+R228</f>
        <v>A</v>
      </c>
      <c r="F228" s="25" t="str">
        <f>+S228</f>
        <v>A</v>
      </c>
      <c r="G228" s="29" t="s">
        <v>28</v>
      </c>
      <c r="H228" s="29" t="str">
        <f t="shared" si="3"/>
        <v/>
      </c>
      <c r="I228" s="25" t="str">
        <f>IF(K228&gt;4,"Dames","Messieurs")</f>
        <v>Messieurs</v>
      </c>
      <c r="J228" t="str">
        <f>RIGHT(B228,5)</f>
        <v>163.0</v>
      </c>
      <c r="K228">
        <f>VALUE(LEFT(J228,1))</f>
        <v>1</v>
      </c>
      <c r="L228" s="25" t="str">
        <f>+O228</f>
        <v>R8 </v>
      </c>
      <c r="M228" s="25" t="s">
        <v>2472</v>
      </c>
      <c r="N228" s="25" t="s">
        <v>2473</v>
      </c>
      <c r="O228" s="25" t="s">
        <v>3070</v>
      </c>
      <c r="P228" s="25">
        <v>30124</v>
      </c>
      <c r="Q228" s="25">
        <v>0.92</v>
      </c>
      <c r="R228" s="25" t="s">
        <v>36</v>
      </c>
      <c r="S228" s="25" t="s">
        <v>36</v>
      </c>
    </row>
    <row r="229" spans="1:19" x14ac:dyDescent="0.35">
      <c r="A229" s="25" t="str">
        <f>+N229</f>
        <v>Boerlin Daniel</v>
      </c>
      <c r="B229" s="25" t="str">
        <f>+M229</f>
        <v>193.54.454.0</v>
      </c>
      <c r="C229" s="25" t="str">
        <f>LEFT(L229,2)</f>
        <v>R9</v>
      </c>
      <c r="D229" s="25">
        <f>+Q229</f>
        <v>0.254</v>
      </c>
      <c r="E229" s="25" t="str">
        <f>+R229</f>
        <v>70+</v>
      </c>
      <c r="F229" s="25" t="str">
        <f>+S229</f>
        <v>A</v>
      </c>
      <c r="G229" s="29" t="s">
        <v>2175</v>
      </c>
      <c r="H229" s="29" t="str">
        <f t="shared" si="3"/>
        <v/>
      </c>
      <c r="I229" s="25" t="str">
        <f>IF(K229&gt;4,"Dames","Messieurs")</f>
        <v>Messieurs</v>
      </c>
      <c r="J229" t="str">
        <f>RIGHT(B229,5)</f>
        <v>454.0</v>
      </c>
      <c r="K229">
        <f>VALUE(LEFT(J229,1))</f>
        <v>4</v>
      </c>
      <c r="L229" s="25" t="str">
        <f>+O229</f>
        <v>R9 </v>
      </c>
      <c r="M229" s="25" t="s">
        <v>2829</v>
      </c>
      <c r="N229" s="25" t="s">
        <v>2830</v>
      </c>
      <c r="O229" s="25" t="s">
        <v>3073</v>
      </c>
      <c r="P229" s="25">
        <v>58320</v>
      </c>
      <c r="Q229" s="25">
        <v>0.254</v>
      </c>
      <c r="R229" s="25" t="s">
        <v>148</v>
      </c>
      <c r="S229" s="25" t="s">
        <v>36</v>
      </c>
    </row>
    <row r="230" spans="1:19" x14ac:dyDescent="0.35">
      <c r="A230" s="25" t="str">
        <f>+N230</f>
        <v>Boesiger-Angella Dominique</v>
      </c>
      <c r="B230" s="25" t="str">
        <f>+M230</f>
        <v>195.64.845.0</v>
      </c>
      <c r="C230" s="25" t="str">
        <f>LEFT(L230,2)</f>
        <v>R7</v>
      </c>
      <c r="D230" s="25">
        <f>+Q230</f>
        <v>3.01</v>
      </c>
      <c r="E230" s="25" t="str">
        <f>+R230</f>
        <v>60+</v>
      </c>
      <c r="F230" s="25" t="str">
        <f>+S230</f>
        <v>A</v>
      </c>
      <c r="G230" s="29" t="s">
        <v>3975</v>
      </c>
      <c r="H230" s="29" t="str">
        <f t="shared" si="3"/>
        <v/>
      </c>
      <c r="I230" s="25" t="str">
        <f>IF(K230&gt;4,"Dames","Messieurs")</f>
        <v>Dames</v>
      </c>
      <c r="J230" t="str">
        <f>RIGHT(B230,5)</f>
        <v>845.0</v>
      </c>
      <c r="K230">
        <f>VALUE(LEFT(J230,1))</f>
        <v>8</v>
      </c>
      <c r="L230" s="25" t="str">
        <f>+O230</f>
        <v>R7 </v>
      </c>
      <c r="M230" s="25" t="s">
        <v>190</v>
      </c>
      <c r="N230" s="25" t="s">
        <v>191</v>
      </c>
      <c r="O230" s="25" t="s">
        <v>3066</v>
      </c>
      <c r="P230" s="25">
        <v>4375</v>
      </c>
      <c r="Q230" s="25">
        <v>3.01</v>
      </c>
      <c r="R230" s="25" t="s">
        <v>47</v>
      </c>
      <c r="S230" s="25" t="s">
        <v>36</v>
      </c>
    </row>
    <row r="231" spans="1:19" x14ac:dyDescent="0.35">
      <c r="A231" s="25" t="str">
        <f>+N231</f>
        <v>Bogner Maria</v>
      </c>
      <c r="B231" s="25" t="str">
        <f>+M231</f>
        <v>182.73.667.0</v>
      </c>
      <c r="C231" s="25" t="str">
        <f>LEFT(L231,2)</f>
        <v>R8</v>
      </c>
      <c r="D231" s="25">
        <f>+Q231</f>
        <v>0.99</v>
      </c>
      <c r="E231" s="25" t="str">
        <f>+R231</f>
        <v>50+</v>
      </c>
      <c r="F231" s="25" t="str">
        <f>+S231</f>
        <v>A</v>
      </c>
      <c r="G231" s="29" t="s">
        <v>27</v>
      </c>
      <c r="H231" s="29" t="str">
        <f t="shared" si="3"/>
        <v/>
      </c>
      <c r="I231" s="25" t="str">
        <f>IF(K231&gt;4,"Dames","Messieurs")</f>
        <v>Dames</v>
      </c>
      <c r="J231" t="str">
        <f>RIGHT(B231,5)</f>
        <v>667.0</v>
      </c>
      <c r="K231">
        <f>VALUE(LEFT(J231,1))</f>
        <v>6</v>
      </c>
      <c r="L231" s="25" t="str">
        <f>+O231</f>
        <v>R8 </v>
      </c>
      <c r="M231" s="25" t="s">
        <v>3746</v>
      </c>
      <c r="N231" s="25" t="s">
        <v>3747</v>
      </c>
      <c r="O231" s="25" t="s">
        <v>3070</v>
      </c>
      <c r="P231" s="25">
        <v>10651</v>
      </c>
      <c r="Q231" s="25">
        <v>0.99</v>
      </c>
      <c r="R231" s="25" t="s">
        <v>39</v>
      </c>
      <c r="S231" s="25" t="s">
        <v>36</v>
      </c>
    </row>
    <row r="232" spans="1:19" x14ac:dyDescent="0.35">
      <c r="A232" s="25" t="str">
        <f>+N232</f>
        <v>Bonardi Alexandre</v>
      </c>
      <c r="B232" s="25" t="str">
        <f>+M232</f>
        <v>190.03.108.0</v>
      </c>
      <c r="C232" s="25" t="str">
        <f>LEFT(L232,2)</f>
        <v>R7</v>
      </c>
      <c r="D232" s="25">
        <f>+Q232</f>
        <v>2.38</v>
      </c>
      <c r="E232" s="25" t="str">
        <f>+R232</f>
        <v>A</v>
      </c>
      <c r="F232" s="25" t="str">
        <f>+S232</f>
        <v>S</v>
      </c>
      <c r="G232" s="29" t="s">
        <v>543</v>
      </c>
      <c r="H232" s="29" t="str">
        <f t="shared" si="3"/>
        <v/>
      </c>
      <c r="I232" s="25" t="str">
        <f>IF(K232&gt;4,"Dames","Messieurs")</f>
        <v>Messieurs</v>
      </c>
      <c r="J232" t="str">
        <f>RIGHT(B232,5)</f>
        <v>108.0</v>
      </c>
      <c r="K232">
        <f>VALUE(LEFT(J232,1))</f>
        <v>1</v>
      </c>
      <c r="L232" s="25" t="str">
        <f>+O232</f>
        <v>R7 </v>
      </c>
      <c r="M232" s="25" t="s">
        <v>2360</v>
      </c>
      <c r="N232" s="25" t="s">
        <v>2361</v>
      </c>
      <c r="O232" s="25" t="s">
        <v>3066</v>
      </c>
      <c r="P232" s="25">
        <v>16430</v>
      </c>
      <c r="Q232" s="25">
        <v>2.38</v>
      </c>
      <c r="R232" s="25" t="s">
        <v>36</v>
      </c>
      <c r="S232" s="25" t="s">
        <v>878</v>
      </c>
    </row>
    <row r="233" spans="1:19" x14ac:dyDescent="0.35">
      <c r="A233" s="25" t="str">
        <f>+N233</f>
        <v>BONARDI Carole</v>
      </c>
      <c r="B233" s="25" t="str">
        <f>+M233</f>
        <v>190.71.524.0</v>
      </c>
      <c r="C233" s="25" t="str">
        <f>LEFT(L233,2)</f>
        <v>R9</v>
      </c>
      <c r="D233" s="25">
        <f>+Q233</f>
        <v>0.75</v>
      </c>
      <c r="E233" s="25" t="str">
        <f>+R233</f>
        <v>50+</v>
      </c>
      <c r="F233" s="25" t="str">
        <f>+S233</f>
        <v>S</v>
      </c>
      <c r="G233" s="29" t="s">
        <v>543</v>
      </c>
      <c r="H233" s="29" t="str">
        <f t="shared" si="3"/>
        <v/>
      </c>
      <c r="I233" s="25" t="str">
        <f>IF(K233&gt;4,"Dames","Messieurs")</f>
        <v>Dames</v>
      </c>
      <c r="J233" t="str">
        <f>RIGHT(B233,5)</f>
        <v>524.0</v>
      </c>
      <c r="K233">
        <f>VALUE(LEFT(J233,1))</f>
        <v>5</v>
      </c>
      <c r="L233" s="25" t="str">
        <f>+O233</f>
        <v>R9 </v>
      </c>
      <c r="M233" s="25" t="s">
        <v>1119</v>
      </c>
      <c r="N233" s="25" t="s">
        <v>1120</v>
      </c>
      <c r="O233" s="25" t="s">
        <v>3073</v>
      </c>
      <c r="P233" s="25">
        <v>11805</v>
      </c>
      <c r="Q233" s="25">
        <v>0.75</v>
      </c>
      <c r="R233" s="25" t="s">
        <v>39</v>
      </c>
      <c r="S233" s="25" t="s">
        <v>878</v>
      </c>
    </row>
    <row r="234" spans="1:19" x14ac:dyDescent="0.35">
      <c r="A234" s="25" t="str">
        <f>+N234</f>
        <v>Bonardi Jean-Philippe</v>
      </c>
      <c r="B234" s="25" t="str">
        <f>+M234</f>
        <v>190.70.251.0</v>
      </c>
      <c r="C234" s="25" t="str">
        <f>LEFT(L234,2)</f>
        <v>R9</v>
      </c>
      <c r="D234" s="25">
        <f>+Q234</f>
        <v>0.75</v>
      </c>
      <c r="E234" s="25" t="str">
        <f>+R234</f>
        <v>55+</v>
      </c>
      <c r="F234" s="25" t="str">
        <f>+S234</f>
        <v>S</v>
      </c>
      <c r="G234" s="29" t="s">
        <v>543</v>
      </c>
      <c r="H234" s="29" t="str">
        <f t="shared" si="3"/>
        <v/>
      </c>
      <c r="I234" s="25" t="str">
        <f>IF(K234&gt;4,"Dames","Messieurs")</f>
        <v>Messieurs</v>
      </c>
      <c r="J234" t="str">
        <f>RIGHT(B234,5)</f>
        <v>251.0</v>
      </c>
      <c r="K234">
        <f>VALUE(LEFT(J234,1))</f>
        <v>2</v>
      </c>
      <c r="L234" s="25" t="str">
        <f>+O234</f>
        <v>R9 </v>
      </c>
      <c r="M234" s="25" t="s">
        <v>1121</v>
      </c>
      <c r="N234" s="25" t="s">
        <v>1122</v>
      </c>
      <c r="O234" s="25" t="s">
        <v>3073</v>
      </c>
      <c r="P234" s="25">
        <v>32458</v>
      </c>
      <c r="Q234" s="25">
        <v>0.75</v>
      </c>
      <c r="R234" s="25" t="s">
        <v>53</v>
      </c>
      <c r="S234" s="25" t="s">
        <v>878</v>
      </c>
    </row>
    <row r="235" spans="1:19" x14ac:dyDescent="0.35">
      <c r="A235" s="25" t="str">
        <f>+N235</f>
        <v>Bondolfi Leonardo</v>
      </c>
      <c r="B235" s="25" t="str">
        <f>+M235</f>
        <v>190.01.446.0</v>
      </c>
      <c r="C235" s="25" t="str">
        <f>LEFT(L235,2)</f>
        <v>R9</v>
      </c>
      <c r="D235" s="25">
        <f>+Q235</f>
        <v>0.75</v>
      </c>
      <c r="E235" s="25" t="str">
        <f>+R235</f>
        <v>A</v>
      </c>
      <c r="F235" s="25" t="str">
        <f>+S235</f>
        <v>S</v>
      </c>
      <c r="G235" s="29" t="s">
        <v>3359</v>
      </c>
      <c r="H235" s="29" t="str">
        <f t="shared" si="3"/>
        <v/>
      </c>
      <c r="I235" s="25" t="str">
        <f>IF(K235&gt;4,"Dames","Messieurs")</f>
        <v>Messieurs</v>
      </c>
      <c r="J235" t="str">
        <f>RIGHT(B235,5)</f>
        <v>446.0</v>
      </c>
      <c r="K235">
        <f>VALUE(LEFT(J235,1))</f>
        <v>4</v>
      </c>
      <c r="L235" s="25" t="str">
        <f>+O235</f>
        <v>R9 </v>
      </c>
      <c r="M235" s="25" t="s">
        <v>802</v>
      </c>
      <c r="N235" s="25" t="s">
        <v>803</v>
      </c>
      <c r="O235" s="25" t="s">
        <v>3073</v>
      </c>
      <c r="P235" s="25">
        <v>32458</v>
      </c>
      <c r="Q235" s="25">
        <v>0.75</v>
      </c>
      <c r="R235" s="25" t="s">
        <v>36</v>
      </c>
      <c r="S235" s="25" t="s">
        <v>878</v>
      </c>
    </row>
    <row r="236" spans="1:19" x14ac:dyDescent="0.35">
      <c r="A236" s="25" t="str">
        <f>+N236</f>
        <v>Bonneau Grégoire</v>
      </c>
      <c r="B236" s="25" t="str">
        <f>+M236</f>
        <v>190.00.424.0</v>
      </c>
      <c r="C236" s="25" t="str">
        <f>LEFT(L236,2)</f>
        <v>R5</v>
      </c>
      <c r="D236" s="25">
        <f>+Q236</f>
        <v>5.2640000000000002</v>
      </c>
      <c r="E236" s="25" t="str">
        <f>+R236</f>
        <v>A</v>
      </c>
      <c r="F236" s="25" t="str">
        <f>+S236</f>
        <v>A</v>
      </c>
      <c r="G236" s="29" t="s">
        <v>1839</v>
      </c>
      <c r="H236" s="29" t="str">
        <f t="shared" si="3"/>
        <v/>
      </c>
      <c r="I236" s="25" t="str">
        <f>IF(K236&gt;4,"Dames","Messieurs")</f>
        <v>Messieurs</v>
      </c>
      <c r="J236" t="str">
        <f>RIGHT(B236,5)</f>
        <v>424.0</v>
      </c>
      <c r="K236">
        <f>VALUE(LEFT(J236,1))</f>
        <v>4</v>
      </c>
      <c r="L236" s="25" t="str">
        <f>+O236</f>
        <v>R5 </v>
      </c>
      <c r="M236" s="25" t="s">
        <v>3988</v>
      </c>
      <c r="N236" s="25" t="s">
        <v>3989</v>
      </c>
      <c r="O236" s="25" t="s">
        <v>3084</v>
      </c>
      <c r="P236" s="25">
        <v>3621</v>
      </c>
      <c r="Q236" s="25">
        <v>5.2640000000000002</v>
      </c>
      <c r="R236" s="25" t="s">
        <v>36</v>
      </c>
      <c r="S236" s="25" t="s">
        <v>36</v>
      </c>
    </row>
    <row r="237" spans="1:19" x14ac:dyDescent="0.35">
      <c r="A237" s="25" t="str">
        <f>+N237</f>
        <v>Bonvin Suzanne</v>
      </c>
      <c r="B237" s="25" t="str">
        <f>+M237</f>
        <v>190.60.603.0</v>
      </c>
      <c r="C237" s="25" t="str">
        <f>LEFT(L237,2)</f>
        <v>R9</v>
      </c>
      <c r="D237" s="25">
        <f>+Q237</f>
        <v>0.75</v>
      </c>
      <c r="E237" s="25" t="str">
        <f>+R237</f>
        <v>65+</v>
      </c>
      <c r="F237" s="25" t="str">
        <f>+S237</f>
        <v>S</v>
      </c>
      <c r="G237" s="29" t="s">
        <v>2175</v>
      </c>
      <c r="H237" s="29" t="str">
        <f t="shared" si="3"/>
        <v/>
      </c>
      <c r="I237" s="25" t="str">
        <f>IF(K237&gt;4,"Dames","Messieurs")</f>
        <v>Dames</v>
      </c>
      <c r="J237" t="str">
        <f>RIGHT(B237,5)</f>
        <v>603.0</v>
      </c>
      <c r="K237">
        <f>VALUE(LEFT(J237,1))</f>
        <v>6</v>
      </c>
      <c r="L237" s="25" t="str">
        <f>+O237</f>
        <v>R9 </v>
      </c>
      <c r="M237" s="25" t="s">
        <v>2875</v>
      </c>
      <c r="N237" s="25" t="s">
        <v>2876</v>
      </c>
      <c r="O237" s="25" t="s">
        <v>3073</v>
      </c>
      <c r="P237" s="25">
        <v>11805</v>
      </c>
      <c r="Q237" s="25">
        <v>0.75</v>
      </c>
      <c r="R237" s="25" t="s">
        <v>100</v>
      </c>
      <c r="S237" s="25" t="s">
        <v>878</v>
      </c>
    </row>
    <row r="238" spans="1:19" x14ac:dyDescent="0.35">
      <c r="A238" s="25" t="str">
        <f>+N238</f>
        <v>Bonvin Vincent</v>
      </c>
      <c r="B238" s="25" t="str">
        <f>+M238</f>
        <v>190.90.317.0</v>
      </c>
      <c r="C238" s="25" t="str">
        <f>LEFT(L238,2)</f>
        <v>R7</v>
      </c>
      <c r="D238" s="25">
        <f>+Q238</f>
        <v>2.7090000000000001</v>
      </c>
      <c r="E238" s="25" t="str">
        <f>+R238</f>
        <v>35+</v>
      </c>
      <c r="F238" s="25" t="str">
        <f>+S238</f>
        <v>S</v>
      </c>
      <c r="G238" s="29" t="s">
        <v>25</v>
      </c>
      <c r="H238" s="29" t="str">
        <f t="shared" si="3"/>
        <v/>
      </c>
      <c r="I238" s="25" t="str">
        <f>IF(K238&gt;4,"Dames","Messieurs")</f>
        <v>Messieurs</v>
      </c>
      <c r="J238" t="str">
        <f>RIGHT(B238,5)</f>
        <v>317.0</v>
      </c>
      <c r="K238">
        <f>VALUE(LEFT(J238,1))</f>
        <v>3</v>
      </c>
      <c r="L238" s="25" t="str">
        <f>+O238</f>
        <v>R7 </v>
      </c>
      <c r="M238" s="25" t="s">
        <v>3080</v>
      </c>
      <c r="N238" s="25" t="s">
        <v>3081</v>
      </c>
      <c r="O238" s="25" t="s">
        <v>3066</v>
      </c>
      <c r="P238" s="25">
        <v>14311</v>
      </c>
      <c r="Q238" s="25">
        <v>2.7090000000000001</v>
      </c>
      <c r="R238" s="25" t="s">
        <v>42</v>
      </c>
      <c r="S238" s="25" t="s">
        <v>878</v>
      </c>
    </row>
    <row r="239" spans="1:19" x14ac:dyDescent="0.35">
      <c r="A239" s="25" t="str">
        <f>+N239</f>
        <v>Boraley Julien</v>
      </c>
      <c r="B239" s="25" t="str">
        <f>+M239</f>
        <v>192.88.157.0</v>
      </c>
      <c r="C239" s="25" t="str">
        <f>LEFT(L239,2)</f>
        <v>R9</v>
      </c>
      <c r="D239" s="25">
        <f>+Q239</f>
        <v>0.75</v>
      </c>
      <c r="E239" s="25" t="str">
        <f>+R239</f>
        <v>35+</v>
      </c>
      <c r="F239" s="25" t="str">
        <f>+S239</f>
        <v>S</v>
      </c>
      <c r="G239" s="29" t="s">
        <v>26</v>
      </c>
      <c r="H239" s="29" t="str">
        <f t="shared" si="3"/>
        <v/>
      </c>
      <c r="I239" s="25" t="str">
        <f>IF(K239&gt;4,"Dames","Messieurs")</f>
        <v>Messieurs</v>
      </c>
      <c r="J239" t="str">
        <f>RIGHT(B239,5)</f>
        <v>157.0</v>
      </c>
      <c r="K239">
        <f>VALUE(LEFT(J239,1))</f>
        <v>1</v>
      </c>
      <c r="L239" s="25" t="str">
        <f>+O239</f>
        <v>R9 </v>
      </c>
      <c r="M239" s="25" t="s">
        <v>1031</v>
      </c>
      <c r="N239" s="25" t="s">
        <v>1032</v>
      </c>
      <c r="O239" s="25" t="s">
        <v>3073</v>
      </c>
      <c r="P239" s="25">
        <v>32458</v>
      </c>
      <c r="Q239" s="25">
        <v>0.75</v>
      </c>
      <c r="R239" s="25" t="s">
        <v>42</v>
      </c>
      <c r="S239" s="25" t="s">
        <v>878</v>
      </c>
    </row>
    <row r="240" spans="1:19" x14ac:dyDescent="0.35">
      <c r="A240" s="25" t="str">
        <f>+N240</f>
        <v>Boraschi Hirsch Lucas</v>
      </c>
      <c r="B240" s="25" t="str">
        <f>+M240</f>
        <v>192.86.290.0</v>
      </c>
      <c r="C240" s="25" t="str">
        <f>LEFT(L240,2)</f>
        <v>R7</v>
      </c>
      <c r="D240" s="25">
        <f>+Q240</f>
        <v>2.2389999999999999</v>
      </c>
      <c r="E240" s="25" t="str">
        <f>+R240</f>
        <v>35+</v>
      </c>
      <c r="F240" s="25" t="str">
        <f>+S240</f>
        <v>A</v>
      </c>
      <c r="G240" s="29" t="s">
        <v>3995</v>
      </c>
      <c r="H240" s="29" t="str">
        <f t="shared" si="3"/>
        <v/>
      </c>
      <c r="I240" s="25" t="str">
        <f>IF(K240&gt;4,"Dames","Messieurs")</f>
        <v>Messieurs</v>
      </c>
      <c r="J240" t="str">
        <f>RIGHT(B240,5)</f>
        <v>290.0</v>
      </c>
      <c r="K240">
        <f>VALUE(LEFT(J240,1))</f>
        <v>2</v>
      </c>
      <c r="L240" s="25" t="str">
        <f>+O240</f>
        <v>R7 </v>
      </c>
      <c r="M240" s="25" t="s">
        <v>4190</v>
      </c>
      <c r="N240" s="25" t="s">
        <v>4191</v>
      </c>
      <c r="O240" s="25" t="s">
        <v>3066</v>
      </c>
      <c r="P240" s="25">
        <v>17422</v>
      </c>
      <c r="Q240" s="25">
        <v>2.2389999999999999</v>
      </c>
      <c r="R240" s="25" t="s">
        <v>42</v>
      </c>
      <c r="S240" s="25" t="s">
        <v>36</v>
      </c>
    </row>
    <row r="241" spans="1:19" x14ac:dyDescent="0.35">
      <c r="A241" s="25" t="str">
        <f>+N241</f>
        <v>BORCARD BASTIEN</v>
      </c>
      <c r="B241" s="25" t="str">
        <f>+M241</f>
        <v>192.01.446.0</v>
      </c>
      <c r="C241" s="25" t="str">
        <f>LEFT(L241,2)</f>
        <v>R9</v>
      </c>
      <c r="D241" s="25">
        <f>+Q241</f>
        <v>0.75</v>
      </c>
      <c r="E241" s="25" t="str">
        <f>+R241</f>
        <v>A</v>
      </c>
      <c r="F241" s="25" t="str">
        <f>+S241</f>
        <v>S</v>
      </c>
      <c r="G241" s="29" t="s">
        <v>3359</v>
      </c>
      <c r="H241" s="29" t="str">
        <f t="shared" si="3"/>
        <v/>
      </c>
      <c r="I241" s="25" t="str">
        <f>IF(K241&gt;4,"Dames","Messieurs")</f>
        <v>Messieurs</v>
      </c>
      <c r="J241" t="str">
        <f>RIGHT(B241,5)</f>
        <v>446.0</v>
      </c>
      <c r="K241">
        <f>VALUE(LEFT(J241,1))</f>
        <v>4</v>
      </c>
      <c r="L241" s="25" t="str">
        <f>+O241</f>
        <v>R9 </v>
      </c>
      <c r="M241" s="25" t="s">
        <v>1621</v>
      </c>
      <c r="N241" s="25" t="s">
        <v>1622</v>
      </c>
      <c r="O241" s="25" t="s">
        <v>3073</v>
      </c>
      <c r="P241" s="25">
        <v>32458</v>
      </c>
      <c r="Q241" s="25">
        <v>0.75</v>
      </c>
      <c r="R241" s="25" t="s">
        <v>36</v>
      </c>
      <c r="S241" s="25" t="s">
        <v>878</v>
      </c>
    </row>
    <row r="242" spans="1:19" x14ac:dyDescent="0.35">
      <c r="A242" s="25" t="str">
        <f>+N242</f>
        <v>BORCARD Mathis</v>
      </c>
      <c r="B242" s="25" t="str">
        <f>+M242</f>
        <v>192.04.228.0</v>
      </c>
      <c r="C242" s="25" t="str">
        <f>LEFT(L242,2)</f>
        <v>R9</v>
      </c>
      <c r="D242" s="25">
        <f>+Q242</f>
        <v>0.75</v>
      </c>
      <c r="E242" s="25" t="str">
        <f>+R242</f>
        <v>A</v>
      </c>
      <c r="F242" s="25" t="str">
        <f>+S242</f>
        <v>S</v>
      </c>
      <c r="G242" s="29" t="s">
        <v>3359</v>
      </c>
      <c r="H242" s="29" t="str">
        <f t="shared" si="3"/>
        <v/>
      </c>
      <c r="I242" s="25" t="str">
        <f>IF(K242&gt;4,"Dames","Messieurs")</f>
        <v>Messieurs</v>
      </c>
      <c r="J242" t="str">
        <f>RIGHT(B242,5)</f>
        <v>228.0</v>
      </c>
      <c r="K242">
        <f>VALUE(LEFT(J242,1))</f>
        <v>2</v>
      </c>
      <c r="L242" s="25" t="str">
        <f>+O242</f>
        <v>R9 </v>
      </c>
      <c r="M242" s="25" t="s">
        <v>1623</v>
      </c>
      <c r="N242" s="25" t="s">
        <v>1624</v>
      </c>
      <c r="O242" s="25" t="s">
        <v>3073</v>
      </c>
      <c r="P242" s="25">
        <v>32458</v>
      </c>
      <c r="Q242" s="25">
        <v>0.75</v>
      </c>
      <c r="R242" s="25" t="s">
        <v>36</v>
      </c>
      <c r="S242" s="25" t="s">
        <v>878</v>
      </c>
    </row>
    <row r="243" spans="1:19" x14ac:dyDescent="0.35">
      <c r="A243" s="25" t="str">
        <f>+N243</f>
        <v>Borcard Noemie</v>
      </c>
      <c r="B243" s="25" t="str">
        <f>+M243</f>
        <v>192.91.563.0</v>
      </c>
      <c r="C243" s="25" t="str">
        <f>LEFT(L243,2)</f>
        <v>R7</v>
      </c>
      <c r="D243" s="25">
        <f>+Q243</f>
        <v>2.0630000000000002</v>
      </c>
      <c r="E243" s="25" t="str">
        <f>+R243</f>
        <v>30+</v>
      </c>
      <c r="F243" s="25" t="str">
        <f>+S243</f>
        <v>A</v>
      </c>
      <c r="G243" s="29" t="s">
        <v>27</v>
      </c>
      <c r="H243" s="29" t="str">
        <f t="shared" si="3"/>
        <v/>
      </c>
      <c r="I243" s="25" t="str">
        <f>IF(K243&gt;4,"Dames","Messieurs")</f>
        <v>Dames</v>
      </c>
      <c r="J243" t="str">
        <f>RIGHT(B243,5)</f>
        <v>563.0</v>
      </c>
      <c r="K243">
        <f>VALUE(LEFT(J243,1))</f>
        <v>5</v>
      </c>
      <c r="L243" s="25" t="str">
        <f>+O243</f>
        <v>R7 </v>
      </c>
      <c r="M243" s="25" t="s">
        <v>3985</v>
      </c>
      <c r="N243" s="25" t="s">
        <v>4789</v>
      </c>
      <c r="O243" s="25" t="s">
        <v>3066</v>
      </c>
      <c r="P243" s="25">
        <v>6680</v>
      </c>
      <c r="Q243" s="25">
        <v>2.0630000000000002</v>
      </c>
      <c r="R243" s="25" t="s">
        <v>35</v>
      </c>
      <c r="S243" s="25" t="s">
        <v>36</v>
      </c>
    </row>
    <row r="244" spans="1:19" x14ac:dyDescent="0.35">
      <c r="A244" s="25" t="str">
        <f>+N244</f>
        <v>Borin Tim</v>
      </c>
      <c r="B244" s="25" t="str">
        <f>+M244</f>
        <v>193.98.186.0</v>
      </c>
      <c r="C244" s="25" t="str">
        <f>LEFT(L244,2)</f>
        <v>R7</v>
      </c>
      <c r="D244" s="25">
        <f>+Q244</f>
        <v>3.1949999999999998</v>
      </c>
      <c r="E244" s="25" t="str">
        <f>+R244</f>
        <v>A</v>
      </c>
      <c r="F244" s="25" t="str">
        <f>+S244</f>
        <v>A</v>
      </c>
      <c r="G244" s="29" t="s">
        <v>543</v>
      </c>
      <c r="H244" s="29" t="str">
        <f t="shared" si="3"/>
        <v/>
      </c>
      <c r="I244" s="25" t="str">
        <f>IF(K244&gt;4,"Dames","Messieurs")</f>
        <v>Messieurs</v>
      </c>
      <c r="J244" t="str">
        <f>RIGHT(B244,5)</f>
        <v>186.0</v>
      </c>
      <c r="K244">
        <f>VALUE(LEFT(J244,1))</f>
        <v>1</v>
      </c>
      <c r="L244" s="25" t="str">
        <f>+O244</f>
        <v>R7 </v>
      </c>
      <c r="M244" s="25" t="s">
        <v>3134</v>
      </c>
      <c r="N244" s="25" t="s">
        <v>3135</v>
      </c>
      <c r="O244" s="25" t="s">
        <v>3066</v>
      </c>
      <c r="P244" s="25">
        <v>11489</v>
      </c>
      <c r="Q244" s="25">
        <v>3.1949999999999998</v>
      </c>
      <c r="R244" s="25" t="s">
        <v>36</v>
      </c>
      <c r="S244" s="25" t="s">
        <v>36</v>
      </c>
    </row>
    <row r="245" spans="1:19" x14ac:dyDescent="0.35">
      <c r="A245" s="25" t="str">
        <f>+N245</f>
        <v>Borloz Marc-Olivier</v>
      </c>
      <c r="B245" s="25" t="str">
        <f>+M245</f>
        <v>193.65.461.0</v>
      </c>
      <c r="C245" s="25" t="str">
        <f>LEFT(L245,2)</f>
        <v>R8</v>
      </c>
      <c r="D245" s="25">
        <f>+Q245</f>
        <v>1.64</v>
      </c>
      <c r="E245" s="25" t="str">
        <f>+R245</f>
        <v>60+</v>
      </c>
      <c r="F245" s="25" t="str">
        <f>+S245</f>
        <v>A</v>
      </c>
      <c r="G245" s="29" t="s">
        <v>543</v>
      </c>
      <c r="H245" s="29" t="str">
        <f t="shared" si="3"/>
        <v/>
      </c>
      <c r="I245" s="25" t="str">
        <f>IF(K245&gt;4,"Dames","Messieurs")</f>
        <v>Messieurs</v>
      </c>
      <c r="J245" t="str">
        <f>RIGHT(B245,5)</f>
        <v>461.0</v>
      </c>
      <c r="K245">
        <f>VALUE(LEFT(J245,1))</f>
        <v>4</v>
      </c>
      <c r="L245" s="25" t="str">
        <f>+O245</f>
        <v>R8 </v>
      </c>
      <c r="M245" s="25" t="s">
        <v>680</v>
      </c>
      <c r="N245" s="25" t="s">
        <v>681</v>
      </c>
      <c r="O245" s="25" t="s">
        <v>3070</v>
      </c>
      <c r="P245" s="25">
        <v>22141</v>
      </c>
      <c r="Q245" s="25">
        <v>1.64</v>
      </c>
      <c r="R245" s="25" t="s">
        <v>47</v>
      </c>
      <c r="S245" s="25" t="s">
        <v>36</v>
      </c>
    </row>
    <row r="246" spans="1:19" x14ac:dyDescent="0.35">
      <c r="A246" s="25" t="str">
        <f>+N246</f>
        <v>Bornand Nathan</v>
      </c>
      <c r="B246" s="25" t="str">
        <f>+M246</f>
        <v>194.97.436.0</v>
      </c>
      <c r="C246" s="25" t="str">
        <f>LEFT(L246,2)</f>
        <v>R9</v>
      </c>
      <c r="D246" s="25">
        <f>+Q246</f>
        <v>0.75</v>
      </c>
      <c r="E246" s="25" t="str">
        <f>+R246</f>
        <v>A</v>
      </c>
      <c r="F246" s="25" t="str">
        <f>+S246</f>
        <v>S</v>
      </c>
      <c r="G246" s="29" t="s">
        <v>543</v>
      </c>
      <c r="H246" s="29" t="str">
        <f t="shared" si="3"/>
        <v/>
      </c>
      <c r="I246" s="25" t="str">
        <f>IF(K246&gt;4,"Dames","Messieurs")</f>
        <v>Messieurs</v>
      </c>
      <c r="J246" t="str">
        <f>RIGHT(B246,5)</f>
        <v>436.0</v>
      </c>
      <c r="K246">
        <f>VALUE(LEFT(J246,1))</f>
        <v>4</v>
      </c>
      <c r="L246" s="25" t="str">
        <f>+O246</f>
        <v>R9 </v>
      </c>
      <c r="M246" s="25" t="s">
        <v>1123</v>
      </c>
      <c r="N246" s="25" t="s">
        <v>1124</v>
      </c>
      <c r="O246" s="25" t="s">
        <v>3073</v>
      </c>
      <c r="P246" s="25">
        <v>32458</v>
      </c>
      <c r="Q246" s="25">
        <v>0.75</v>
      </c>
      <c r="R246" s="25" t="s">
        <v>36</v>
      </c>
      <c r="S246" s="25" t="s">
        <v>878</v>
      </c>
    </row>
    <row r="247" spans="1:19" x14ac:dyDescent="0.35">
      <c r="A247" s="25" t="str">
        <f>+N247</f>
        <v>Bornet Catherine</v>
      </c>
      <c r="B247" s="25" t="str">
        <f>+M247</f>
        <v>194.67.874.0</v>
      </c>
      <c r="C247" s="25" t="str">
        <f>LEFT(L247,2)</f>
        <v>R9</v>
      </c>
      <c r="D247" s="25">
        <f>+Q247</f>
        <v>0.75</v>
      </c>
      <c r="E247" s="25" t="str">
        <f>+R247</f>
        <v>55+</v>
      </c>
      <c r="F247" s="25" t="str">
        <f>+S247</f>
        <v>S</v>
      </c>
      <c r="G247" s="29" t="s">
        <v>2175</v>
      </c>
      <c r="H247" s="29" t="str">
        <f t="shared" si="3"/>
        <v/>
      </c>
      <c r="I247" s="25" t="str">
        <f>IF(K247&gt;4,"Dames","Messieurs")</f>
        <v>Dames</v>
      </c>
      <c r="J247" t="str">
        <f>RIGHT(B247,5)</f>
        <v>874.0</v>
      </c>
      <c r="K247">
        <f>VALUE(LEFT(J247,1))</f>
        <v>8</v>
      </c>
      <c r="L247" s="25" t="str">
        <f>+O247</f>
        <v>R9 </v>
      </c>
      <c r="M247" s="25" t="s">
        <v>2979</v>
      </c>
      <c r="N247" s="25" t="s">
        <v>2980</v>
      </c>
      <c r="O247" s="25" t="s">
        <v>3073</v>
      </c>
      <c r="P247" s="25">
        <v>11805</v>
      </c>
      <c r="Q247" s="25">
        <v>0.75</v>
      </c>
      <c r="R247" s="25" t="s">
        <v>53</v>
      </c>
      <c r="S247" s="25" t="s">
        <v>878</v>
      </c>
    </row>
    <row r="248" spans="1:19" x14ac:dyDescent="0.35">
      <c r="A248" s="25" t="str">
        <f>+N248</f>
        <v>Bornet Théo</v>
      </c>
      <c r="B248" s="25" t="str">
        <f>+M248</f>
        <v>194.07.355.0</v>
      </c>
      <c r="C248" s="25" t="str">
        <f>LEFT(L248,2)</f>
        <v>R8</v>
      </c>
      <c r="D248" s="25">
        <f>+Q248</f>
        <v>1.5640000000000001</v>
      </c>
      <c r="E248" s="25" t="str">
        <f>+R248</f>
        <v>18&amp;U</v>
      </c>
      <c r="F248" s="25" t="str">
        <f>+S248</f>
        <v>A</v>
      </c>
      <c r="G248" s="29" t="s">
        <v>2175</v>
      </c>
      <c r="H248" s="29" t="str">
        <f t="shared" si="3"/>
        <v/>
      </c>
      <c r="I248" s="25" t="str">
        <f>IF(K248&gt;4,"Dames","Messieurs")</f>
        <v>Messieurs</v>
      </c>
      <c r="J248" t="str">
        <f>RIGHT(B248,5)</f>
        <v>355.0</v>
      </c>
      <c r="K248">
        <f>VALUE(LEFT(J248,1))</f>
        <v>3</v>
      </c>
      <c r="L248" s="25" t="str">
        <f>+O248</f>
        <v>R8 </v>
      </c>
      <c r="M248" s="25" t="s">
        <v>3053</v>
      </c>
      <c r="N248" s="25" t="s">
        <v>3054</v>
      </c>
      <c r="O248" s="25" t="s">
        <v>3070</v>
      </c>
      <c r="P248" s="25">
        <v>22824</v>
      </c>
      <c r="Q248" s="25">
        <v>1.5640000000000001</v>
      </c>
      <c r="R248" s="25" t="s">
        <v>73</v>
      </c>
      <c r="S248" s="25" t="s">
        <v>36</v>
      </c>
    </row>
    <row r="249" spans="1:19" x14ac:dyDescent="0.35">
      <c r="A249" s="25" t="str">
        <f>+N249</f>
        <v>Bornet Véronique</v>
      </c>
      <c r="B249" s="25" t="str">
        <f>+M249</f>
        <v>194.77.635.0</v>
      </c>
      <c r="C249" s="25" t="str">
        <f>LEFT(L249,2)</f>
        <v>R7</v>
      </c>
      <c r="D249" s="25">
        <f>+Q249</f>
        <v>2.6360000000000001</v>
      </c>
      <c r="E249" s="25" t="str">
        <f>+R249</f>
        <v>45+</v>
      </c>
      <c r="F249" s="25" t="str">
        <f>+S249</f>
        <v>A</v>
      </c>
      <c r="G249" s="29" t="s">
        <v>2175</v>
      </c>
      <c r="H249" s="29" t="str">
        <f t="shared" si="3"/>
        <v/>
      </c>
      <c r="I249" s="25" t="str">
        <f>IF(K249&gt;4,"Dames","Messieurs")</f>
        <v>Dames</v>
      </c>
      <c r="J249" t="str">
        <f>RIGHT(B249,5)</f>
        <v>635.0</v>
      </c>
      <c r="K249">
        <f>VALUE(LEFT(J249,1))</f>
        <v>6</v>
      </c>
      <c r="L249" s="25" t="str">
        <f>+O249</f>
        <v>R7 </v>
      </c>
      <c r="M249" s="25" t="s">
        <v>2803</v>
      </c>
      <c r="N249" s="25" t="s">
        <v>2804</v>
      </c>
      <c r="O249" s="25" t="s">
        <v>3066</v>
      </c>
      <c r="P249" s="25">
        <v>5168</v>
      </c>
      <c r="Q249" s="25">
        <v>2.6360000000000001</v>
      </c>
      <c r="R249" s="25" t="s">
        <v>78</v>
      </c>
      <c r="S249" s="25" t="s">
        <v>36</v>
      </c>
    </row>
    <row r="250" spans="1:19" x14ac:dyDescent="0.35">
      <c r="A250" s="25" t="str">
        <f>+N250</f>
        <v>Bösch Marvin</v>
      </c>
      <c r="B250" s="25" t="str">
        <f>+M250</f>
        <v>195.16.139.0</v>
      </c>
      <c r="C250" s="25" t="str">
        <f>LEFT(L250,2)</f>
        <v>R8</v>
      </c>
      <c r="D250" s="25">
        <f>+Q250</f>
        <v>1.4610000000000001</v>
      </c>
      <c r="E250" s="25" t="str">
        <f>+R250</f>
        <v>10&amp;U</v>
      </c>
      <c r="F250" s="25" t="str">
        <f>+S250</f>
        <v>A</v>
      </c>
      <c r="G250" s="29" t="s">
        <v>29</v>
      </c>
      <c r="H250" s="29" t="str">
        <f t="shared" si="3"/>
        <v/>
      </c>
      <c r="I250" s="25" t="str">
        <f>IF(K250&gt;4,"Dames","Messieurs")</f>
        <v>Messieurs</v>
      </c>
      <c r="J250" t="str">
        <f>RIGHT(B250,5)</f>
        <v>139.0</v>
      </c>
      <c r="K250">
        <f>VALUE(LEFT(J250,1))</f>
        <v>1</v>
      </c>
      <c r="L250" s="25" t="str">
        <f>+O250</f>
        <v>R8 </v>
      </c>
      <c r="M250" s="25" t="s">
        <v>5302</v>
      </c>
      <c r="N250" s="25" t="s">
        <v>5303</v>
      </c>
      <c r="O250" s="25" t="s">
        <v>3070</v>
      </c>
      <c r="P250" s="25">
        <v>23788</v>
      </c>
      <c r="Q250" s="25">
        <v>1.4610000000000001</v>
      </c>
      <c r="R250" s="25" t="s">
        <v>110</v>
      </c>
      <c r="S250" s="25" t="s">
        <v>36</v>
      </c>
    </row>
    <row r="251" spans="1:19" x14ac:dyDescent="0.35">
      <c r="A251" s="25" t="str">
        <f>+N251</f>
        <v>Bosi Damien</v>
      </c>
      <c r="B251" s="25" t="str">
        <f>+M251</f>
        <v>195.91.438.0</v>
      </c>
      <c r="C251" s="25" t="str">
        <f>LEFT(L251,2)</f>
        <v>R9</v>
      </c>
      <c r="D251" s="25">
        <f>+Q251</f>
        <v>0.75</v>
      </c>
      <c r="E251" s="25" t="str">
        <f>+R251</f>
        <v>A</v>
      </c>
      <c r="F251" s="25" t="str">
        <f>+S251</f>
        <v>A</v>
      </c>
      <c r="G251" s="29" t="s">
        <v>28</v>
      </c>
      <c r="H251" s="29" t="str">
        <f t="shared" si="3"/>
        <v/>
      </c>
      <c r="I251" s="25" t="str">
        <f>IF(K251&gt;4,"Dames","Messieurs")</f>
        <v>Messieurs</v>
      </c>
      <c r="J251" t="str">
        <f>RIGHT(B251,5)</f>
        <v>438.0</v>
      </c>
      <c r="K251">
        <f>VALUE(LEFT(J251,1))</f>
        <v>4</v>
      </c>
      <c r="L251" s="25" t="str">
        <f>+O251</f>
        <v>R9 </v>
      </c>
      <c r="M251" s="25" t="s">
        <v>4867</v>
      </c>
      <c r="N251" s="25" t="s">
        <v>4868</v>
      </c>
      <c r="O251" s="25" t="s">
        <v>3073</v>
      </c>
      <c r="P251" s="25">
        <v>32458</v>
      </c>
      <c r="Q251" s="25">
        <v>0.75</v>
      </c>
      <c r="R251" s="25" t="s">
        <v>36</v>
      </c>
      <c r="S251" s="25" t="s">
        <v>36</v>
      </c>
    </row>
    <row r="252" spans="1:19" x14ac:dyDescent="0.35">
      <c r="A252" s="25" t="str">
        <f>+N252</f>
        <v>Bosser Baptiste</v>
      </c>
      <c r="B252" s="25" t="str">
        <f>+M252</f>
        <v>196.11.180.0</v>
      </c>
      <c r="C252" s="25" t="str">
        <f>LEFT(L252,2)</f>
        <v>R9</v>
      </c>
      <c r="D252" s="25">
        <f>+Q252</f>
        <v>0.75</v>
      </c>
      <c r="E252" s="25" t="str">
        <f>+R252</f>
        <v>14&amp;U</v>
      </c>
      <c r="F252" s="25" t="str">
        <f>+S252</f>
        <v>S</v>
      </c>
      <c r="G252" s="29" t="s">
        <v>28</v>
      </c>
      <c r="H252" s="29" t="str">
        <f t="shared" ref="H252:H314" si="4">IF(B252=B251,1,"")</f>
        <v/>
      </c>
      <c r="I252" s="25" t="str">
        <f>IF(K252&gt;4,"Dames","Messieurs")</f>
        <v>Messieurs</v>
      </c>
      <c r="J252" t="str">
        <f>RIGHT(B252,5)</f>
        <v>180.0</v>
      </c>
      <c r="K252">
        <f>VALUE(LEFT(J252,1))</f>
        <v>1</v>
      </c>
      <c r="L252" s="25" t="str">
        <f>+O252</f>
        <v>R9 </v>
      </c>
      <c r="M252" s="25" t="s">
        <v>3197</v>
      </c>
      <c r="N252" s="25" t="s">
        <v>3198</v>
      </c>
      <c r="O252" s="25" t="s">
        <v>3073</v>
      </c>
      <c r="P252" s="25">
        <v>32458</v>
      </c>
      <c r="Q252" s="25">
        <v>0.75</v>
      </c>
      <c r="R252" s="25" t="s">
        <v>83</v>
      </c>
      <c r="S252" s="25" t="s">
        <v>878</v>
      </c>
    </row>
    <row r="253" spans="1:19" x14ac:dyDescent="0.35">
      <c r="A253" s="25" t="str">
        <f>+N253</f>
        <v>Bossert Vincent</v>
      </c>
      <c r="B253" s="25" t="str">
        <f>+M253</f>
        <v>196.64.388.0</v>
      </c>
      <c r="C253" s="25" t="str">
        <f>LEFT(L253,2)</f>
        <v>R9</v>
      </c>
      <c r="D253" s="25">
        <f>+Q253</f>
        <v>0.75</v>
      </c>
      <c r="E253" s="25" t="str">
        <f>+R253</f>
        <v>60+</v>
      </c>
      <c r="F253" s="25" t="str">
        <f>+S253</f>
        <v>S</v>
      </c>
      <c r="G253" s="29" t="s">
        <v>27</v>
      </c>
      <c r="H253" s="29" t="str">
        <f t="shared" si="4"/>
        <v/>
      </c>
      <c r="I253" s="25" t="str">
        <f>IF(K253&gt;4,"Dames","Messieurs")</f>
        <v>Messieurs</v>
      </c>
      <c r="J253" t="str">
        <f>RIGHT(B253,5)</f>
        <v>388.0</v>
      </c>
      <c r="K253">
        <f>VALUE(LEFT(J253,1))</f>
        <v>3</v>
      </c>
      <c r="L253" s="25" t="str">
        <f>+O253</f>
        <v>R9 </v>
      </c>
      <c r="M253" s="25" t="s">
        <v>1419</v>
      </c>
      <c r="N253" s="25" t="s">
        <v>1420</v>
      </c>
      <c r="O253" s="25" t="s">
        <v>3073</v>
      </c>
      <c r="P253" s="25">
        <v>32458</v>
      </c>
      <c r="Q253" s="25">
        <v>0.75</v>
      </c>
      <c r="R253" s="25" t="s">
        <v>47</v>
      </c>
      <c r="S253" s="25" t="s">
        <v>878</v>
      </c>
    </row>
    <row r="254" spans="1:19" x14ac:dyDescent="0.35">
      <c r="A254" s="25" t="str">
        <f>+N254</f>
        <v>Bosshard Victor</v>
      </c>
      <c r="B254" s="25" t="str">
        <f>+M254</f>
        <v>197.14.323.0</v>
      </c>
      <c r="C254" s="25" t="str">
        <f>LEFT(L254,2)</f>
        <v>R7</v>
      </c>
      <c r="D254" s="25">
        <f>+Q254</f>
        <v>2.3479999999999999</v>
      </c>
      <c r="E254" s="25" t="str">
        <f>+R254</f>
        <v>12&amp;U</v>
      </c>
      <c r="F254" s="25" t="str">
        <f>+S254</f>
        <v>A</v>
      </c>
      <c r="G254" s="29" t="s">
        <v>27</v>
      </c>
      <c r="H254" s="29" t="str">
        <f t="shared" si="4"/>
        <v/>
      </c>
      <c r="I254" s="25" t="str">
        <f>IF(K254&gt;4,"Dames","Messieurs")</f>
        <v>Messieurs</v>
      </c>
      <c r="J254" t="str">
        <f>RIGHT(B254,5)</f>
        <v>323.0</v>
      </c>
      <c r="K254">
        <f>VALUE(LEFT(J254,1))</f>
        <v>3</v>
      </c>
      <c r="L254" s="25" t="str">
        <f>+O254</f>
        <v>R7 </v>
      </c>
      <c r="M254" s="25" t="s">
        <v>3780</v>
      </c>
      <c r="N254" s="25" t="s">
        <v>3781</v>
      </c>
      <c r="O254" s="25" t="s">
        <v>3066</v>
      </c>
      <c r="P254" s="25">
        <v>16643</v>
      </c>
      <c r="Q254" s="25">
        <v>2.3479999999999999</v>
      </c>
      <c r="R254" s="25" t="s">
        <v>50</v>
      </c>
      <c r="S254" s="25" t="s">
        <v>36</v>
      </c>
    </row>
    <row r="255" spans="1:19" x14ac:dyDescent="0.35">
      <c r="A255" s="25" t="str">
        <f>+N255</f>
        <v>Bothner Simon</v>
      </c>
      <c r="B255" s="25" t="str">
        <f>+M255</f>
        <v>198.93.148.0</v>
      </c>
      <c r="C255" s="25" t="str">
        <f>LEFT(L255,2)</f>
        <v>R6</v>
      </c>
      <c r="D255" s="25">
        <f>+Q255</f>
        <v>4.6740000000000004</v>
      </c>
      <c r="E255" s="25" t="str">
        <f>+R255</f>
        <v>A</v>
      </c>
      <c r="F255" s="25" t="str">
        <f>+S255</f>
        <v>A</v>
      </c>
      <c r="G255" s="29" t="s">
        <v>3996</v>
      </c>
      <c r="H255" s="29" t="str">
        <f t="shared" si="4"/>
        <v/>
      </c>
      <c r="I255" s="25" t="str">
        <f>IF(K255&gt;4,"Dames","Messieurs")</f>
        <v>Messieurs</v>
      </c>
      <c r="J255" t="str">
        <f>RIGHT(B255,5)</f>
        <v>148.0</v>
      </c>
      <c r="K255">
        <f>VALUE(LEFT(J255,1))</f>
        <v>1</v>
      </c>
      <c r="L255" s="25" t="str">
        <f>+O255</f>
        <v>R6 </v>
      </c>
      <c r="M255" s="25" t="s">
        <v>4439</v>
      </c>
      <c r="N255" s="25" t="s">
        <v>4440</v>
      </c>
      <c r="O255" s="25" t="s">
        <v>3065</v>
      </c>
      <c r="P255" s="25">
        <v>5266</v>
      </c>
      <c r="Q255" s="34">
        <v>4.6740000000000004</v>
      </c>
      <c r="R255" s="25" t="s">
        <v>36</v>
      </c>
      <c r="S255" s="25" t="s">
        <v>36</v>
      </c>
    </row>
    <row r="256" spans="1:19" x14ac:dyDescent="0.35">
      <c r="A256" s="25" t="str">
        <f>+N256</f>
        <v>Bouchex Jeanne</v>
      </c>
      <c r="B256" s="25" t="str">
        <f>+M256</f>
        <v>198.09.518.0</v>
      </c>
      <c r="C256" s="25" t="str">
        <f>LEFT(L256,2)</f>
        <v>R7</v>
      </c>
      <c r="D256" s="25">
        <f>+Q256</f>
        <v>3.18</v>
      </c>
      <c r="E256" s="25" t="str">
        <f>+R256</f>
        <v>16&amp;U</v>
      </c>
      <c r="F256" s="25" t="str">
        <f>+S256</f>
        <v>A</v>
      </c>
      <c r="G256" s="29" t="s">
        <v>1839</v>
      </c>
      <c r="H256" s="29" t="str">
        <f t="shared" si="4"/>
        <v/>
      </c>
      <c r="I256" s="25" t="str">
        <f>IF(K256&gt;4,"Dames","Messieurs")</f>
        <v>Dames</v>
      </c>
      <c r="J256" t="str">
        <f>RIGHT(B256,5)</f>
        <v>518.0</v>
      </c>
      <c r="K256">
        <f>VALUE(LEFT(J256,1))</f>
        <v>5</v>
      </c>
      <c r="L256" s="25" t="str">
        <f>+O256</f>
        <v>R7 </v>
      </c>
      <c r="M256" s="25" t="s">
        <v>2557</v>
      </c>
      <c r="N256" s="25" t="s">
        <v>2558</v>
      </c>
      <c r="O256" s="25" t="s">
        <v>3066</v>
      </c>
      <c r="P256" s="25">
        <v>4045</v>
      </c>
      <c r="Q256" s="25">
        <v>3.18</v>
      </c>
      <c r="R256" s="25" t="s">
        <v>87</v>
      </c>
      <c r="S256" s="25" t="s">
        <v>36</v>
      </c>
    </row>
    <row r="257" spans="1:19" x14ac:dyDescent="0.35">
      <c r="A257" s="25" t="str">
        <f>+N257</f>
        <v>Boudou Fabrice</v>
      </c>
      <c r="B257" s="25" t="str">
        <f>+M257</f>
        <v>198.67.202.0</v>
      </c>
      <c r="C257" s="25" t="str">
        <f>LEFT(L257,2)</f>
        <v>R6</v>
      </c>
      <c r="D257" s="25">
        <f>+Q257</f>
        <v>4.5439999999999996</v>
      </c>
      <c r="E257" s="25" t="str">
        <f>+R257</f>
        <v>55+</v>
      </c>
      <c r="F257" s="25" t="str">
        <f>+S257</f>
        <v>A</v>
      </c>
      <c r="G257" s="29" t="s">
        <v>1839</v>
      </c>
      <c r="H257" s="29" t="str">
        <f t="shared" si="4"/>
        <v/>
      </c>
      <c r="I257" s="25" t="str">
        <f>IF(K257&gt;4,"Dames","Messieurs")</f>
        <v>Messieurs</v>
      </c>
      <c r="J257" t="str">
        <f>RIGHT(B257,5)</f>
        <v>202.0</v>
      </c>
      <c r="K257">
        <f>VALUE(LEFT(J257,1))</f>
        <v>2</v>
      </c>
      <c r="L257" s="25" t="str">
        <f>+O257</f>
        <v>R6 </v>
      </c>
      <c r="M257" s="25" t="s">
        <v>2541</v>
      </c>
      <c r="N257" s="25" t="s">
        <v>2542</v>
      </c>
      <c r="O257" s="25" t="s">
        <v>3065</v>
      </c>
      <c r="P257" s="25">
        <v>5675</v>
      </c>
      <c r="Q257" s="25">
        <v>4.5439999999999996</v>
      </c>
      <c r="R257" s="25" t="s">
        <v>53</v>
      </c>
      <c r="S257" s="25" t="s">
        <v>36</v>
      </c>
    </row>
    <row r="258" spans="1:19" x14ac:dyDescent="0.35">
      <c r="A258" s="25" t="str">
        <f>+N258</f>
        <v>Boudou Maxime</v>
      </c>
      <c r="B258" s="25" t="str">
        <f>+M258</f>
        <v>198.00.187.0</v>
      </c>
      <c r="C258" s="25" t="str">
        <f>LEFT(L258,2)</f>
        <v>R6</v>
      </c>
      <c r="D258" s="25">
        <f>+Q258</f>
        <v>4.6589999999999998</v>
      </c>
      <c r="E258" s="25" t="str">
        <f>+R258</f>
        <v>A</v>
      </c>
      <c r="F258" s="25" t="str">
        <f>+S258</f>
        <v>A</v>
      </c>
      <c r="G258" s="29" t="s">
        <v>1839</v>
      </c>
      <c r="H258" s="29" t="str">
        <f t="shared" si="4"/>
        <v/>
      </c>
      <c r="I258" s="25" t="str">
        <f>IF(K258&gt;4,"Dames","Messieurs")</f>
        <v>Messieurs</v>
      </c>
      <c r="J258" t="str">
        <f>RIGHT(B258,5)</f>
        <v>187.0</v>
      </c>
      <c r="K258">
        <f>VALUE(LEFT(J258,1))</f>
        <v>1</v>
      </c>
      <c r="L258" s="25" t="str">
        <f>+O258</f>
        <v>R6 </v>
      </c>
      <c r="M258" s="25" t="s">
        <v>4937</v>
      </c>
      <c r="N258" s="25" t="s">
        <v>4938</v>
      </c>
      <c r="O258" s="25" t="s">
        <v>3065</v>
      </c>
      <c r="P258" s="25">
        <v>5321</v>
      </c>
      <c r="Q258" s="25">
        <v>4.6589999999999998</v>
      </c>
      <c r="R258" s="25" t="s">
        <v>36</v>
      </c>
      <c r="S258" s="25" t="s">
        <v>36</v>
      </c>
    </row>
    <row r="259" spans="1:19" x14ac:dyDescent="0.35">
      <c r="A259" s="25" t="str">
        <f>+N259</f>
        <v>Bouju Marie-Christine</v>
      </c>
      <c r="B259" s="25" t="str">
        <f>+M259</f>
        <v>198.64.666.0</v>
      </c>
      <c r="C259" s="25" t="str">
        <f>LEFT(L259,2)</f>
        <v>R8</v>
      </c>
      <c r="D259" s="25">
        <f>+Q259</f>
        <v>1.0669999999999999</v>
      </c>
      <c r="E259" s="25" t="str">
        <f>+R259</f>
        <v>60+</v>
      </c>
      <c r="F259" s="25" t="str">
        <f>+S259</f>
        <v>S</v>
      </c>
      <c r="G259" s="29" t="s">
        <v>1839</v>
      </c>
      <c r="H259" s="29" t="str">
        <f t="shared" si="4"/>
        <v/>
      </c>
      <c r="I259" s="25" t="str">
        <f>IF(K259&gt;4,"Dames","Messieurs")</f>
        <v>Dames</v>
      </c>
      <c r="J259" t="str">
        <f>RIGHT(B259,5)</f>
        <v>666.0</v>
      </c>
      <c r="K259">
        <f>VALUE(LEFT(J259,1))</f>
        <v>6</v>
      </c>
      <c r="L259" s="25" t="str">
        <f>+O259</f>
        <v>R8 </v>
      </c>
      <c r="M259" s="25" t="s">
        <v>1996</v>
      </c>
      <c r="N259" s="25" t="s">
        <v>1997</v>
      </c>
      <c r="O259" s="25" t="s">
        <v>3070</v>
      </c>
      <c r="P259" s="25">
        <v>10361</v>
      </c>
      <c r="Q259" s="25">
        <v>1.0669999999999999</v>
      </c>
      <c r="R259" s="25" t="s">
        <v>47</v>
      </c>
      <c r="S259" s="25" t="s">
        <v>878</v>
      </c>
    </row>
    <row r="260" spans="1:19" x14ac:dyDescent="0.35">
      <c r="A260" s="25" t="str">
        <f>+N260</f>
        <v>Boulard Arthur</v>
      </c>
      <c r="B260" s="25" t="str">
        <f>+M260</f>
        <v>198.12.482.0</v>
      </c>
      <c r="C260" s="25" t="str">
        <f>LEFT(L260,2)</f>
        <v>R5</v>
      </c>
      <c r="D260" s="25">
        <f>+Q260</f>
        <v>4.9409999999999998</v>
      </c>
      <c r="E260" s="25" t="str">
        <f>+R260</f>
        <v>14&amp;U</v>
      </c>
      <c r="F260" s="25" t="str">
        <f>+S260</f>
        <v>A</v>
      </c>
      <c r="G260" s="29" t="s">
        <v>1839</v>
      </c>
      <c r="H260" s="29" t="str">
        <f t="shared" si="4"/>
        <v/>
      </c>
      <c r="I260" s="25" t="str">
        <f>IF(K260&gt;4,"Dames","Messieurs")</f>
        <v>Messieurs</v>
      </c>
      <c r="J260" t="str">
        <f>RIGHT(B260,5)</f>
        <v>482.0</v>
      </c>
      <c r="K260">
        <f>VALUE(LEFT(J260,1))</f>
        <v>4</v>
      </c>
      <c r="L260" s="25" t="str">
        <f>+O260</f>
        <v>R5 </v>
      </c>
      <c r="M260" s="25" t="s">
        <v>2628</v>
      </c>
      <c r="N260" s="25" t="s">
        <v>2629</v>
      </c>
      <c r="O260" s="25" t="s">
        <v>3084</v>
      </c>
      <c r="P260" s="25">
        <v>4469</v>
      </c>
      <c r="Q260" s="25">
        <v>4.9409999999999998</v>
      </c>
      <c r="R260" s="25" t="s">
        <v>83</v>
      </c>
      <c r="S260" s="25" t="s">
        <v>36</v>
      </c>
    </row>
    <row r="261" spans="1:19" x14ac:dyDescent="0.35">
      <c r="A261" s="25" t="str">
        <f>+N261</f>
        <v>Boulard Louis</v>
      </c>
      <c r="B261" s="25" t="str">
        <f>+M261</f>
        <v>198.14.345.0</v>
      </c>
      <c r="C261" s="25" t="str">
        <f>LEFT(L261,2)</f>
        <v>R8</v>
      </c>
      <c r="D261" s="25">
        <f>+Q261</f>
        <v>1.3720000000000001</v>
      </c>
      <c r="E261" s="25" t="str">
        <f>+R261</f>
        <v>12&amp;U</v>
      </c>
      <c r="F261" s="25" t="str">
        <f>+S261</f>
        <v>A</v>
      </c>
      <c r="G261" s="29" t="s">
        <v>1839</v>
      </c>
      <c r="H261" s="29" t="str">
        <f t="shared" si="4"/>
        <v/>
      </c>
      <c r="I261" s="25" t="str">
        <f>IF(K261&gt;4,"Dames","Messieurs")</f>
        <v>Messieurs</v>
      </c>
      <c r="J261" t="str">
        <f>RIGHT(B261,5)</f>
        <v>345.0</v>
      </c>
      <c r="K261">
        <f>VALUE(LEFT(J261,1))</f>
        <v>3</v>
      </c>
      <c r="L261" s="25" t="str">
        <f>+O261</f>
        <v>R8 </v>
      </c>
      <c r="M261" s="25" t="s">
        <v>3304</v>
      </c>
      <c r="N261" s="25" t="s">
        <v>3305</v>
      </c>
      <c r="O261" s="25" t="s">
        <v>3070</v>
      </c>
      <c r="P261" s="25">
        <v>24741</v>
      </c>
      <c r="Q261" s="25">
        <v>1.3720000000000001</v>
      </c>
      <c r="R261" s="25" t="s">
        <v>50</v>
      </c>
      <c r="S261" s="25" t="s">
        <v>36</v>
      </c>
    </row>
    <row r="262" spans="1:19" x14ac:dyDescent="0.35">
      <c r="A262" s="25" t="str">
        <f>+N262</f>
        <v>Boulnoix Eric</v>
      </c>
      <c r="B262" s="25" t="str">
        <f>+M262</f>
        <v>198.71.381.0</v>
      </c>
      <c r="C262" s="25" t="str">
        <f>LEFT(L262,2)</f>
        <v>R9</v>
      </c>
      <c r="D262" s="25">
        <f>+Q262</f>
        <v>0.75</v>
      </c>
      <c r="E262" s="25" t="str">
        <f>+R262</f>
        <v>50+</v>
      </c>
      <c r="F262" s="25" t="str">
        <f>+S262</f>
        <v>S</v>
      </c>
      <c r="G262" s="29" t="s">
        <v>2175</v>
      </c>
      <c r="H262" s="29" t="str">
        <f t="shared" si="4"/>
        <v/>
      </c>
      <c r="I262" s="25" t="str">
        <f>IF(K262&gt;4,"Dames","Messieurs")</f>
        <v>Messieurs</v>
      </c>
      <c r="J262" t="str">
        <f>RIGHT(B262,5)</f>
        <v>381.0</v>
      </c>
      <c r="K262">
        <f>VALUE(LEFT(J262,1))</f>
        <v>3</v>
      </c>
      <c r="L262" s="25" t="str">
        <f>+O262</f>
        <v>R9 </v>
      </c>
      <c r="M262" s="25" t="s">
        <v>3005</v>
      </c>
      <c r="N262" s="25" t="s">
        <v>3006</v>
      </c>
      <c r="O262" s="25" t="s">
        <v>3073</v>
      </c>
      <c r="P262" s="25">
        <v>32458</v>
      </c>
      <c r="Q262" s="25">
        <v>0.75</v>
      </c>
      <c r="R262" s="25" t="s">
        <v>39</v>
      </c>
      <c r="S262" s="25" t="s">
        <v>878</v>
      </c>
    </row>
    <row r="263" spans="1:19" x14ac:dyDescent="0.35">
      <c r="A263" s="25" t="str">
        <f>+N263</f>
        <v>Boulnoix Loïse</v>
      </c>
      <c r="B263" s="25" t="str">
        <f>+M263</f>
        <v>198.01.521.0</v>
      </c>
      <c r="C263" s="25" t="str">
        <f>LEFT(L263,2)</f>
        <v>R9</v>
      </c>
      <c r="D263" s="25">
        <f>+Q263</f>
        <v>0.75</v>
      </c>
      <c r="E263" s="25" t="str">
        <f>+R263</f>
        <v>A</v>
      </c>
      <c r="F263" s="25" t="str">
        <f>+S263</f>
        <v>S</v>
      </c>
      <c r="G263" s="29" t="s">
        <v>25</v>
      </c>
      <c r="H263" s="29" t="str">
        <f t="shared" si="4"/>
        <v/>
      </c>
      <c r="I263" s="25" t="str">
        <f>IF(K263&gt;4,"Dames","Messieurs")</f>
        <v>Dames</v>
      </c>
      <c r="J263" t="str">
        <f>RIGHT(B263,5)</f>
        <v>521.0</v>
      </c>
      <c r="K263">
        <f>VALUE(LEFT(J263,1))</f>
        <v>5</v>
      </c>
      <c r="L263" s="25" t="str">
        <f>+O263</f>
        <v>R9 </v>
      </c>
      <c r="M263" s="25" t="s">
        <v>905</v>
      </c>
      <c r="N263" s="25" t="s">
        <v>906</v>
      </c>
      <c r="O263" s="25" t="s">
        <v>3073</v>
      </c>
      <c r="P263" s="25">
        <v>11805</v>
      </c>
      <c r="Q263" s="25">
        <v>0.75</v>
      </c>
      <c r="R263" s="25" t="s">
        <v>36</v>
      </c>
      <c r="S263" s="25" t="s">
        <v>878</v>
      </c>
    </row>
    <row r="264" spans="1:19" x14ac:dyDescent="0.35">
      <c r="A264" s="25" t="str">
        <f>+N264</f>
        <v>Boulnoix Romain</v>
      </c>
      <c r="B264" s="25" t="str">
        <f>+M264</f>
        <v>198.99.407.0</v>
      </c>
      <c r="C264" s="25" t="str">
        <f>LEFT(L264,2)</f>
        <v>R9</v>
      </c>
      <c r="D264" s="25">
        <f>+Q264</f>
        <v>0.75</v>
      </c>
      <c r="E264" s="25" t="str">
        <f>+R264</f>
        <v>A</v>
      </c>
      <c r="F264" s="25" t="str">
        <f>+S264</f>
        <v>S</v>
      </c>
      <c r="G264" s="29" t="s">
        <v>25</v>
      </c>
      <c r="H264" s="29" t="str">
        <f t="shared" si="4"/>
        <v/>
      </c>
      <c r="I264" s="25" t="str">
        <f>IF(K264&gt;4,"Dames","Messieurs")</f>
        <v>Messieurs</v>
      </c>
      <c r="J264" t="str">
        <f>RIGHT(B264,5)</f>
        <v>407.0</v>
      </c>
      <c r="K264">
        <f>VALUE(LEFT(J264,1))</f>
        <v>4</v>
      </c>
      <c r="L264" s="25" t="str">
        <f>+O264</f>
        <v>R9 </v>
      </c>
      <c r="M264" s="25" t="s">
        <v>907</v>
      </c>
      <c r="N264" s="25" t="s">
        <v>908</v>
      </c>
      <c r="O264" s="25" t="s">
        <v>3073</v>
      </c>
      <c r="P264" s="25">
        <v>32458</v>
      </c>
      <c r="Q264" s="25">
        <v>0.75</v>
      </c>
      <c r="R264" s="25" t="s">
        <v>36</v>
      </c>
      <c r="S264" s="25" t="s">
        <v>878</v>
      </c>
    </row>
    <row r="265" spans="1:19" x14ac:dyDescent="0.35">
      <c r="A265" s="25" t="str">
        <f>+N265</f>
        <v>Bourban Benoît</v>
      </c>
      <c r="B265" s="25" t="str">
        <f>+M265</f>
        <v>198.96.251.0</v>
      </c>
      <c r="C265" s="25" t="str">
        <f>LEFT(L265,2)</f>
        <v>R7</v>
      </c>
      <c r="D265" s="25">
        <f>+Q265</f>
        <v>2.371</v>
      </c>
      <c r="E265" s="25" t="str">
        <f>+R265</f>
        <v>A</v>
      </c>
      <c r="F265" s="25" t="str">
        <f>+S265</f>
        <v>S</v>
      </c>
      <c r="G265" s="29" t="s">
        <v>2175</v>
      </c>
      <c r="H265" s="29" t="str">
        <f t="shared" si="4"/>
        <v/>
      </c>
      <c r="I265" s="25" t="str">
        <f>IF(K265&gt;4,"Dames","Messieurs")</f>
        <v>Messieurs</v>
      </c>
      <c r="J265" t="str">
        <f>RIGHT(B265,5)</f>
        <v>251.0</v>
      </c>
      <c r="K265">
        <f>VALUE(LEFT(J265,1))</f>
        <v>2</v>
      </c>
      <c r="L265" s="25" t="str">
        <f>+O265</f>
        <v>R7 </v>
      </c>
      <c r="M265" s="25" t="s">
        <v>3373</v>
      </c>
      <c r="N265" s="25" t="s">
        <v>3374</v>
      </c>
      <c r="O265" s="25" t="s">
        <v>3066</v>
      </c>
      <c r="P265" s="25">
        <v>16487</v>
      </c>
      <c r="Q265" s="25">
        <v>2.371</v>
      </c>
      <c r="R265" s="25" t="s">
        <v>36</v>
      </c>
      <c r="S265" s="25" t="s">
        <v>878</v>
      </c>
    </row>
    <row r="266" spans="1:19" x14ac:dyDescent="0.35">
      <c r="A266" s="25" t="str">
        <f>+N266</f>
        <v>Bourgeois Célestin</v>
      </c>
      <c r="B266" s="25" t="str">
        <f>+M266</f>
        <v>198.12.320.0</v>
      </c>
      <c r="C266" s="25" t="str">
        <f>LEFT(L266,2)</f>
        <v>R9</v>
      </c>
      <c r="D266" s="25">
        <f>+Q266</f>
        <v>0.75</v>
      </c>
      <c r="E266" s="25" t="str">
        <f>+R266</f>
        <v>14&amp;U</v>
      </c>
      <c r="F266" s="25" t="str">
        <f>+S266</f>
        <v>A</v>
      </c>
      <c r="G266" s="29" t="s">
        <v>2175</v>
      </c>
      <c r="H266" s="29" t="str">
        <f t="shared" si="4"/>
        <v/>
      </c>
      <c r="I266" s="25" t="str">
        <f>IF(K266&gt;4,"Dames","Messieurs")</f>
        <v>Messieurs</v>
      </c>
      <c r="J266" t="str">
        <f>RIGHT(B266,5)</f>
        <v>320.0</v>
      </c>
      <c r="K266">
        <f>VALUE(LEFT(J266,1))</f>
        <v>3</v>
      </c>
      <c r="L266" s="25" t="str">
        <f>+O266</f>
        <v>R9 </v>
      </c>
      <c r="M266" s="25" t="s">
        <v>5146</v>
      </c>
      <c r="N266" s="25" t="s">
        <v>5147</v>
      </c>
      <c r="O266" s="25" t="s">
        <v>3073</v>
      </c>
      <c r="P266" s="25">
        <v>32458</v>
      </c>
      <c r="Q266" s="25">
        <v>0.75</v>
      </c>
      <c r="R266" s="25" t="s">
        <v>83</v>
      </c>
      <c r="S266" s="25" t="s">
        <v>36</v>
      </c>
    </row>
    <row r="267" spans="1:19" x14ac:dyDescent="0.35">
      <c r="A267" s="25" t="str">
        <f>+N267</f>
        <v>Bourqui Johann</v>
      </c>
      <c r="B267" s="25" t="str">
        <f>+M267</f>
        <v>198.10.484.0</v>
      </c>
      <c r="C267" s="25" t="str">
        <f>LEFT(L267,2)</f>
        <v>R9</v>
      </c>
      <c r="D267" s="25">
        <f>+Q267</f>
        <v>0.75</v>
      </c>
      <c r="E267" s="25" t="str">
        <f>+R267</f>
        <v>16&amp;U</v>
      </c>
      <c r="F267" s="25" t="str">
        <f>+S267</f>
        <v>S</v>
      </c>
      <c r="G267" s="29" t="s">
        <v>3359</v>
      </c>
      <c r="H267" s="29" t="str">
        <f t="shared" si="4"/>
        <v/>
      </c>
      <c r="I267" s="25" t="str">
        <f>IF(K267&gt;4,"Dames","Messieurs")</f>
        <v>Messieurs</v>
      </c>
      <c r="J267" t="str">
        <f>RIGHT(B267,5)</f>
        <v>484.0</v>
      </c>
      <c r="K267">
        <f>VALUE(LEFT(J267,1))</f>
        <v>4</v>
      </c>
      <c r="L267" s="25" t="str">
        <f>+O267</f>
        <v>R9 </v>
      </c>
      <c r="M267" s="25" t="s">
        <v>2648</v>
      </c>
      <c r="N267" s="25" t="s">
        <v>2649</v>
      </c>
      <c r="O267" s="25" t="s">
        <v>3073</v>
      </c>
      <c r="P267" s="25">
        <v>32458</v>
      </c>
      <c r="Q267" s="25">
        <v>0.75</v>
      </c>
      <c r="R267" s="25" t="s">
        <v>87</v>
      </c>
      <c r="S267" s="25" t="s">
        <v>878</v>
      </c>
    </row>
    <row r="268" spans="1:19" x14ac:dyDescent="0.35">
      <c r="A268" s="25" t="str">
        <f>+N268</f>
        <v>Bourquin Mireille</v>
      </c>
      <c r="B268" s="25" t="str">
        <f>+M268</f>
        <v>198.65.737.0</v>
      </c>
      <c r="C268" s="25" t="str">
        <f>LEFT(L268,2)</f>
        <v>R8</v>
      </c>
      <c r="D268" s="25">
        <f>+Q268</f>
        <v>1.258</v>
      </c>
      <c r="E268" s="25" t="str">
        <f>+R268</f>
        <v>60+</v>
      </c>
      <c r="F268" s="25" t="str">
        <f>+S268</f>
        <v>A</v>
      </c>
      <c r="G268" s="29" t="s">
        <v>543</v>
      </c>
      <c r="H268" s="29" t="str">
        <f t="shared" si="4"/>
        <v/>
      </c>
      <c r="I268" s="25" t="str">
        <f>IF(K268&gt;4,"Dames","Messieurs")</f>
        <v>Dames</v>
      </c>
      <c r="J268" t="str">
        <f>RIGHT(B268,5)</f>
        <v>737.0</v>
      </c>
      <c r="K268">
        <f>VALUE(LEFT(J268,1))</f>
        <v>7</v>
      </c>
      <c r="L268" s="25" t="str">
        <f>+O268</f>
        <v>R8 </v>
      </c>
      <c r="M268" s="25" t="s">
        <v>3404</v>
      </c>
      <c r="N268" s="25" t="s">
        <v>3405</v>
      </c>
      <c r="O268" s="25" t="s">
        <v>3070</v>
      </c>
      <c r="P268" s="25">
        <v>9570</v>
      </c>
      <c r="Q268" s="25">
        <v>1.258</v>
      </c>
      <c r="R268" s="25" t="s">
        <v>47</v>
      </c>
      <c r="S268" s="25" t="s">
        <v>36</v>
      </c>
    </row>
    <row r="269" spans="1:19" x14ac:dyDescent="0.35">
      <c r="A269" s="25" t="str">
        <f>+N269</f>
        <v>Bourquin Théo</v>
      </c>
      <c r="B269" s="25" t="str">
        <f>+M269</f>
        <v>198.06.306.0</v>
      </c>
      <c r="C269" s="25" t="str">
        <f>LEFT(L269,2)</f>
        <v>R9</v>
      </c>
      <c r="D269" s="25">
        <f>+Q269</f>
        <v>0.75</v>
      </c>
      <c r="E269" s="25" t="str">
        <f>+R269</f>
        <v>A</v>
      </c>
      <c r="F269" s="25" t="str">
        <f>+S269</f>
        <v>S</v>
      </c>
      <c r="G269" s="29" t="s">
        <v>1839</v>
      </c>
      <c r="H269" s="29" t="str">
        <f t="shared" si="4"/>
        <v/>
      </c>
      <c r="I269" s="25" t="str">
        <f>IF(K269&gt;4,"Dames","Messieurs")</f>
        <v>Messieurs</v>
      </c>
      <c r="J269" t="str">
        <f>RIGHT(B269,5)</f>
        <v>306.0</v>
      </c>
      <c r="K269">
        <f>VALUE(LEFT(J269,1))</f>
        <v>3</v>
      </c>
      <c r="L269" s="25" t="str">
        <f>+O269</f>
        <v>R9 </v>
      </c>
      <c r="M269" s="25" t="s">
        <v>2592</v>
      </c>
      <c r="N269" s="25" t="s">
        <v>2593</v>
      </c>
      <c r="O269" s="25" t="s">
        <v>3073</v>
      </c>
      <c r="P269" s="25">
        <v>32458</v>
      </c>
      <c r="Q269" s="25">
        <v>0.75</v>
      </c>
      <c r="R269" s="25" t="s">
        <v>36</v>
      </c>
      <c r="S269" s="25" t="s">
        <v>878</v>
      </c>
    </row>
    <row r="270" spans="1:19" x14ac:dyDescent="0.35">
      <c r="A270" s="25" t="str">
        <f>+N270</f>
        <v>Bourrecoud Léonard</v>
      </c>
      <c r="B270" s="25" t="str">
        <f>+M270</f>
        <v>198.95.457.0</v>
      </c>
      <c r="C270" s="25" t="str">
        <f>LEFT(L270,2)</f>
        <v>R9</v>
      </c>
      <c r="D270" s="25">
        <f>+Q270</f>
        <v>0.75</v>
      </c>
      <c r="E270" s="25" t="str">
        <f>+R270</f>
        <v>A</v>
      </c>
      <c r="F270" s="25" t="str">
        <f>+S270</f>
        <v>S</v>
      </c>
      <c r="G270" s="29" t="s">
        <v>543</v>
      </c>
      <c r="H270" s="29" t="str">
        <f t="shared" si="4"/>
        <v/>
      </c>
      <c r="I270" s="25" t="str">
        <f>IF(K270&gt;4,"Dames","Messieurs")</f>
        <v>Messieurs</v>
      </c>
      <c r="J270" t="str">
        <f>RIGHT(B270,5)</f>
        <v>457.0</v>
      </c>
      <c r="K270">
        <f>VALUE(LEFT(J270,1))</f>
        <v>4</v>
      </c>
      <c r="L270" s="25" t="str">
        <f>+O270</f>
        <v>R9 </v>
      </c>
      <c r="M270" s="25" t="s">
        <v>1125</v>
      </c>
      <c r="N270" s="25" t="s">
        <v>1126</v>
      </c>
      <c r="O270" s="25" t="s">
        <v>3073</v>
      </c>
      <c r="P270" s="25">
        <v>32458</v>
      </c>
      <c r="Q270" s="25">
        <v>0.75</v>
      </c>
      <c r="R270" s="25" t="s">
        <v>36</v>
      </c>
      <c r="S270" s="25" t="s">
        <v>878</v>
      </c>
    </row>
    <row r="271" spans="1:19" x14ac:dyDescent="0.35">
      <c r="A271" s="25" t="str">
        <f>+N271</f>
        <v>Boutahar Israe</v>
      </c>
      <c r="B271" s="25" t="str">
        <f>+M271</f>
        <v>198.11.534.0</v>
      </c>
      <c r="C271" s="25" t="str">
        <f>LEFT(L271,2)</f>
        <v>R4</v>
      </c>
      <c r="D271" s="25">
        <f>+Q271</f>
        <v>5.9240000000000004</v>
      </c>
      <c r="E271" s="25" t="str">
        <f>+R271</f>
        <v>14&amp;U</v>
      </c>
      <c r="F271" s="25" t="str">
        <f>+S271</f>
        <v>A</v>
      </c>
      <c r="G271" s="29" t="s">
        <v>1839</v>
      </c>
      <c r="H271" s="29" t="str">
        <f t="shared" si="4"/>
        <v/>
      </c>
      <c r="I271" s="25" t="str">
        <f>IF(K271&gt;4,"Dames","Messieurs")</f>
        <v>Dames</v>
      </c>
      <c r="J271" t="str">
        <f>RIGHT(B271,5)</f>
        <v>534.0</v>
      </c>
      <c r="K271">
        <f>VALUE(LEFT(J271,1))</f>
        <v>5</v>
      </c>
      <c r="L271" s="25" t="str">
        <f>+O271</f>
        <v>R4 </v>
      </c>
      <c r="M271" s="25" t="s">
        <v>3240</v>
      </c>
      <c r="N271" s="25" t="s">
        <v>3241</v>
      </c>
      <c r="O271" s="25" t="s">
        <v>3064</v>
      </c>
      <c r="P271" s="25">
        <v>897</v>
      </c>
      <c r="Q271" s="25">
        <v>5.9240000000000004</v>
      </c>
      <c r="R271" s="25" t="s">
        <v>83</v>
      </c>
      <c r="S271" s="25" t="s">
        <v>36</v>
      </c>
    </row>
    <row r="272" spans="1:19" x14ac:dyDescent="0.35">
      <c r="A272" s="25" t="str">
        <f>+N272</f>
        <v>Boutry Malo</v>
      </c>
      <c r="B272" s="25" t="str">
        <f>+M272</f>
        <v>198.00.221.0</v>
      </c>
      <c r="C272" s="25" t="str">
        <f>LEFT(L272,2)</f>
        <v>R9</v>
      </c>
      <c r="D272" s="25">
        <f>+Q272</f>
        <v>0.75</v>
      </c>
      <c r="E272" s="25" t="str">
        <f>+R272</f>
        <v>A</v>
      </c>
      <c r="F272" s="25" t="str">
        <f>+S272</f>
        <v>S</v>
      </c>
      <c r="G272" s="29" t="s">
        <v>543</v>
      </c>
      <c r="H272" s="29" t="str">
        <f t="shared" si="4"/>
        <v/>
      </c>
      <c r="I272" s="25" t="str">
        <f>IF(K272&gt;4,"Dames","Messieurs")</f>
        <v>Messieurs</v>
      </c>
      <c r="J272" t="str">
        <f>RIGHT(B272,5)</f>
        <v>221.0</v>
      </c>
      <c r="K272">
        <f>VALUE(LEFT(J272,1))</f>
        <v>2</v>
      </c>
      <c r="L272" s="25" t="str">
        <f>+O272</f>
        <v>R9 </v>
      </c>
      <c r="M272" s="25" t="s">
        <v>1127</v>
      </c>
      <c r="N272" s="25" t="s">
        <v>1128</v>
      </c>
      <c r="O272" s="25" t="s">
        <v>3073</v>
      </c>
      <c r="P272" s="25">
        <v>32458</v>
      </c>
      <c r="Q272" s="25">
        <v>0.75</v>
      </c>
      <c r="R272" s="25" t="s">
        <v>36</v>
      </c>
      <c r="S272" s="25" t="s">
        <v>878</v>
      </c>
    </row>
    <row r="273" spans="1:19" x14ac:dyDescent="0.35">
      <c r="A273" s="25" t="str">
        <f>+N273</f>
        <v>Boutry Raphaël</v>
      </c>
      <c r="B273" s="25" t="str">
        <f>+M273</f>
        <v>198.01.427.0</v>
      </c>
      <c r="C273" s="25" t="str">
        <f>LEFT(L273,2)</f>
        <v>R9</v>
      </c>
      <c r="D273" s="25">
        <f>+Q273</f>
        <v>0.75</v>
      </c>
      <c r="E273" s="25" t="str">
        <f>+R273</f>
        <v>A</v>
      </c>
      <c r="F273" s="25" t="str">
        <f>+S273</f>
        <v>S</v>
      </c>
      <c r="G273" s="29" t="s">
        <v>543</v>
      </c>
      <c r="H273" s="29" t="str">
        <f t="shared" si="4"/>
        <v/>
      </c>
      <c r="I273" s="25" t="str">
        <f>IF(K273&gt;4,"Dames","Messieurs")</f>
        <v>Messieurs</v>
      </c>
      <c r="J273" t="str">
        <f>RIGHT(B273,5)</f>
        <v>427.0</v>
      </c>
      <c r="K273">
        <f>VALUE(LEFT(J273,1))</f>
        <v>4</v>
      </c>
      <c r="L273" s="25" t="str">
        <f>+O273</f>
        <v>R9 </v>
      </c>
      <c r="M273" s="25" t="s">
        <v>1129</v>
      </c>
      <c r="N273" s="25" t="s">
        <v>1130</v>
      </c>
      <c r="O273" s="25" t="s">
        <v>3073</v>
      </c>
      <c r="P273" s="25">
        <v>32458</v>
      </c>
      <c r="Q273" s="25">
        <v>0.75</v>
      </c>
      <c r="R273" s="25" t="s">
        <v>36</v>
      </c>
      <c r="S273" s="25" t="s">
        <v>878</v>
      </c>
    </row>
    <row r="274" spans="1:19" x14ac:dyDescent="0.35">
      <c r="A274" s="25" t="str">
        <f>+N274</f>
        <v>Bouzourène Samy</v>
      </c>
      <c r="B274" s="25" t="str">
        <f>+M274</f>
        <v>198.97.164.0</v>
      </c>
      <c r="C274" s="25" t="str">
        <f>LEFT(L274,2)</f>
        <v>R9</v>
      </c>
      <c r="D274" s="25">
        <f>+Q274</f>
        <v>0.75</v>
      </c>
      <c r="E274" s="25" t="str">
        <f>+R274</f>
        <v>A</v>
      </c>
      <c r="F274" s="25" t="str">
        <f>+S274</f>
        <v>S</v>
      </c>
      <c r="G274" s="29" t="s">
        <v>543</v>
      </c>
      <c r="H274" s="29" t="str">
        <f t="shared" si="4"/>
        <v/>
      </c>
      <c r="I274" s="25" t="str">
        <f>IF(K274&gt;4,"Dames","Messieurs")</f>
        <v>Messieurs</v>
      </c>
      <c r="J274" t="str">
        <f>RIGHT(B274,5)</f>
        <v>164.0</v>
      </c>
      <c r="K274">
        <f>VALUE(LEFT(J274,1))</f>
        <v>1</v>
      </c>
      <c r="L274" s="25" t="str">
        <f>+O274</f>
        <v>R9 </v>
      </c>
      <c r="M274" s="25" t="s">
        <v>1131</v>
      </c>
      <c r="N274" s="25" t="s">
        <v>1132</v>
      </c>
      <c r="O274" s="25" t="s">
        <v>3073</v>
      </c>
      <c r="P274" s="25">
        <v>32458</v>
      </c>
      <c r="Q274" s="25">
        <v>0.75</v>
      </c>
      <c r="R274" s="25" t="s">
        <v>36</v>
      </c>
      <c r="S274" s="25" t="s">
        <v>878</v>
      </c>
    </row>
    <row r="275" spans="1:19" x14ac:dyDescent="0.35">
      <c r="A275" s="25" t="str">
        <f>+N275</f>
        <v>Bovat Alexandre</v>
      </c>
      <c r="B275" s="25" t="str">
        <f>+M275</f>
        <v>199.14.431.0</v>
      </c>
      <c r="C275" s="25" t="str">
        <f>LEFT(L275,2)</f>
        <v>R7</v>
      </c>
      <c r="D275" s="25">
        <f>+Q275</f>
        <v>1.9219999999999999</v>
      </c>
      <c r="E275" s="25" t="str">
        <f>+R275</f>
        <v>12&amp;U</v>
      </c>
      <c r="F275" s="25" t="str">
        <f>+S275</f>
        <v>A</v>
      </c>
      <c r="G275" s="29" t="s">
        <v>29</v>
      </c>
      <c r="H275" s="29" t="str">
        <f t="shared" si="4"/>
        <v/>
      </c>
      <c r="I275" s="25" t="str">
        <f>IF(K275&gt;4,"Dames","Messieurs")</f>
        <v>Messieurs</v>
      </c>
      <c r="J275" t="str">
        <f>RIGHT(B275,5)</f>
        <v>431.0</v>
      </c>
      <c r="K275">
        <f>VALUE(LEFT(J275,1))</f>
        <v>4</v>
      </c>
      <c r="L275" s="25" t="str">
        <f>+O275</f>
        <v>R7 </v>
      </c>
      <c r="M275" s="25" t="s">
        <v>5288</v>
      </c>
      <c r="N275" s="25" t="s">
        <v>5289</v>
      </c>
      <c r="O275" s="25" t="s">
        <v>3066</v>
      </c>
      <c r="P275" s="25">
        <v>19781</v>
      </c>
      <c r="Q275" s="25">
        <v>1.9219999999999999</v>
      </c>
      <c r="R275" s="25" t="s">
        <v>50</v>
      </c>
      <c r="S275" s="25" t="s">
        <v>36</v>
      </c>
    </row>
    <row r="276" spans="1:19" x14ac:dyDescent="0.35">
      <c r="A276" s="25" t="str">
        <f>+N276</f>
        <v>Boven Michaël</v>
      </c>
      <c r="B276" s="25" t="str">
        <f>+M276</f>
        <v>199.88.291.0</v>
      </c>
      <c r="C276" s="25" t="str">
        <f>LEFT(L276,2)</f>
        <v>R9</v>
      </c>
      <c r="D276" s="25">
        <f>+Q276</f>
        <v>0.75</v>
      </c>
      <c r="E276" s="25" t="str">
        <f>+R276</f>
        <v>35+</v>
      </c>
      <c r="F276" s="25" t="str">
        <f>+S276</f>
        <v>A</v>
      </c>
      <c r="G276" s="29" t="s">
        <v>26</v>
      </c>
      <c r="H276" s="29" t="str">
        <f t="shared" si="4"/>
        <v/>
      </c>
      <c r="I276" s="25" t="str">
        <f>IF(K276&gt;4,"Dames","Messieurs")</f>
        <v>Messieurs</v>
      </c>
      <c r="J276" t="str">
        <f>RIGHT(B276,5)</f>
        <v>291.0</v>
      </c>
      <c r="K276">
        <f>VALUE(LEFT(J276,1))</f>
        <v>2</v>
      </c>
      <c r="L276" s="25" t="str">
        <f>+O276</f>
        <v>R9 </v>
      </c>
      <c r="M276" s="25" t="s">
        <v>550</v>
      </c>
      <c r="N276" s="25" t="s">
        <v>551</v>
      </c>
      <c r="O276" s="25" t="s">
        <v>3073</v>
      </c>
      <c r="P276" s="25">
        <v>32458</v>
      </c>
      <c r="Q276" s="25">
        <v>0.75</v>
      </c>
      <c r="R276" s="25" t="s">
        <v>42</v>
      </c>
      <c r="S276" s="25" t="s">
        <v>36</v>
      </c>
    </row>
    <row r="277" spans="1:19" x14ac:dyDescent="0.35">
      <c r="A277" s="25" t="str">
        <f>+N277</f>
        <v>Bovey Jonathan</v>
      </c>
      <c r="B277" s="25" t="str">
        <f>+M277</f>
        <v>199.90.154.0</v>
      </c>
      <c r="C277" s="25" t="str">
        <f>LEFT(L277,2)</f>
        <v>R9</v>
      </c>
      <c r="D277" s="25">
        <f>+Q277</f>
        <v>0.75</v>
      </c>
      <c r="E277" s="25" t="str">
        <f>+R277</f>
        <v>35+</v>
      </c>
      <c r="F277" s="25" t="str">
        <f>+S277</f>
        <v>S</v>
      </c>
      <c r="G277" s="29" t="s">
        <v>543</v>
      </c>
      <c r="H277" s="29" t="str">
        <f t="shared" si="4"/>
        <v/>
      </c>
      <c r="I277" s="25" t="str">
        <f>IF(K277&gt;4,"Dames","Messieurs")</f>
        <v>Messieurs</v>
      </c>
      <c r="J277" t="str">
        <f>RIGHT(B277,5)</f>
        <v>154.0</v>
      </c>
      <c r="K277">
        <f>VALUE(LEFT(J277,1))</f>
        <v>1</v>
      </c>
      <c r="L277" s="25" t="str">
        <f>+O277</f>
        <v>R9 </v>
      </c>
      <c r="M277" s="25" t="s">
        <v>1133</v>
      </c>
      <c r="N277" s="25" t="s">
        <v>1134</v>
      </c>
      <c r="O277" s="25" t="s">
        <v>3073</v>
      </c>
      <c r="P277" s="25">
        <v>32458</v>
      </c>
      <c r="Q277" s="25">
        <v>0.75</v>
      </c>
      <c r="R277" s="25" t="s">
        <v>42</v>
      </c>
      <c r="S277" s="25" t="s">
        <v>878</v>
      </c>
    </row>
    <row r="278" spans="1:19" x14ac:dyDescent="0.35">
      <c r="A278" s="25" t="str">
        <f>+N278</f>
        <v>Bovier François</v>
      </c>
      <c r="B278" s="25" t="str">
        <f>+M278</f>
        <v>199.92.307.0</v>
      </c>
      <c r="C278" s="25" t="str">
        <f>LEFT(L278,2)</f>
        <v>R8</v>
      </c>
      <c r="D278" s="25">
        <f>+Q278</f>
        <v>0.88900000000000001</v>
      </c>
      <c r="E278" s="25" t="str">
        <f>+R278</f>
        <v>A</v>
      </c>
      <c r="F278" s="25" t="str">
        <f>+S278</f>
        <v>A</v>
      </c>
      <c r="G278" s="29" t="s">
        <v>25</v>
      </c>
      <c r="H278" s="29" t="str">
        <f t="shared" si="4"/>
        <v/>
      </c>
      <c r="I278" s="25" t="str">
        <f>IF(K278&gt;4,"Dames","Messieurs")</f>
        <v>Messieurs</v>
      </c>
      <c r="J278" t="str">
        <f>RIGHT(B278,5)</f>
        <v>307.0</v>
      </c>
      <c r="K278">
        <f>VALUE(LEFT(J278,1))</f>
        <v>3</v>
      </c>
      <c r="L278" s="25" t="str">
        <f>+O278</f>
        <v>R8 </v>
      </c>
      <c r="M278" s="25" t="s">
        <v>3438</v>
      </c>
      <c r="N278" s="25" t="s">
        <v>3439</v>
      </c>
      <c r="O278" s="25" t="s">
        <v>3070</v>
      </c>
      <c r="P278" s="25">
        <v>30538</v>
      </c>
      <c r="Q278" s="25">
        <v>0.88900000000000001</v>
      </c>
      <c r="R278" s="25" t="s">
        <v>36</v>
      </c>
      <c r="S278" s="25" t="s">
        <v>36</v>
      </c>
    </row>
    <row r="279" spans="1:19" x14ac:dyDescent="0.35">
      <c r="A279" s="25" t="str">
        <f>+N279</f>
        <v>Bovier-Michelet Audrey</v>
      </c>
      <c r="B279" s="25" t="str">
        <f>+M279</f>
        <v>651.93.607.0</v>
      </c>
      <c r="C279" s="25" t="str">
        <f>LEFT(L279,2)</f>
        <v>R9</v>
      </c>
      <c r="D279" s="25">
        <f>+Q279</f>
        <v>0.75</v>
      </c>
      <c r="E279" s="25" t="str">
        <f>+R279</f>
        <v>30+</v>
      </c>
      <c r="F279" s="25" t="str">
        <f>+S279</f>
        <v>A</v>
      </c>
      <c r="G279" s="29" t="s">
        <v>25</v>
      </c>
      <c r="H279" s="29" t="str">
        <f t="shared" si="4"/>
        <v/>
      </c>
      <c r="I279" s="25" t="str">
        <f>IF(K279&gt;4,"Dames","Messieurs")</f>
        <v>Dames</v>
      </c>
      <c r="J279" t="str">
        <f>RIGHT(B279,5)</f>
        <v>607.0</v>
      </c>
      <c r="K279">
        <f>VALUE(LEFT(J279,1))</f>
        <v>6</v>
      </c>
      <c r="L279" s="25" t="str">
        <f>+O279</f>
        <v>R9 </v>
      </c>
      <c r="M279" s="25" t="s">
        <v>117</v>
      </c>
      <c r="N279" s="25" t="s">
        <v>3067</v>
      </c>
      <c r="O279" s="25" t="s">
        <v>3073</v>
      </c>
      <c r="P279" s="25">
        <v>11805</v>
      </c>
      <c r="Q279" s="25">
        <v>0.75</v>
      </c>
      <c r="R279" s="25" t="s">
        <v>35</v>
      </c>
      <c r="S279" s="25" t="s">
        <v>36</v>
      </c>
    </row>
    <row r="280" spans="1:19" x14ac:dyDescent="0.35">
      <c r="A280" s="25" t="str">
        <f>+N280</f>
        <v>Bowman Matt</v>
      </c>
      <c r="B280" s="25" t="str">
        <f>+M280</f>
        <v>199.03.233.0</v>
      </c>
      <c r="C280" s="25" t="str">
        <f>LEFT(L280,2)</f>
        <v>R9</v>
      </c>
      <c r="D280" s="25">
        <f>+Q280</f>
        <v>0.75</v>
      </c>
      <c r="E280" s="25" t="str">
        <f>+R280</f>
        <v>A</v>
      </c>
      <c r="F280" s="25" t="str">
        <f>+S280</f>
        <v>S</v>
      </c>
      <c r="G280" s="29" t="s">
        <v>539</v>
      </c>
      <c r="H280" s="29" t="str">
        <f t="shared" si="4"/>
        <v/>
      </c>
      <c r="I280" s="25" t="str">
        <f>IF(K280&gt;4,"Dames","Messieurs")</f>
        <v>Messieurs</v>
      </c>
      <c r="J280" t="str">
        <f>RIGHT(B280,5)</f>
        <v>233.0</v>
      </c>
      <c r="K280">
        <f>VALUE(LEFT(J280,1))</f>
        <v>2</v>
      </c>
      <c r="L280" s="25" t="str">
        <f>+O280</f>
        <v>R9 </v>
      </c>
      <c r="M280" s="25" t="s">
        <v>1038</v>
      </c>
      <c r="N280" s="25" t="s">
        <v>1039</v>
      </c>
      <c r="O280" s="25" t="s">
        <v>3073</v>
      </c>
      <c r="P280" s="25">
        <v>32458</v>
      </c>
      <c r="Q280" s="25">
        <v>0.75</v>
      </c>
      <c r="R280" s="25" t="s">
        <v>36</v>
      </c>
      <c r="S280" s="25" t="s">
        <v>878</v>
      </c>
    </row>
    <row r="281" spans="1:19" x14ac:dyDescent="0.35">
      <c r="A281" s="25" t="str">
        <f>+N281</f>
        <v>Bowman Shaun</v>
      </c>
      <c r="B281" s="25" t="str">
        <f>+M281</f>
        <v>199.00.488.0</v>
      </c>
      <c r="C281" s="25" t="str">
        <f>LEFT(L281,2)</f>
        <v>R9</v>
      </c>
      <c r="D281" s="25">
        <f>+Q281</f>
        <v>0.75</v>
      </c>
      <c r="E281" s="25" t="str">
        <f>+R281</f>
        <v>A</v>
      </c>
      <c r="F281" s="25" t="str">
        <f>+S281</f>
        <v>S</v>
      </c>
      <c r="G281" s="29" t="s">
        <v>539</v>
      </c>
      <c r="H281" s="29" t="str">
        <f t="shared" si="4"/>
        <v/>
      </c>
      <c r="I281" s="25" t="str">
        <f>IF(K281&gt;4,"Dames","Messieurs")</f>
        <v>Messieurs</v>
      </c>
      <c r="J281" t="str">
        <f>RIGHT(B281,5)</f>
        <v>488.0</v>
      </c>
      <c r="K281">
        <f>VALUE(LEFT(J281,1))</f>
        <v>4</v>
      </c>
      <c r="L281" s="25" t="str">
        <f>+O281</f>
        <v>R9 </v>
      </c>
      <c r="M281" s="25" t="s">
        <v>451</v>
      </c>
      <c r="N281" s="25" t="s">
        <v>452</v>
      </c>
      <c r="O281" s="25" t="s">
        <v>3073</v>
      </c>
      <c r="P281" s="25">
        <v>32458</v>
      </c>
      <c r="Q281" s="25">
        <v>0.75</v>
      </c>
      <c r="R281" s="25" t="s">
        <v>36</v>
      </c>
      <c r="S281" s="25" t="s">
        <v>878</v>
      </c>
    </row>
    <row r="282" spans="1:19" x14ac:dyDescent="0.35">
      <c r="A282" s="25" t="str">
        <f>+N282</f>
        <v>Boxler Timothée</v>
      </c>
      <c r="B282" s="25" t="str">
        <f>+M282</f>
        <v>199.92.480.0</v>
      </c>
      <c r="C282" s="25" t="str">
        <f>LEFT(L282,2)</f>
        <v>R9</v>
      </c>
      <c r="D282" s="25">
        <f>+Q282</f>
        <v>0.75</v>
      </c>
      <c r="E282" s="25" t="str">
        <f>+R282</f>
        <v>A</v>
      </c>
      <c r="F282" s="25" t="str">
        <f>+S282</f>
        <v>S</v>
      </c>
      <c r="G282" s="29" t="s">
        <v>543</v>
      </c>
      <c r="H282" s="29" t="str">
        <f t="shared" si="4"/>
        <v/>
      </c>
      <c r="I282" s="25" t="str">
        <f>IF(K282&gt;4,"Dames","Messieurs")</f>
        <v>Messieurs</v>
      </c>
      <c r="J282" t="str">
        <f>RIGHT(B282,5)</f>
        <v>480.0</v>
      </c>
      <c r="K282">
        <f>VALUE(LEFT(J282,1))</f>
        <v>4</v>
      </c>
      <c r="L282" s="25" t="str">
        <f>+O282</f>
        <v>R9 </v>
      </c>
      <c r="M282" s="25" t="s">
        <v>1135</v>
      </c>
      <c r="N282" s="25" t="s">
        <v>1136</v>
      </c>
      <c r="O282" s="25" t="s">
        <v>3073</v>
      </c>
      <c r="P282" s="25">
        <v>32458</v>
      </c>
      <c r="Q282" s="25">
        <v>0.75</v>
      </c>
      <c r="R282" s="25" t="s">
        <v>36</v>
      </c>
      <c r="S282" s="25" t="s">
        <v>878</v>
      </c>
    </row>
    <row r="283" spans="1:19" x14ac:dyDescent="0.35">
      <c r="A283" s="25" t="str">
        <f>+N283</f>
        <v>Boyer Renaud</v>
      </c>
      <c r="B283" s="25" t="str">
        <f>+M283</f>
        <v>199.87.129.0</v>
      </c>
      <c r="C283" s="25" t="str">
        <f>LEFT(L283,2)</f>
        <v>R9</v>
      </c>
      <c r="D283" s="25">
        <f>+Q283</f>
        <v>0.75</v>
      </c>
      <c r="E283" s="25" t="str">
        <f>+R283</f>
        <v>35+</v>
      </c>
      <c r="F283" s="25" t="str">
        <f>+S283</f>
        <v>S</v>
      </c>
      <c r="G283" s="29" t="s">
        <v>28</v>
      </c>
      <c r="H283" s="29" t="str">
        <f t="shared" si="4"/>
        <v/>
      </c>
      <c r="I283" s="25" t="str">
        <f>IF(K283&gt;4,"Dames","Messieurs")</f>
        <v>Messieurs</v>
      </c>
      <c r="J283" t="str">
        <f>RIGHT(B283,5)</f>
        <v>129.0</v>
      </c>
      <c r="K283">
        <f>VALUE(LEFT(J283,1))</f>
        <v>1</v>
      </c>
      <c r="L283" s="25" t="str">
        <f>+O283</f>
        <v>R9 </v>
      </c>
      <c r="M283" s="25" t="s">
        <v>384</v>
      </c>
      <c r="N283" s="25" t="s">
        <v>385</v>
      </c>
      <c r="O283" s="25" t="s">
        <v>3073</v>
      </c>
      <c r="P283" s="25">
        <v>32458</v>
      </c>
      <c r="Q283" s="25">
        <v>0.75</v>
      </c>
      <c r="R283" s="25" t="s">
        <v>42</v>
      </c>
      <c r="S283" s="25" t="s">
        <v>878</v>
      </c>
    </row>
    <row r="284" spans="1:19" x14ac:dyDescent="0.35">
      <c r="A284" s="25" t="str">
        <f>+N284</f>
        <v>Boyer Stéphane</v>
      </c>
      <c r="B284" s="25" t="str">
        <f>+M284</f>
        <v>199.78.154.0</v>
      </c>
      <c r="C284" s="25" t="str">
        <f>LEFT(L284,2)</f>
        <v>R8</v>
      </c>
      <c r="D284" s="25">
        <f>+Q284</f>
        <v>1.4510000000000001</v>
      </c>
      <c r="E284" s="25" t="str">
        <f>+R284</f>
        <v>45+</v>
      </c>
      <c r="F284" s="25" t="str">
        <f>+S284</f>
        <v>A</v>
      </c>
      <c r="G284" s="29" t="s">
        <v>3995</v>
      </c>
      <c r="H284" s="29" t="str">
        <f t="shared" si="4"/>
        <v/>
      </c>
      <c r="I284" s="25" t="str">
        <f>IF(K284&gt;4,"Dames","Messieurs")</f>
        <v>Messieurs</v>
      </c>
      <c r="J284" t="str">
        <f>RIGHT(B284,5)</f>
        <v>154.0</v>
      </c>
      <c r="K284">
        <f>VALUE(LEFT(J284,1))</f>
        <v>1</v>
      </c>
      <c r="L284" s="25" t="str">
        <f>+O284</f>
        <v>R8 </v>
      </c>
      <c r="M284" s="25" t="s">
        <v>4210</v>
      </c>
      <c r="N284" s="25" t="s">
        <v>4211</v>
      </c>
      <c r="O284" s="25" t="s">
        <v>3070</v>
      </c>
      <c r="P284" s="25">
        <v>23897</v>
      </c>
      <c r="Q284" s="25">
        <v>1.4510000000000001</v>
      </c>
      <c r="R284" s="25" t="s">
        <v>78</v>
      </c>
      <c r="S284" s="25" t="s">
        <v>36</v>
      </c>
    </row>
    <row r="285" spans="1:19" x14ac:dyDescent="0.35">
      <c r="A285" s="25" t="str">
        <f>+N285</f>
        <v>Boyère Muriel</v>
      </c>
      <c r="B285" s="25" t="str">
        <f>+M285</f>
        <v>199.73.634.0</v>
      </c>
      <c r="C285" s="25" t="str">
        <f>LEFT(L285,2)</f>
        <v>R7</v>
      </c>
      <c r="D285" s="25">
        <f>+Q285</f>
        <v>2.2370000000000001</v>
      </c>
      <c r="E285" s="25" t="str">
        <f>+R285</f>
        <v>50+</v>
      </c>
      <c r="F285" s="25" t="str">
        <f>+S285</f>
        <v>A</v>
      </c>
      <c r="G285" s="29" t="s">
        <v>29</v>
      </c>
      <c r="H285" s="29" t="str">
        <f t="shared" si="4"/>
        <v/>
      </c>
      <c r="I285" s="25" t="str">
        <f>IF(K285&gt;4,"Dames","Messieurs")</f>
        <v>Dames</v>
      </c>
      <c r="J285" t="str">
        <f>RIGHT(B285,5)</f>
        <v>634.0</v>
      </c>
      <c r="K285">
        <f>VALUE(LEFT(J285,1))</f>
        <v>6</v>
      </c>
      <c r="L285" s="25" t="str">
        <f>+O285</f>
        <v>R7 </v>
      </c>
      <c r="M285" s="25" t="s">
        <v>5178</v>
      </c>
      <c r="N285" s="25" t="s">
        <v>5179</v>
      </c>
      <c r="O285" s="25" t="s">
        <v>3066</v>
      </c>
      <c r="P285" s="25">
        <v>6160</v>
      </c>
      <c r="Q285" s="25">
        <v>2.2370000000000001</v>
      </c>
      <c r="R285" s="25" t="s">
        <v>39</v>
      </c>
      <c r="S285" s="25" t="s">
        <v>36</v>
      </c>
    </row>
    <row r="286" spans="1:19" x14ac:dyDescent="0.35">
      <c r="A286" s="25" t="str">
        <f>+N286</f>
        <v>Boymond Suzanne</v>
      </c>
      <c r="B286" s="25" t="str">
        <f>+M286</f>
        <v>199.78.644.0</v>
      </c>
      <c r="C286" s="25" t="str">
        <f>LEFT(L286,2)</f>
        <v>R9</v>
      </c>
      <c r="D286" s="25">
        <f>+Q286</f>
        <v>0.75</v>
      </c>
      <c r="E286" s="25" t="str">
        <f>+R286</f>
        <v>45+</v>
      </c>
      <c r="F286" s="25" t="str">
        <f>+S286</f>
        <v>S</v>
      </c>
      <c r="G286" s="29" t="s">
        <v>3359</v>
      </c>
      <c r="H286" s="29" t="str">
        <f t="shared" si="4"/>
        <v/>
      </c>
      <c r="I286" s="25" t="str">
        <f>IF(K286&gt;4,"Dames","Messieurs")</f>
        <v>Dames</v>
      </c>
      <c r="J286" t="str">
        <f>RIGHT(B286,5)</f>
        <v>644.0</v>
      </c>
      <c r="K286">
        <f>VALUE(LEFT(J286,1))</f>
        <v>6</v>
      </c>
      <c r="L286" s="25" t="str">
        <f>+O286</f>
        <v>R9 </v>
      </c>
      <c r="M286" s="25" t="s">
        <v>831</v>
      </c>
      <c r="N286" s="25" t="s">
        <v>3913</v>
      </c>
      <c r="O286" s="25" t="s">
        <v>3073</v>
      </c>
      <c r="P286" s="25">
        <v>11805</v>
      </c>
      <c r="Q286" s="25">
        <v>0.75</v>
      </c>
      <c r="R286" s="25" t="s">
        <v>78</v>
      </c>
      <c r="S286" s="25" t="s">
        <v>878</v>
      </c>
    </row>
    <row r="287" spans="1:19" x14ac:dyDescent="0.35">
      <c r="A287" s="25" t="str">
        <f>+N287</f>
        <v>Brackley Graham</v>
      </c>
      <c r="B287" s="25" t="str">
        <f>+M287</f>
        <v>200.69.128.0</v>
      </c>
      <c r="C287" s="25" t="str">
        <f>LEFT(L287,2)</f>
        <v>R9</v>
      </c>
      <c r="D287" s="25">
        <f>+Q287</f>
        <v>0.75</v>
      </c>
      <c r="E287" s="25" t="str">
        <f>+R287</f>
        <v>55+</v>
      </c>
      <c r="F287" s="25" t="str">
        <f>+S287</f>
        <v>S</v>
      </c>
      <c r="G287" s="29" t="s">
        <v>543</v>
      </c>
      <c r="H287" s="29" t="str">
        <f t="shared" si="4"/>
        <v/>
      </c>
      <c r="I287" s="25" t="str">
        <f>IF(K287&gt;4,"Dames","Messieurs")</f>
        <v>Messieurs</v>
      </c>
      <c r="J287" t="str">
        <f>RIGHT(B287,5)</f>
        <v>128.0</v>
      </c>
      <c r="K287">
        <f>VALUE(LEFT(J287,1))</f>
        <v>1</v>
      </c>
      <c r="L287" s="25" t="str">
        <f>+O287</f>
        <v>R9 </v>
      </c>
      <c r="M287" s="25" t="s">
        <v>1137</v>
      </c>
      <c r="N287" s="25" t="s">
        <v>1138</v>
      </c>
      <c r="O287" s="25" t="s">
        <v>3073</v>
      </c>
      <c r="P287" s="25">
        <v>32458</v>
      </c>
      <c r="Q287" s="25">
        <v>0.75</v>
      </c>
      <c r="R287" s="25" t="s">
        <v>53</v>
      </c>
      <c r="S287" s="25" t="s">
        <v>878</v>
      </c>
    </row>
    <row r="288" spans="1:19" x14ac:dyDescent="0.35">
      <c r="A288" s="25" t="str">
        <f>+N288</f>
        <v>Bradley Max</v>
      </c>
      <c r="B288" s="25" t="str">
        <f>+M288</f>
        <v>200.07.101.0</v>
      </c>
      <c r="C288" s="25" t="str">
        <f>LEFT(L288,2)</f>
        <v>R9</v>
      </c>
      <c r="D288" s="25">
        <f>+Q288</f>
        <v>0.75</v>
      </c>
      <c r="E288" s="25" t="str">
        <f>+R288</f>
        <v>18&amp;U</v>
      </c>
      <c r="F288" s="25" t="str">
        <f>+S288</f>
        <v>S</v>
      </c>
      <c r="G288" s="29" t="s">
        <v>28</v>
      </c>
      <c r="H288" s="29" t="str">
        <f t="shared" si="4"/>
        <v/>
      </c>
      <c r="I288" s="25" t="str">
        <f>IF(K288&gt;4,"Dames","Messieurs")</f>
        <v>Messieurs</v>
      </c>
      <c r="J288" t="str">
        <f>RIGHT(B288,5)</f>
        <v>101.0</v>
      </c>
      <c r="K288">
        <f>VALUE(LEFT(J288,1))</f>
        <v>1</v>
      </c>
      <c r="L288" s="25" t="str">
        <f>+O288</f>
        <v>R9 </v>
      </c>
      <c r="M288" s="25" t="s">
        <v>1481</v>
      </c>
      <c r="N288" s="25" t="s">
        <v>1482</v>
      </c>
      <c r="O288" s="25" t="s">
        <v>3073</v>
      </c>
      <c r="P288" s="25">
        <v>32458</v>
      </c>
      <c r="Q288" s="25">
        <v>0.75</v>
      </c>
      <c r="R288" s="25" t="s">
        <v>73</v>
      </c>
      <c r="S288" s="25" t="s">
        <v>878</v>
      </c>
    </row>
    <row r="289" spans="1:19" x14ac:dyDescent="0.35">
      <c r="A289" s="25" t="str">
        <f>+N289</f>
        <v>Braha Esther</v>
      </c>
      <c r="B289" s="25" t="str">
        <f>+M289</f>
        <v>201.07.624.0</v>
      </c>
      <c r="C289" s="25" t="str">
        <f>LEFT(L289,2)</f>
        <v>R8</v>
      </c>
      <c r="D289" s="25">
        <f>+Q289</f>
        <v>1.391</v>
      </c>
      <c r="E289" s="25" t="str">
        <f>+R289</f>
        <v>18&amp;U</v>
      </c>
      <c r="F289" s="25" t="str">
        <f>+S289</f>
        <v>S</v>
      </c>
      <c r="G289" s="29" t="s">
        <v>3995</v>
      </c>
      <c r="H289" s="29" t="str">
        <f t="shared" si="4"/>
        <v/>
      </c>
      <c r="I289" s="25" t="str">
        <f>IF(K289&gt;4,"Dames","Messieurs")</f>
        <v>Dames</v>
      </c>
      <c r="J289" t="str">
        <f>RIGHT(B289,5)</f>
        <v>624.0</v>
      </c>
      <c r="K289">
        <f>VALUE(LEFT(J289,1))</f>
        <v>6</v>
      </c>
      <c r="L289" s="25" t="str">
        <f>+O289</f>
        <v>R8 </v>
      </c>
      <c r="M289" s="25" t="s">
        <v>4086</v>
      </c>
      <c r="N289" s="25" t="s">
        <v>4087</v>
      </c>
      <c r="O289" s="25" t="s">
        <v>3070</v>
      </c>
      <c r="P289" s="25">
        <v>9000</v>
      </c>
      <c r="Q289" s="25">
        <v>1.391</v>
      </c>
      <c r="R289" s="25" t="s">
        <v>73</v>
      </c>
      <c r="S289" s="25" t="s">
        <v>878</v>
      </c>
    </row>
    <row r="290" spans="1:19" x14ac:dyDescent="0.35">
      <c r="A290" s="25" t="str">
        <f>+N290</f>
        <v>Brambilla Giulio</v>
      </c>
      <c r="B290" s="25" t="str">
        <f>+M290</f>
        <v>201.12.322.0</v>
      </c>
      <c r="C290" s="25" t="str">
        <f>LEFT(L290,2)</f>
        <v>R8</v>
      </c>
      <c r="D290" s="25">
        <f>+Q290</f>
        <v>1.2829999999999999</v>
      </c>
      <c r="E290" s="25" t="str">
        <f>+R290</f>
        <v>14&amp;U</v>
      </c>
      <c r="F290" s="25" t="str">
        <f>+S290</f>
        <v>A</v>
      </c>
      <c r="G290" s="29" t="s">
        <v>1839</v>
      </c>
      <c r="H290" s="29" t="str">
        <f t="shared" si="4"/>
        <v/>
      </c>
      <c r="I290" s="25" t="str">
        <f>IF(K290&gt;4,"Dames","Messieurs")</f>
        <v>Messieurs</v>
      </c>
      <c r="J290" t="str">
        <f>RIGHT(B290,5)</f>
        <v>322.0</v>
      </c>
      <c r="K290">
        <f>VALUE(LEFT(J290,1))</f>
        <v>3</v>
      </c>
      <c r="L290" s="25" t="str">
        <f>+O290</f>
        <v>R8 </v>
      </c>
      <c r="M290" s="25" t="s">
        <v>4970</v>
      </c>
      <c r="N290" s="25" t="s">
        <v>4971</v>
      </c>
      <c r="O290" s="25" t="s">
        <v>3070</v>
      </c>
      <c r="P290" s="25">
        <v>25799</v>
      </c>
      <c r="Q290" s="25">
        <v>1.2829999999999999</v>
      </c>
      <c r="R290" s="25" t="s">
        <v>83</v>
      </c>
      <c r="S290" s="25" t="s">
        <v>36</v>
      </c>
    </row>
    <row r="291" spans="1:19" x14ac:dyDescent="0.35">
      <c r="A291" s="25" t="str">
        <f>+N291</f>
        <v>Branchereau Frédéric</v>
      </c>
      <c r="B291" s="25" t="str">
        <f>+M291</f>
        <v>202.73.480.0</v>
      </c>
      <c r="C291" s="25" t="str">
        <f>LEFT(L291,2)</f>
        <v>R7</v>
      </c>
      <c r="D291" s="25">
        <f>+Q291</f>
        <v>2.4359999999999999</v>
      </c>
      <c r="E291" s="25" t="str">
        <f>+R291</f>
        <v>50+</v>
      </c>
      <c r="F291" s="25" t="str">
        <f>+S291</f>
        <v>A</v>
      </c>
      <c r="G291" s="29" t="s">
        <v>1839</v>
      </c>
      <c r="H291" s="29" t="str">
        <f t="shared" si="4"/>
        <v/>
      </c>
      <c r="I291" s="25" t="str">
        <f>IF(K291&gt;4,"Dames","Messieurs")</f>
        <v>Messieurs</v>
      </c>
      <c r="J291" t="str">
        <f>RIGHT(B291,5)</f>
        <v>480.0</v>
      </c>
      <c r="K291">
        <f>VALUE(LEFT(J291,1))</f>
        <v>4</v>
      </c>
      <c r="L291" s="25" t="str">
        <f>+O291</f>
        <v>R7 </v>
      </c>
      <c r="M291" s="25" t="s">
        <v>1887</v>
      </c>
      <c r="N291" s="25" t="s">
        <v>1888</v>
      </c>
      <c r="O291" s="25" t="s">
        <v>3066</v>
      </c>
      <c r="P291" s="25">
        <v>16024</v>
      </c>
      <c r="Q291" s="25">
        <v>2.4359999999999999</v>
      </c>
      <c r="R291" s="25" t="s">
        <v>39</v>
      </c>
      <c r="S291" s="25" t="s">
        <v>36</v>
      </c>
    </row>
    <row r="292" spans="1:19" x14ac:dyDescent="0.35">
      <c r="A292" s="25" t="str">
        <f>+N292</f>
        <v>Brander Juliette</v>
      </c>
      <c r="B292" s="25" t="str">
        <f>+M292</f>
        <v>202.04.730.0</v>
      </c>
      <c r="C292" s="25" t="str">
        <f>LEFT(L292,2)</f>
        <v>R9</v>
      </c>
      <c r="D292" s="25">
        <f>+Q292</f>
        <v>0.75</v>
      </c>
      <c r="E292" s="25" t="str">
        <f>+R292</f>
        <v>A</v>
      </c>
      <c r="F292" s="25" t="str">
        <f>+S292</f>
        <v>S</v>
      </c>
      <c r="G292" s="29" t="s">
        <v>3359</v>
      </c>
      <c r="H292" s="29" t="str">
        <f t="shared" si="4"/>
        <v/>
      </c>
      <c r="I292" s="25" t="str">
        <f>IF(K292&gt;4,"Dames","Messieurs")</f>
        <v>Dames</v>
      </c>
      <c r="J292" t="str">
        <f>RIGHT(B292,5)</f>
        <v>730.0</v>
      </c>
      <c r="K292">
        <f>VALUE(LEFT(J292,1))</f>
        <v>7</v>
      </c>
      <c r="L292" s="25" t="str">
        <f>+O292</f>
        <v>R9 </v>
      </c>
      <c r="M292" s="25" t="s">
        <v>780</v>
      </c>
      <c r="N292" s="25" t="s">
        <v>781</v>
      </c>
      <c r="O292" s="25" t="s">
        <v>3073</v>
      </c>
      <c r="P292" s="25">
        <v>11805</v>
      </c>
      <c r="Q292" s="25">
        <v>0.75</v>
      </c>
      <c r="R292" s="25" t="s">
        <v>36</v>
      </c>
      <c r="S292" s="25" t="s">
        <v>878</v>
      </c>
    </row>
    <row r="293" spans="1:19" x14ac:dyDescent="0.35">
      <c r="A293" s="25" t="str">
        <f>+N293</f>
        <v>Bratcov Gary</v>
      </c>
      <c r="B293" s="25" t="str">
        <f>+M293</f>
        <v>203.69.207.0</v>
      </c>
      <c r="C293" s="25" t="str">
        <f>LEFT(L293,2)</f>
        <v>R5</v>
      </c>
      <c r="D293" s="25">
        <f>+Q293</f>
        <v>4.7670000000000003</v>
      </c>
      <c r="E293" s="25" t="str">
        <f>+R293</f>
        <v>55+</v>
      </c>
      <c r="F293" s="25" t="str">
        <f>+S293</f>
        <v>A</v>
      </c>
      <c r="G293" s="29" t="s">
        <v>1839</v>
      </c>
      <c r="H293" s="29" t="str">
        <f t="shared" si="4"/>
        <v/>
      </c>
      <c r="I293" s="25" t="str">
        <f>IF(K293&gt;4,"Dames","Messieurs")</f>
        <v>Messieurs</v>
      </c>
      <c r="J293" t="str">
        <f>RIGHT(B293,5)</f>
        <v>207.0</v>
      </c>
      <c r="K293">
        <f>VALUE(LEFT(J293,1))</f>
        <v>2</v>
      </c>
      <c r="L293" s="25" t="str">
        <f>+O293</f>
        <v>R5 </v>
      </c>
      <c r="M293" s="25" t="s">
        <v>2514</v>
      </c>
      <c r="N293" s="25" t="s">
        <v>2515</v>
      </c>
      <c r="O293" s="25" t="s">
        <v>3084</v>
      </c>
      <c r="P293" s="25">
        <v>4972</v>
      </c>
      <c r="Q293" s="25">
        <v>4.7670000000000003</v>
      </c>
      <c r="R293" s="25" t="s">
        <v>53</v>
      </c>
      <c r="S293" s="25" t="s">
        <v>36</v>
      </c>
    </row>
    <row r="294" spans="1:19" x14ac:dyDescent="0.35">
      <c r="A294" s="25" t="str">
        <f>+N294</f>
        <v>Brault Arthur</v>
      </c>
      <c r="B294" s="25" t="str">
        <f>+M294</f>
        <v>204.78.343.0</v>
      </c>
      <c r="C294" s="25" t="str">
        <f>LEFT(L294,2)</f>
        <v>R7</v>
      </c>
      <c r="D294" s="25">
        <f>+Q294</f>
        <v>3.17</v>
      </c>
      <c r="E294" s="25" t="str">
        <f>+R294</f>
        <v>45+</v>
      </c>
      <c r="F294" s="25" t="str">
        <f>+S294</f>
        <v>A</v>
      </c>
      <c r="G294" s="29" t="s">
        <v>5397</v>
      </c>
      <c r="H294" s="29" t="str">
        <f t="shared" si="4"/>
        <v/>
      </c>
      <c r="I294" s="25" t="str">
        <f>IF(K294&gt;4,"Dames","Messieurs")</f>
        <v>Messieurs</v>
      </c>
      <c r="J294" t="str">
        <f>RIGHT(B294,5)</f>
        <v>343.0</v>
      </c>
      <c r="K294">
        <f>VALUE(LEFT(J294,1))</f>
        <v>3</v>
      </c>
      <c r="L294" s="25" t="str">
        <f>+O294</f>
        <v>R7 </v>
      </c>
      <c r="M294" s="25" t="s">
        <v>4627</v>
      </c>
      <c r="N294" s="25" t="s">
        <v>4628</v>
      </c>
      <c r="O294" s="25" t="s">
        <v>3066</v>
      </c>
      <c r="P294" s="25">
        <v>11624</v>
      </c>
      <c r="Q294" s="25">
        <v>3.17</v>
      </c>
      <c r="R294" s="25" t="s">
        <v>78</v>
      </c>
      <c r="S294" s="25" t="s">
        <v>36</v>
      </c>
    </row>
    <row r="295" spans="1:19" x14ac:dyDescent="0.35">
      <c r="A295" s="25" t="str">
        <f>+N295</f>
        <v>Braun Leonardo</v>
      </c>
      <c r="B295" s="25" t="str">
        <f>+M295</f>
        <v>204.11.185.0</v>
      </c>
      <c r="C295" s="25" t="str">
        <f>LEFT(L295,2)</f>
        <v>R9</v>
      </c>
      <c r="D295" s="25">
        <f>+Q295</f>
        <v>0.745</v>
      </c>
      <c r="E295" s="25" t="str">
        <f>+R295</f>
        <v>14&amp;U</v>
      </c>
      <c r="F295" s="25" t="str">
        <f>+S295</f>
        <v>A</v>
      </c>
      <c r="G295" s="29" t="s">
        <v>3359</v>
      </c>
      <c r="H295" s="29" t="str">
        <f t="shared" si="4"/>
        <v/>
      </c>
      <c r="I295" s="25" t="str">
        <f>IF(K295&gt;4,"Dames","Messieurs")</f>
        <v>Messieurs</v>
      </c>
      <c r="J295" t="str">
        <f>RIGHT(B295,5)</f>
        <v>185.0</v>
      </c>
      <c r="K295">
        <f>VALUE(LEFT(J295,1))</f>
        <v>1</v>
      </c>
      <c r="L295" s="25" t="str">
        <f>+O295</f>
        <v>R9 </v>
      </c>
      <c r="M295" s="25" t="s">
        <v>5083</v>
      </c>
      <c r="N295" s="25" t="s">
        <v>5084</v>
      </c>
      <c r="O295" s="25" t="s">
        <v>3073</v>
      </c>
      <c r="P295" s="25">
        <v>44548</v>
      </c>
      <c r="Q295" s="25">
        <v>0.745</v>
      </c>
      <c r="R295" s="25" t="s">
        <v>83</v>
      </c>
      <c r="S295" s="25" t="s">
        <v>36</v>
      </c>
    </row>
    <row r="296" spans="1:19" x14ac:dyDescent="0.35">
      <c r="A296" s="25" t="str">
        <f>+N296</f>
        <v>Bravo Diego Leon</v>
      </c>
      <c r="B296" s="25" t="str">
        <f>+M296</f>
        <v>204.03.101.0</v>
      </c>
      <c r="C296" s="25" t="str">
        <f>LEFT(L296,2)</f>
        <v>R9</v>
      </c>
      <c r="D296" s="25">
        <f>+Q296</f>
        <v>0.75</v>
      </c>
      <c r="E296" s="25" t="str">
        <f>+R296</f>
        <v>A</v>
      </c>
      <c r="F296" s="25" t="str">
        <f>+S296</f>
        <v>S</v>
      </c>
      <c r="G296" s="29" t="s">
        <v>3359</v>
      </c>
      <c r="H296" s="29" t="str">
        <f t="shared" si="4"/>
        <v/>
      </c>
      <c r="I296" s="25" t="str">
        <f>IF(K296&gt;4,"Dames","Messieurs")</f>
        <v>Messieurs</v>
      </c>
      <c r="J296" t="str">
        <f>RIGHT(B296,5)</f>
        <v>101.0</v>
      </c>
      <c r="K296">
        <f>VALUE(LEFT(J296,1))</f>
        <v>1</v>
      </c>
      <c r="L296" s="25" t="str">
        <f>+O296</f>
        <v>R9 </v>
      </c>
      <c r="M296" s="25" t="s">
        <v>1625</v>
      </c>
      <c r="N296" s="25" t="s">
        <v>1626</v>
      </c>
      <c r="O296" s="25" t="s">
        <v>3073</v>
      </c>
      <c r="P296" s="25">
        <v>32458</v>
      </c>
      <c r="Q296" s="25">
        <v>0.75</v>
      </c>
      <c r="R296" s="25" t="s">
        <v>36</v>
      </c>
      <c r="S296" s="25" t="s">
        <v>878</v>
      </c>
    </row>
    <row r="297" spans="1:19" x14ac:dyDescent="0.35">
      <c r="A297" s="25" t="str">
        <f>+N297</f>
        <v>Bravo Prado Giancarlo</v>
      </c>
      <c r="B297" s="25" t="str">
        <f>+M297</f>
        <v>204.00.160.0</v>
      </c>
      <c r="C297" s="25" t="str">
        <f>LEFT(L297,2)</f>
        <v>R9</v>
      </c>
      <c r="D297" s="25">
        <f>+Q297</f>
        <v>0.75</v>
      </c>
      <c r="E297" s="25" t="str">
        <f>+R297</f>
        <v>A</v>
      </c>
      <c r="F297" s="25" t="str">
        <f>+S297</f>
        <v>S</v>
      </c>
      <c r="G297" s="29" t="s">
        <v>543</v>
      </c>
      <c r="H297" s="29" t="str">
        <f t="shared" si="4"/>
        <v/>
      </c>
      <c r="I297" s="25" t="str">
        <f>IF(K297&gt;4,"Dames","Messieurs")</f>
        <v>Messieurs</v>
      </c>
      <c r="J297" t="str">
        <f>RIGHT(B297,5)</f>
        <v>160.0</v>
      </c>
      <c r="K297">
        <f>VALUE(LEFT(J297,1))</f>
        <v>1</v>
      </c>
      <c r="L297" s="25" t="str">
        <f>+O297</f>
        <v>R9 </v>
      </c>
      <c r="M297" s="25" t="s">
        <v>1139</v>
      </c>
      <c r="N297" s="25" t="s">
        <v>1140</v>
      </c>
      <c r="O297" s="25" t="s">
        <v>3073</v>
      </c>
      <c r="P297" s="25">
        <v>32458</v>
      </c>
      <c r="Q297" s="25">
        <v>0.75</v>
      </c>
      <c r="R297" s="25" t="s">
        <v>36</v>
      </c>
      <c r="S297" s="25" t="s">
        <v>878</v>
      </c>
    </row>
    <row r="298" spans="1:19" x14ac:dyDescent="0.35">
      <c r="A298" s="25" t="str">
        <f>+N298</f>
        <v>Breasson Sonia</v>
      </c>
      <c r="B298" s="25" t="str">
        <f>+M298</f>
        <v>514.87.577.0</v>
      </c>
      <c r="C298" s="25" t="str">
        <f>LEFT(L298,2)</f>
        <v>R6</v>
      </c>
      <c r="D298" s="25">
        <f>+Q298</f>
        <v>4.1340000000000003</v>
      </c>
      <c r="E298" s="25" t="str">
        <f>+R298</f>
        <v>35+</v>
      </c>
      <c r="F298" s="25" t="str">
        <f>+S298</f>
        <v>A</v>
      </c>
      <c r="G298" s="29" t="s">
        <v>28</v>
      </c>
      <c r="H298" s="29" t="str">
        <f t="shared" si="4"/>
        <v/>
      </c>
      <c r="I298" s="25" t="str">
        <f>IF(K298&gt;4,"Dames","Messieurs")</f>
        <v>Dames</v>
      </c>
      <c r="J298" t="str">
        <f>RIGHT(B298,5)</f>
        <v>577.0</v>
      </c>
      <c r="K298">
        <f>VALUE(LEFT(J298,1))</f>
        <v>5</v>
      </c>
      <c r="L298" s="25" t="str">
        <f>+O298</f>
        <v>R6 </v>
      </c>
      <c r="M298" s="25" t="s">
        <v>276</v>
      </c>
      <c r="N298" s="25" t="s">
        <v>2449</v>
      </c>
      <c r="O298" s="25" t="s">
        <v>3065</v>
      </c>
      <c r="P298" s="25">
        <v>2472</v>
      </c>
      <c r="Q298" s="25">
        <v>4.1340000000000003</v>
      </c>
      <c r="R298" s="25" t="s">
        <v>42</v>
      </c>
      <c r="S298" s="25" t="s">
        <v>36</v>
      </c>
    </row>
    <row r="299" spans="1:19" x14ac:dyDescent="0.35">
      <c r="A299" s="25" t="str">
        <f>+N299</f>
        <v>Brechbuhl Laurent</v>
      </c>
      <c r="B299" s="25" t="str">
        <f>+M299</f>
        <v>205.50.101.0</v>
      </c>
      <c r="C299" s="25" t="str">
        <f>LEFT(L299,2)</f>
        <v>R9</v>
      </c>
      <c r="D299" s="25">
        <f>+Q299</f>
        <v>0.75</v>
      </c>
      <c r="E299" s="25" t="str">
        <f>+R299</f>
        <v>75+</v>
      </c>
      <c r="F299" s="25" t="str">
        <f>+S299</f>
        <v>S</v>
      </c>
      <c r="G299" s="29" t="s">
        <v>3995</v>
      </c>
      <c r="H299" s="29" t="str">
        <f t="shared" si="4"/>
        <v/>
      </c>
      <c r="I299" s="25" t="str">
        <f>IF(K299&gt;4,"Dames","Messieurs")</f>
        <v>Messieurs</v>
      </c>
      <c r="J299" t="str">
        <f>RIGHT(B299,5)</f>
        <v>101.0</v>
      </c>
      <c r="K299">
        <f>VALUE(LEFT(J299,1))</f>
        <v>1</v>
      </c>
      <c r="L299" s="25" t="str">
        <f>+O299</f>
        <v>R9 </v>
      </c>
      <c r="M299" s="25" t="s">
        <v>4280</v>
      </c>
      <c r="N299" s="25" t="s">
        <v>4281</v>
      </c>
      <c r="O299" s="25" t="s">
        <v>3073</v>
      </c>
      <c r="P299" s="25">
        <v>32458</v>
      </c>
      <c r="Q299" s="25">
        <v>0.75</v>
      </c>
      <c r="R299" s="25" t="s">
        <v>159</v>
      </c>
      <c r="S299" s="25" t="s">
        <v>878</v>
      </c>
    </row>
    <row r="300" spans="1:19" x14ac:dyDescent="0.35">
      <c r="A300" s="25" t="str">
        <f>+N300</f>
        <v>Bréchet Louis</v>
      </c>
      <c r="B300" s="25" t="str">
        <f>+M300</f>
        <v>205.16.375.0</v>
      </c>
      <c r="C300" s="25" t="str">
        <f>LEFT(L300,2)</f>
        <v>R9</v>
      </c>
      <c r="D300" s="25">
        <f>+Q300</f>
        <v>0.745</v>
      </c>
      <c r="E300" s="25" t="str">
        <f>+R300</f>
        <v>10&amp;U</v>
      </c>
      <c r="F300" s="25" t="str">
        <f>+S300</f>
        <v>A</v>
      </c>
      <c r="G300" s="29" t="s">
        <v>27</v>
      </c>
      <c r="H300" s="29" t="str">
        <f t="shared" si="4"/>
        <v/>
      </c>
      <c r="I300" s="25" t="str">
        <f>IF(K300&gt;4,"Dames","Messieurs")</f>
        <v>Messieurs</v>
      </c>
      <c r="J300" t="str">
        <f>RIGHT(B300,5)</f>
        <v>375.0</v>
      </c>
      <c r="K300">
        <f>VALUE(LEFT(J300,1))</f>
        <v>3</v>
      </c>
      <c r="L300" s="25" t="str">
        <f>+O300</f>
        <v>R9 </v>
      </c>
      <c r="M300" s="25" t="s">
        <v>4812</v>
      </c>
      <c r="N300" s="25" t="s">
        <v>4813</v>
      </c>
      <c r="O300" s="25" t="s">
        <v>3073</v>
      </c>
      <c r="P300" s="25">
        <v>44548</v>
      </c>
      <c r="Q300" s="25">
        <v>0.745</v>
      </c>
      <c r="R300" s="25" t="s">
        <v>110</v>
      </c>
      <c r="S300" s="25" t="s">
        <v>36</v>
      </c>
    </row>
    <row r="301" spans="1:19" x14ac:dyDescent="0.35">
      <c r="A301" s="25" t="str">
        <f>+N301</f>
        <v>Breckenridge Jennifer</v>
      </c>
      <c r="B301" s="25" t="str">
        <f>+M301</f>
        <v>205.73.569.0</v>
      </c>
      <c r="C301" s="25" t="str">
        <f>LEFT(L301,2)</f>
        <v>R9</v>
      </c>
      <c r="D301" s="25">
        <f>+Q301</f>
        <v>0.75</v>
      </c>
      <c r="E301" s="25" t="str">
        <f>+R301</f>
        <v>50+</v>
      </c>
      <c r="F301" s="25" t="str">
        <f>+S301</f>
        <v>S</v>
      </c>
      <c r="G301" s="29" t="s">
        <v>1839</v>
      </c>
      <c r="H301" s="29" t="str">
        <f t="shared" si="4"/>
        <v/>
      </c>
      <c r="I301" s="25" t="str">
        <f>IF(K301&gt;4,"Dames","Messieurs")</f>
        <v>Dames</v>
      </c>
      <c r="J301" t="str">
        <f>RIGHT(B301,5)</f>
        <v>569.0</v>
      </c>
      <c r="K301">
        <f>VALUE(LEFT(J301,1))</f>
        <v>5</v>
      </c>
      <c r="L301" s="25" t="str">
        <f>+O301</f>
        <v>R9 </v>
      </c>
      <c r="M301" s="25" t="s">
        <v>3270</v>
      </c>
      <c r="N301" s="25" t="s">
        <v>3271</v>
      </c>
      <c r="O301" s="25" t="s">
        <v>3073</v>
      </c>
      <c r="P301" s="25">
        <v>11805</v>
      </c>
      <c r="Q301" s="25">
        <v>0.75</v>
      </c>
      <c r="R301" s="25" t="s">
        <v>39</v>
      </c>
      <c r="S301" s="25" t="s">
        <v>878</v>
      </c>
    </row>
    <row r="302" spans="1:19" x14ac:dyDescent="0.35">
      <c r="A302" s="25" t="str">
        <f>+N302</f>
        <v>Bregy Yann</v>
      </c>
      <c r="B302" s="25" t="str">
        <f>+M302</f>
        <v>206.96.336.0</v>
      </c>
      <c r="C302" s="25" t="str">
        <f>LEFT(L302,2)</f>
        <v>R9</v>
      </c>
      <c r="D302" s="25">
        <f>+Q302</f>
        <v>0.75</v>
      </c>
      <c r="E302" s="25" t="str">
        <f>+R302</f>
        <v>A</v>
      </c>
      <c r="F302" s="25" t="str">
        <f>+S302</f>
        <v>S</v>
      </c>
      <c r="G302" s="29" t="s">
        <v>25</v>
      </c>
      <c r="H302" s="29" t="str">
        <f t="shared" si="4"/>
        <v/>
      </c>
      <c r="I302" s="25" t="str">
        <f>IF(K302&gt;4,"Dames","Messieurs")</f>
        <v>Messieurs</v>
      </c>
      <c r="J302" t="str">
        <f>RIGHT(B302,5)</f>
        <v>336.0</v>
      </c>
      <c r="K302">
        <f>VALUE(LEFT(J302,1))</f>
        <v>3</v>
      </c>
      <c r="L302" s="25" t="str">
        <f>+O302</f>
        <v>R9 </v>
      </c>
      <c r="M302" s="25" t="s">
        <v>909</v>
      </c>
      <c r="N302" s="25" t="s">
        <v>910</v>
      </c>
      <c r="O302" s="25" t="s">
        <v>3073</v>
      </c>
      <c r="P302" s="25">
        <v>32458</v>
      </c>
      <c r="Q302" s="25">
        <v>0.75</v>
      </c>
      <c r="R302" s="25" t="s">
        <v>36</v>
      </c>
      <c r="S302" s="25" t="s">
        <v>878</v>
      </c>
    </row>
    <row r="303" spans="1:19" x14ac:dyDescent="0.35">
      <c r="A303" s="25" t="str">
        <f>+N303</f>
        <v>Brémont Thibault</v>
      </c>
      <c r="B303" s="25" t="str">
        <f>+M303</f>
        <v>207.07.343.0</v>
      </c>
      <c r="C303" s="25" t="str">
        <f>LEFT(L303,2)</f>
        <v>R9</v>
      </c>
      <c r="D303" s="25">
        <f>+Q303</f>
        <v>0.75</v>
      </c>
      <c r="E303" s="25" t="str">
        <f>+R303</f>
        <v>18&amp;U</v>
      </c>
      <c r="F303" s="25" t="str">
        <f>+S303</f>
        <v>S</v>
      </c>
      <c r="G303" s="29" t="s">
        <v>28</v>
      </c>
      <c r="H303" s="29" t="str">
        <f t="shared" si="4"/>
        <v/>
      </c>
      <c r="I303" s="25" t="str">
        <f>IF(K303&gt;4,"Dames","Messieurs")</f>
        <v>Messieurs</v>
      </c>
      <c r="J303" t="str">
        <f>RIGHT(B303,5)</f>
        <v>343.0</v>
      </c>
      <c r="K303">
        <f>VALUE(LEFT(J303,1))</f>
        <v>3</v>
      </c>
      <c r="L303" s="25" t="str">
        <f>+O303</f>
        <v>R9 </v>
      </c>
      <c r="M303" s="25" t="s">
        <v>710</v>
      </c>
      <c r="N303" s="25" t="s">
        <v>711</v>
      </c>
      <c r="O303" s="25" t="s">
        <v>3073</v>
      </c>
      <c r="P303" s="25">
        <v>32458</v>
      </c>
      <c r="Q303" s="25">
        <v>0.75</v>
      </c>
      <c r="R303" s="25" t="s">
        <v>73</v>
      </c>
      <c r="S303" s="25" t="s">
        <v>878</v>
      </c>
    </row>
    <row r="304" spans="1:19" x14ac:dyDescent="0.35">
      <c r="A304" s="25" t="str">
        <f>+N304</f>
        <v>Brennan Brian</v>
      </c>
      <c r="B304" s="25" t="str">
        <f>+M304</f>
        <v>207.09.437.0</v>
      </c>
      <c r="C304" s="25" t="str">
        <f>LEFT(L304,2)</f>
        <v>R9</v>
      </c>
      <c r="D304" s="25">
        <f>+Q304</f>
        <v>0.75</v>
      </c>
      <c r="E304" s="25" t="str">
        <f>+R304</f>
        <v>16&amp;U</v>
      </c>
      <c r="F304" s="25" t="str">
        <f>+S304</f>
        <v>A</v>
      </c>
      <c r="G304" s="29" t="s">
        <v>28</v>
      </c>
      <c r="H304" s="29" t="str">
        <f t="shared" si="4"/>
        <v/>
      </c>
      <c r="I304" s="25" t="str">
        <f>IF(K304&gt;4,"Dames","Messieurs")</f>
        <v>Messieurs</v>
      </c>
      <c r="J304" t="str">
        <f>RIGHT(B304,5)</f>
        <v>437.0</v>
      </c>
      <c r="K304">
        <f>VALUE(LEFT(J304,1))</f>
        <v>4</v>
      </c>
      <c r="L304" s="25" t="str">
        <f>+O304</f>
        <v>R9 </v>
      </c>
      <c r="M304" s="25" t="s">
        <v>4873</v>
      </c>
      <c r="N304" s="25" t="s">
        <v>1830</v>
      </c>
      <c r="O304" s="25" t="s">
        <v>3073</v>
      </c>
      <c r="P304" s="25">
        <v>32458</v>
      </c>
      <c r="Q304" s="25">
        <v>0.75</v>
      </c>
      <c r="R304" s="25" t="s">
        <v>87</v>
      </c>
      <c r="S304" s="25" t="s">
        <v>36</v>
      </c>
    </row>
    <row r="305" spans="1:19" x14ac:dyDescent="0.35">
      <c r="A305" s="25" t="str">
        <f>+N305</f>
        <v>Brennan Brian</v>
      </c>
      <c r="B305" s="25" t="str">
        <f>+M305</f>
        <v>207.09.273.0</v>
      </c>
      <c r="C305" s="25" t="str">
        <f>LEFT(L305,2)</f>
        <v>R9</v>
      </c>
      <c r="D305" s="25">
        <f>+Q305</f>
        <v>0.75</v>
      </c>
      <c r="E305" s="25" t="str">
        <f>+R305</f>
        <v>16&amp;U</v>
      </c>
      <c r="F305" s="25" t="str">
        <f>+S305</f>
        <v>A</v>
      </c>
      <c r="G305" s="29" t="s">
        <v>28</v>
      </c>
      <c r="H305" s="29" t="str">
        <f t="shared" si="4"/>
        <v/>
      </c>
      <c r="I305" s="25" t="str">
        <f>IF(K305&gt;4,"Dames","Messieurs")</f>
        <v>Messieurs</v>
      </c>
      <c r="J305" t="str">
        <f>RIGHT(B305,5)</f>
        <v>273.0</v>
      </c>
      <c r="K305">
        <f>VALUE(LEFT(J305,1))</f>
        <v>2</v>
      </c>
      <c r="L305" s="25" t="str">
        <f>+O305</f>
        <v>R9 </v>
      </c>
      <c r="M305" s="25" t="s">
        <v>1829</v>
      </c>
      <c r="N305" s="25" t="s">
        <v>1830</v>
      </c>
      <c r="O305" s="25" t="s">
        <v>3073</v>
      </c>
      <c r="P305" s="25">
        <v>32458</v>
      </c>
      <c r="Q305" s="25">
        <v>0.75</v>
      </c>
      <c r="R305" s="25" t="s">
        <v>87</v>
      </c>
      <c r="S305" s="25" t="s">
        <v>36</v>
      </c>
    </row>
    <row r="306" spans="1:19" x14ac:dyDescent="0.35">
      <c r="A306" s="25" t="str">
        <f>+N306</f>
        <v>Brennan Felix</v>
      </c>
      <c r="B306" s="25" t="str">
        <f>+M306</f>
        <v>207.10.287.0</v>
      </c>
      <c r="C306" s="25" t="str">
        <f>LEFT(L306,2)</f>
        <v>R9</v>
      </c>
      <c r="D306" s="25">
        <f>+Q306</f>
        <v>0.75</v>
      </c>
      <c r="E306" s="25" t="str">
        <f>+R306</f>
        <v>16&amp;U</v>
      </c>
      <c r="F306" s="25" t="str">
        <f>+S306</f>
        <v>A</v>
      </c>
      <c r="G306" s="29" t="s">
        <v>28</v>
      </c>
      <c r="H306" s="29" t="str">
        <f t="shared" si="4"/>
        <v/>
      </c>
      <c r="I306" s="25" t="str">
        <f>IF(K306&gt;4,"Dames","Messieurs")</f>
        <v>Messieurs</v>
      </c>
      <c r="J306" t="str">
        <f>RIGHT(B306,5)</f>
        <v>287.0</v>
      </c>
      <c r="K306">
        <f>VALUE(LEFT(J306,1))</f>
        <v>2</v>
      </c>
      <c r="L306" s="25" t="str">
        <f>+O306</f>
        <v>R9 </v>
      </c>
      <c r="M306" s="25" t="s">
        <v>3213</v>
      </c>
      <c r="N306" s="25" t="s">
        <v>3214</v>
      </c>
      <c r="O306" s="25" t="s">
        <v>3073</v>
      </c>
      <c r="P306" s="25">
        <v>32458</v>
      </c>
      <c r="Q306" s="25">
        <v>0.75</v>
      </c>
      <c r="R306" s="25" t="s">
        <v>87</v>
      </c>
      <c r="S306" s="25" t="s">
        <v>36</v>
      </c>
    </row>
    <row r="307" spans="1:19" x14ac:dyDescent="0.35">
      <c r="A307" s="25" t="str">
        <f>+N307</f>
        <v>Brennan Patrick</v>
      </c>
      <c r="B307" s="25" t="str">
        <f>+M307</f>
        <v>207.73.181.0</v>
      </c>
      <c r="C307" s="25" t="str">
        <f>LEFT(L307,2)</f>
        <v>R9</v>
      </c>
      <c r="D307" s="25">
        <f>+Q307</f>
        <v>0.75</v>
      </c>
      <c r="E307" s="25" t="str">
        <f>+R307</f>
        <v>50+</v>
      </c>
      <c r="F307" s="25" t="str">
        <f>+S307</f>
        <v>A</v>
      </c>
      <c r="G307" s="29" t="s">
        <v>28</v>
      </c>
      <c r="H307" s="29" t="str">
        <f t="shared" si="4"/>
        <v/>
      </c>
      <c r="I307" s="25" t="str">
        <f>IF(K307&gt;4,"Dames","Messieurs")</f>
        <v>Messieurs</v>
      </c>
      <c r="J307" t="str">
        <f>RIGHT(B307,5)</f>
        <v>181.0</v>
      </c>
      <c r="K307">
        <f>VALUE(LEFT(J307,1))</f>
        <v>1</v>
      </c>
      <c r="L307" s="25" t="str">
        <f>+O307</f>
        <v>R9 </v>
      </c>
      <c r="M307" s="25" t="s">
        <v>1833</v>
      </c>
      <c r="N307" s="25" t="s">
        <v>1834</v>
      </c>
      <c r="O307" s="25" t="s">
        <v>3073</v>
      </c>
      <c r="P307" s="25">
        <v>32458</v>
      </c>
      <c r="Q307" s="25">
        <v>0.75</v>
      </c>
      <c r="R307" s="25" t="s">
        <v>39</v>
      </c>
      <c r="S307" s="25" t="s">
        <v>36</v>
      </c>
    </row>
    <row r="308" spans="1:19" x14ac:dyDescent="0.35">
      <c r="A308" s="25" t="str">
        <f>+N308</f>
        <v>Brenner Oscar</v>
      </c>
      <c r="B308" s="25" t="str">
        <f>+M308</f>
        <v>207.16.339.0</v>
      </c>
      <c r="C308" s="25" t="str">
        <f>LEFT(L308,2)</f>
        <v>R9</v>
      </c>
      <c r="D308" s="25">
        <f>+Q308</f>
        <v>0.75</v>
      </c>
      <c r="E308" s="25" t="str">
        <f>+R308</f>
        <v>10&amp;U</v>
      </c>
      <c r="F308" s="25" t="str">
        <f>+S308</f>
        <v>A</v>
      </c>
      <c r="G308" s="29" t="s">
        <v>3359</v>
      </c>
      <c r="H308" s="29" t="str">
        <f t="shared" si="4"/>
        <v/>
      </c>
      <c r="I308" s="25" t="str">
        <f>IF(K308&gt;4,"Dames","Messieurs")</f>
        <v>Messieurs</v>
      </c>
      <c r="J308" t="str">
        <f>RIGHT(B308,5)</f>
        <v>339.0</v>
      </c>
      <c r="K308">
        <f>VALUE(LEFT(J308,1))</f>
        <v>3</v>
      </c>
      <c r="L308" s="25" t="str">
        <f>+O308</f>
        <v>R9 </v>
      </c>
      <c r="M308" s="25" t="s">
        <v>5047</v>
      </c>
      <c r="N308" s="25" t="s">
        <v>5048</v>
      </c>
      <c r="O308" s="25" t="s">
        <v>3073</v>
      </c>
      <c r="P308" s="25">
        <v>32458</v>
      </c>
      <c r="Q308" s="25">
        <v>0.75</v>
      </c>
      <c r="R308" s="25" t="s">
        <v>110</v>
      </c>
      <c r="S308" s="25" t="s">
        <v>36</v>
      </c>
    </row>
    <row r="309" spans="1:19" x14ac:dyDescent="0.35">
      <c r="A309" s="25" t="str">
        <f>+N309</f>
        <v>Brenner Patrick</v>
      </c>
      <c r="B309" s="25" t="str">
        <f>+M309</f>
        <v>207.76.180.0</v>
      </c>
      <c r="C309" s="25" t="str">
        <f>LEFT(L309,2)</f>
        <v>R9</v>
      </c>
      <c r="D309" s="25">
        <f>+Q309</f>
        <v>0.75</v>
      </c>
      <c r="E309" s="25" t="str">
        <f>+R309</f>
        <v>45+</v>
      </c>
      <c r="F309" s="25" t="str">
        <f>+S309</f>
        <v>A</v>
      </c>
      <c r="G309" s="29" t="s">
        <v>3359</v>
      </c>
      <c r="H309" s="29" t="str">
        <f t="shared" si="4"/>
        <v/>
      </c>
      <c r="I309" s="25" t="str">
        <f>IF(K309&gt;4,"Dames","Messieurs")</f>
        <v>Messieurs</v>
      </c>
      <c r="J309" t="str">
        <f>RIGHT(B309,5)</f>
        <v>180.0</v>
      </c>
      <c r="K309">
        <f>VALUE(LEFT(J309,1))</f>
        <v>1</v>
      </c>
      <c r="L309" s="25" t="str">
        <f>+O309</f>
        <v>R9 </v>
      </c>
      <c r="M309" s="25" t="s">
        <v>5043</v>
      </c>
      <c r="N309" s="25" t="s">
        <v>5044</v>
      </c>
      <c r="O309" s="25" t="s">
        <v>3073</v>
      </c>
      <c r="P309" s="25">
        <v>32458</v>
      </c>
      <c r="Q309" s="25">
        <v>0.75</v>
      </c>
      <c r="R309" s="25" t="s">
        <v>78</v>
      </c>
      <c r="S309" s="25" t="s">
        <v>36</v>
      </c>
    </row>
    <row r="310" spans="1:19" x14ac:dyDescent="0.35">
      <c r="A310" s="25" t="str">
        <f>+N310</f>
        <v>Breton Claudine</v>
      </c>
      <c r="B310" s="25" t="str">
        <f>+M310</f>
        <v>208.74.644.0</v>
      </c>
      <c r="C310" s="25" t="str">
        <f>LEFT(L310,2)</f>
        <v>R7</v>
      </c>
      <c r="D310" s="25">
        <f>+Q310</f>
        <v>2.5270000000000001</v>
      </c>
      <c r="E310" s="25" t="str">
        <f>+R310</f>
        <v>50+</v>
      </c>
      <c r="F310" s="25" t="str">
        <f>+S310</f>
        <v>A</v>
      </c>
      <c r="G310" s="29" t="s">
        <v>1839</v>
      </c>
      <c r="H310" s="29" t="str">
        <f t="shared" si="4"/>
        <v/>
      </c>
      <c r="I310" s="25" t="str">
        <f>IF(K310&gt;4,"Dames","Messieurs")</f>
        <v>Dames</v>
      </c>
      <c r="J310" t="str">
        <f>RIGHT(B310,5)</f>
        <v>644.0</v>
      </c>
      <c r="K310">
        <f>VALUE(LEFT(J310,1))</f>
        <v>6</v>
      </c>
      <c r="L310" s="25" t="str">
        <f>+O310</f>
        <v>R7 </v>
      </c>
      <c r="M310" s="25" t="s">
        <v>1938</v>
      </c>
      <c r="N310" s="25" t="s">
        <v>1939</v>
      </c>
      <c r="O310" s="25" t="s">
        <v>3066</v>
      </c>
      <c r="P310" s="25">
        <v>5443</v>
      </c>
      <c r="Q310" s="25">
        <v>2.5270000000000001</v>
      </c>
      <c r="R310" s="25" t="s">
        <v>39</v>
      </c>
      <c r="S310" s="25" t="s">
        <v>36</v>
      </c>
    </row>
    <row r="311" spans="1:19" x14ac:dyDescent="0.35">
      <c r="A311" s="25" t="str">
        <f>+N311</f>
        <v>Brett Katarina</v>
      </c>
      <c r="B311" s="25" t="str">
        <f>+M311</f>
        <v>208.92.776.0</v>
      </c>
      <c r="C311" s="25" t="str">
        <f>LEFT(L311,2)</f>
        <v>R6</v>
      </c>
      <c r="D311" s="25">
        <f>+Q311</f>
        <v>3.9</v>
      </c>
      <c r="E311" s="25" t="str">
        <f>+R311</f>
        <v>30+</v>
      </c>
      <c r="F311" s="25" t="str">
        <f>+S311</f>
        <v>S</v>
      </c>
      <c r="G311" s="29" t="s">
        <v>1839</v>
      </c>
      <c r="H311" s="29" t="str">
        <f t="shared" si="4"/>
        <v/>
      </c>
      <c r="I311" s="25" t="str">
        <f>IF(K311&gt;4,"Dames","Messieurs")</f>
        <v>Dames</v>
      </c>
      <c r="J311" t="str">
        <f>RIGHT(B311,5)</f>
        <v>776.0</v>
      </c>
      <c r="K311">
        <f>VALUE(LEFT(J311,1))</f>
        <v>7</v>
      </c>
      <c r="L311" s="25" t="str">
        <f>+O311</f>
        <v>R6 </v>
      </c>
      <c r="M311" s="25" t="s">
        <v>2499</v>
      </c>
      <c r="N311" s="25" t="s">
        <v>2500</v>
      </c>
      <c r="O311" s="25" t="s">
        <v>3065</v>
      </c>
      <c r="P311" s="25">
        <v>2825</v>
      </c>
      <c r="Q311" s="25">
        <v>3.9</v>
      </c>
      <c r="R311" s="25" t="s">
        <v>35</v>
      </c>
      <c r="S311" s="25" t="s">
        <v>878</v>
      </c>
    </row>
    <row r="312" spans="1:19" x14ac:dyDescent="0.35">
      <c r="A312" s="25" t="str">
        <f>+N312</f>
        <v>Breval Ryan</v>
      </c>
      <c r="B312" s="25" t="str">
        <f>+M312</f>
        <v>208.97.140.0</v>
      </c>
      <c r="C312" s="25" t="str">
        <f>LEFT(L312,2)</f>
        <v>R9</v>
      </c>
      <c r="D312" s="25">
        <f>+Q312</f>
        <v>0.75</v>
      </c>
      <c r="E312" s="25" t="str">
        <f>+R312</f>
        <v>A</v>
      </c>
      <c r="F312" s="25" t="str">
        <f>+S312</f>
        <v>S</v>
      </c>
      <c r="G312" s="29" t="s">
        <v>3995</v>
      </c>
      <c r="H312" s="29" t="str">
        <f t="shared" si="4"/>
        <v/>
      </c>
      <c r="I312" s="25" t="str">
        <f>IF(K312&gt;4,"Dames","Messieurs")</f>
        <v>Messieurs</v>
      </c>
      <c r="J312" t="str">
        <f>RIGHT(B312,5)</f>
        <v>140.0</v>
      </c>
      <c r="K312">
        <f>VALUE(LEFT(J312,1))</f>
        <v>1</v>
      </c>
      <c r="L312" s="25" t="str">
        <f>+O312</f>
        <v>R9 </v>
      </c>
      <c r="M312" s="25" t="s">
        <v>4286</v>
      </c>
      <c r="N312" s="25" t="s">
        <v>4287</v>
      </c>
      <c r="O312" s="25" t="s">
        <v>3073</v>
      </c>
      <c r="P312" s="25">
        <v>32458</v>
      </c>
      <c r="Q312" s="25">
        <v>0.75</v>
      </c>
      <c r="R312" s="25" t="s">
        <v>36</v>
      </c>
      <c r="S312" s="25" t="s">
        <v>878</v>
      </c>
    </row>
    <row r="313" spans="1:19" x14ac:dyDescent="0.35">
      <c r="A313" s="25" t="str">
        <f>+N313</f>
        <v>Briens Antoine</v>
      </c>
      <c r="B313" s="25" t="str">
        <f>+M313</f>
        <v>209.78.243.0</v>
      </c>
      <c r="C313" s="25" t="str">
        <f>LEFT(L313,2)</f>
        <v>R5</v>
      </c>
      <c r="D313" s="25">
        <f>+Q313</f>
        <v>5.6360000000000001</v>
      </c>
      <c r="E313" s="25" t="str">
        <f>+R313</f>
        <v>45+</v>
      </c>
      <c r="F313" s="25" t="str">
        <f>+S313</f>
        <v>A</v>
      </c>
      <c r="G313" s="29" t="s">
        <v>3996</v>
      </c>
      <c r="H313" s="29" t="str">
        <f t="shared" si="4"/>
        <v/>
      </c>
      <c r="I313" s="25" t="str">
        <f>IF(K313&gt;4,"Dames","Messieurs")</f>
        <v>Messieurs</v>
      </c>
      <c r="J313" t="str">
        <f>RIGHT(B313,5)</f>
        <v>243.0</v>
      </c>
      <c r="K313">
        <f>VALUE(LEFT(J313,1))</f>
        <v>2</v>
      </c>
      <c r="L313" s="25" t="str">
        <f>+O313</f>
        <v>R5 </v>
      </c>
      <c r="M313" s="25" t="s">
        <v>4433</v>
      </c>
      <c r="N313" s="25" t="s">
        <v>4434</v>
      </c>
      <c r="O313" s="25" t="s">
        <v>3084</v>
      </c>
      <c r="P313" s="25">
        <v>2889</v>
      </c>
      <c r="Q313" s="25">
        <v>5.6360000000000001</v>
      </c>
      <c r="R313" s="25" t="s">
        <v>78</v>
      </c>
      <c r="S313" s="25" t="s">
        <v>36</v>
      </c>
    </row>
    <row r="314" spans="1:19" x14ac:dyDescent="0.35">
      <c r="A314" s="25" t="str">
        <f>+N314</f>
        <v>Briens Clément</v>
      </c>
      <c r="B314" s="25" t="str">
        <f>+M314</f>
        <v>209.09.338.0</v>
      </c>
      <c r="C314" s="25" t="str">
        <f>LEFT(L314,2)</f>
        <v>R6</v>
      </c>
      <c r="D314" s="25">
        <f>+Q314</f>
        <v>4.4820000000000002</v>
      </c>
      <c r="E314" s="25" t="str">
        <f>+R314</f>
        <v>16&amp;U</v>
      </c>
      <c r="F314" s="25" t="str">
        <f>+S314</f>
        <v>A</v>
      </c>
      <c r="G314" s="29" t="s">
        <v>3996</v>
      </c>
      <c r="H314" s="29" t="str">
        <f t="shared" si="4"/>
        <v/>
      </c>
      <c r="I314" s="25" t="str">
        <f>IF(K314&gt;4,"Dames","Messieurs")</f>
        <v>Messieurs</v>
      </c>
      <c r="J314" t="str">
        <f>RIGHT(B314,5)</f>
        <v>338.0</v>
      </c>
      <c r="K314">
        <f>VALUE(LEFT(J314,1))</f>
        <v>3</v>
      </c>
      <c r="L314" s="25" t="str">
        <f>+O314</f>
        <v>R6 </v>
      </c>
      <c r="M314" s="25" t="s">
        <v>4443</v>
      </c>
      <c r="N314" s="25" t="s">
        <v>4444</v>
      </c>
      <c r="O314" s="25" t="s">
        <v>3065</v>
      </c>
      <c r="P314" s="25">
        <v>5872</v>
      </c>
      <c r="Q314" s="25">
        <v>4.4820000000000002</v>
      </c>
      <c r="R314" s="25" t="s">
        <v>87</v>
      </c>
      <c r="S314" s="25" t="s">
        <v>36</v>
      </c>
    </row>
    <row r="315" spans="1:19" x14ac:dyDescent="0.35">
      <c r="A315" s="25" t="str">
        <f>+N315</f>
        <v>Briggs Louise</v>
      </c>
      <c r="B315" s="25" t="str">
        <f>+M315</f>
        <v>209.42.779.0</v>
      </c>
      <c r="C315" s="25" t="str">
        <f>LEFT(L315,2)</f>
        <v>R9</v>
      </c>
      <c r="D315" s="25">
        <f>+Q315</f>
        <v>0.75</v>
      </c>
      <c r="E315" s="25" t="str">
        <f>+R315</f>
        <v>80+</v>
      </c>
      <c r="F315" s="25" t="str">
        <f>+S315</f>
        <v>S</v>
      </c>
      <c r="G315" s="29" t="s">
        <v>539</v>
      </c>
      <c r="H315" s="29" t="str">
        <f t="shared" ref="H315:H378" si="5">IF(B315=B314,1,"")</f>
        <v/>
      </c>
      <c r="I315" s="25" t="str">
        <f>IF(K315&gt;4,"Dames","Messieurs")</f>
        <v>Dames</v>
      </c>
      <c r="J315" t="str">
        <f>RIGHT(B315,5)</f>
        <v>779.0</v>
      </c>
      <c r="K315">
        <f>VALUE(LEFT(J315,1))</f>
        <v>7</v>
      </c>
      <c r="L315" s="25" t="str">
        <f>+O315</f>
        <v>R9 </v>
      </c>
      <c r="M315" s="25" t="s">
        <v>2289</v>
      </c>
      <c r="N315" s="25" t="s">
        <v>2290</v>
      </c>
      <c r="O315" s="25" t="s">
        <v>3073</v>
      </c>
      <c r="P315" s="25">
        <v>11805</v>
      </c>
      <c r="Q315" s="25">
        <v>0.75</v>
      </c>
      <c r="R315" s="25" t="s">
        <v>160</v>
      </c>
      <c r="S315" s="25" t="s">
        <v>878</v>
      </c>
    </row>
    <row r="316" spans="1:19" x14ac:dyDescent="0.35">
      <c r="A316" s="25" t="str">
        <f>+N316</f>
        <v>Briguet Frédéric</v>
      </c>
      <c r="B316" s="25" t="str">
        <f>+M316</f>
        <v>209.72.343.0</v>
      </c>
      <c r="C316" s="25" t="str">
        <f>LEFT(L316,2)</f>
        <v>R6</v>
      </c>
      <c r="D316" s="25">
        <f>+Q316</f>
        <v>3.9119999999999999</v>
      </c>
      <c r="E316" s="25" t="str">
        <f>+R316</f>
        <v>50+</v>
      </c>
      <c r="F316" s="25" t="str">
        <f>+S316</f>
        <v>A</v>
      </c>
      <c r="G316" s="29" t="s">
        <v>2175</v>
      </c>
      <c r="H316" s="29" t="str">
        <f t="shared" si="5"/>
        <v/>
      </c>
      <c r="I316" s="25" t="str">
        <f>IF(K316&gt;4,"Dames","Messieurs")</f>
        <v>Messieurs</v>
      </c>
      <c r="J316" t="str">
        <f>RIGHT(B316,5)</f>
        <v>343.0</v>
      </c>
      <c r="K316">
        <f>VALUE(LEFT(J316,1))</f>
        <v>3</v>
      </c>
      <c r="L316" s="25" t="str">
        <f>+O316</f>
        <v>R6 </v>
      </c>
      <c r="M316" s="25" t="s">
        <v>2236</v>
      </c>
      <c r="N316" s="25" t="s">
        <v>2237</v>
      </c>
      <c r="O316" s="25" t="s">
        <v>3065</v>
      </c>
      <c r="P316" s="25">
        <v>8059</v>
      </c>
      <c r="Q316" s="25">
        <v>3.9119999999999999</v>
      </c>
      <c r="R316" s="25" t="s">
        <v>39</v>
      </c>
      <c r="S316" s="25" t="s">
        <v>36</v>
      </c>
    </row>
    <row r="317" spans="1:19" x14ac:dyDescent="0.35">
      <c r="A317" s="25" t="str">
        <f>+N317</f>
        <v>Briguet Matthew</v>
      </c>
      <c r="B317" s="25" t="str">
        <f>+M317</f>
        <v>209.05.303.0</v>
      </c>
      <c r="C317" s="25" t="str">
        <f>LEFT(L317,2)</f>
        <v>R6</v>
      </c>
      <c r="D317" s="25">
        <f>+Q317</f>
        <v>4.6079999999999997</v>
      </c>
      <c r="E317" s="25" t="str">
        <f>+R317</f>
        <v>A</v>
      </c>
      <c r="F317" s="25" t="str">
        <f>+S317</f>
        <v>A</v>
      </c>
      <c r="G317" s="29" t="s">
        <v>2175</v>
      </c>
      <c r="H317" s="29" t="str">
        <f t="shared" si="5"/>
        <v/>
      </c>
      <c r="I317" s="25" t="str">
        <f>IF(K317&gt;4,"Dames","Messieurs")</f>
        <v>Messieurs</v>
      </c>
      <c r="J317" t="str">
        <f>RIGHT(B317,5)</f>
        <v>303.0</v>
      </c>
      <c r="K317">
        <f>VALUE(LEFT(J317,1))</f>
        <v>3</v>
      </c>
      <c r="L317" s="25" t="str">
        <f>+O317</f>
        <v>R6 </v>
      </c>
      <c r="M317" s="25" t="s">
        <v>2701</v>
      </c>
      <c r="N317" s="25" t="s">
        <v>2702</v>
      </c>
      <c r="O317" s="25" t="s">
        <v>3065</v>
      </c>
      <c r="P317" s="25">
        <v>5451</v>
      </c>
      <c r="Q317" s="25">
        <v>4.6079999999999997</v>
      </c>
      <c r="R317" s="25" t="s">
        <v>36</v>
      </c>
      <c r="S317" s="25" t="s">
        <v>36</v>
      </c>
    </row>
    <row r="318" spans="1:19" x14ac:dyDescent="0.35">
      <c r="A318" s="25" t="str">
        <f>+N318</f>
        <v>Broccard Aurélien</v>
      </c>
      <c r="B318" s="25" t="str">
        <f>+M318</f>
        <v>210.08.208.0</v>
      </c>
      <c r="C318" s="25" t="str">
        <f>LEFT(L318,2)</f>
        <v>R9</v>
      </c>
      <c r="D318" s="25">
        <f>+Q318</f>
        <v>0.75</v>
      </c>
      <c r="E318" s="25" t="str">
        <f>+R318</f>
        <v>18&amp;U</v>
      </c>
      <c r="F318" s="25" t="str">
        <f>+S318</f>
        <v>S</v>
      </c>
      <c r="G318" s="29" t="s">
        <v>25</v>
      </c>
      <c r="H318" s="29" t="str">
        <f t="shared" si="5"/>
        <v/>
      </c>
      <c r="I318" s="25" t="str">
        <f>IF(K318&gt;4,"Dames","Messieurs")</f>
        <v>Messieurs</v>
      </c>
      <c r="J318" t="str">
        <f>RIGHT(B318,5)</f>
        <v>208.0</v>
      </c>
      <c r="K318">
        <f>VALUE(LEFT(J318,1))</f>
        <v>2</v>
      </c>
      <c r="L318" s="25" t="str">
        <f>+O318</f>
        <v>R9 </v>
      </c>
      <c r="M318" s="25" t="s">
        <v>2190</v>
      </c>
      <c r="N318" s="25" t="s">
        <v>2191</v>
      </c>
      <c r="O318" s="25" t="s">
        <v>3073</v>
      </c>
      <c r="P318" s="25">
        <v>32458</v>
      </c>
      <c r="Q318" s="25">
        <v>0.75</v>
      </c>
      <c r="R318" s="25" t="s">
        <v>73</v>
      </c>
      <c r="S318" s="25" t="s">
        <v>878</v>
      </c>
    </row>
    <row r="319" spans="1:19" x14ac:dyDescent="0.35">
      <c r="A319" s="25" t="str">
        <f>+N319</f>
        <v>Broccard Mariola</v>
      </c>
      <c r="B319" s="25" t="str">
        <f>+M319</f>
        <v>210.92.749.0</v>
      </c>
      <c r="C319" s="25" t="str">
        <f>LEFT(L319,2)</f>
        <v>R9</v>
      </c>
      <c r="D319" s="25">
        <f>+Q319</f>
        <v>0.75</v>
      </c>
      <c r="E319" s="25" t="str">
        <f>+R319</f>
        <v>30+</v>
      </c>
      <c r="F319" s="25" t="str">
        <f>+S319</f>
        <v>S</v>
      </c>
      <c r="G319" s="29" t="s">
        <v>25</v>
      </c>
      <c r="H319" s="29" t="str">
        <f t="shared" si="5"/>
        <v/>
      </c>
      <c r="I319" s="25" t="str">
        <f>IF(K319&gt;4,"Dames","Messieurs")</f>
        <v>Dames</v>
      </c>
      <c r="J319" t="str">
        <f>RIGHT(B319,5)</f>
        <v>749.0</v>
      </c>
      <c r="K319">
        <f>VALUE(LEFT(J319,1))</f>
        <v>7</v>
      </c>
      <c r="L319" s="25" t="str">
        <f>+O319</f>
        <v>R9 </v>
      </c>
      <c r="M319" s="25" t="s">
        <v>424</v>
      </c>
      <c r="N319" s="25" t="s">
        <v>425</v>
      </c>
      <c r="O319" s="25" t="s">
        <v>3073</v>
      </c>
      <c r="P319" s="25">
        <v>11805</v>
      </c>
      <c r="Q319" s="25">
        <v>0.75</v>
      </c>
      <c r="R319" s="25" t="s">
        <v>35</v>
      </c>
      <c r="S319" s="25" t="s">
        <v>878</v>
      </c>
    </row>
    <row r="320" spans="1:19" x14ac:dyDescent="0.35">
      <c r="A320" s="25" t="str">
        <f>+N320</f>
        <v>Brocher Edouard</v>
      </c>
      <c r="B320" s="25" t="str">
        <f>+M320</f>
        <v>210.96.183.0</v>
      </c>
      <c r="C320" s="25" t="str">
        <f>LEFT(L320,2)</f>
        <v>R9</v>
      </c>
      <c r="D320" s="25">
        <f>+Q320</f>
        <v>0.75</v>
      </c>
      <c r="E320" s="25" t="str">
        <f>+R320</f>
        <v>A</v>
      </c>
      <c r="F320" s="25" t="str">
        <f>+S320</f>
        <v>S</v>
      </c>
      <c r="G320" s="29" t="s">
        <v>3359</v>
      </c>
      <c r="H320" s="29" t="str">
        <f t="shared" si="5"/>
        <v/>
      </c>
      <c r="I320" s="25" t="str">
        <f>IF(K320&gt;4,"Dames","Messieurs")</f>
        <v>Messieurs</v>
      </c>
      <c r="J320" t="str">
        <f>RIGHT(B320,5)</f>
        <v>183.0</v>
      </c>
      <c r="K320">
        <f>VALUE(LEFT(J320,1))</f>
        <v>1</v>
      </c>
      <c r="L320" s="25" t="str">
        <f>+O320</f>
        <v>R9 </v>
      </c>
      <c r="M320" s="25" t="s">
        <v>1627</v>
      </c>
      <c r="N320" s="25" t="s">
        <v>1628</v>
      </c>
      <c r="O320" s="25" t="s">
        <v>3073</v>
      </c>
      <c r="P320" s="25">
        <v>32458</v>
      </c>
      <c r="Q320" s="25">
        <v>0.75</v>
      </c>
      <c r="R320" s="25" t="s">
        <v>36</v>
      </c>
      <c r="S320" s="25" t="s">
        <v>878</v>
      </c>
    </row>
    <row r="321" spans="1:19" x14ac:dyDescent="0.35">
      <c r="A321" s="25" t="str">
        <f>+N321</f>
        <v>Brodard Charles</v>
      </c>
      <c r="B321" s="25" t="str">
        <f>+M321</f>
        <v>210.09.244.0</v>
      </c>
      <c r="C321" s="25" t="str">
        <f>LEFT(L321,2)</f>
        <v>R8</v>
      </c>
      <c r="D321" s="25">
        <f>+Q321</f>
        <v>0.93400000000000005</v>
      </c>
      <c r="E321" s="25" t="str">
        <f>+R321</f>
        <v>16&amp;U</v>
      </c>
      <c r="F321" s="25" t="str">
        <f>+S321</f>
        <v>A</v>
      </c>
      <c r="G321" s="29" t="s">
        <v>28</v>
      </c>
      <c r="H321" s="29" t="str">
        <f t="shared" si="5"/>
        <v/>
      </c>
      <c r="I321" s="25" t="str">
        <f>IF(K321&gt;4,"Dames","Messieurs")</f>
        <v>Messieurs</v>
      </c>
      <c r="J321" t="str">
        <f>RIGHT(B321,5)</f>
        <v>244.0</v>
      </c>
      <c r="K321">
        <f>VALUE(LEFT(J321,1))</f>
        <v>2</v>
      </c>
      <c r="L321" s="25" t="str">
        <f>+O321</f>
        <v>R8 </v>
      </c>
      <c r="M321" s="25" t="s">
        <v>2476</v>
      </c>
      <c r="N321" s="25" t="s">
        <v>2477</v>
      </c>
      <c r="O321" s="25" t="s">
        <v>3070</v>
      </c>
      <c r="P321" s="25">
        <v>29924</v>
      </c>
      <c r="Q321" s="25">
        <v>0.93400000000000005</v>
      </c>
      <c r="R321" s="25" t="s">
        <v>87</v>
      </c>
      <c r="S321" s="25" t="s">
        <v>36</v>
      </c>
    </row>
    <row r="322" spans="1:19" x14ac:dyDescent="0.35">
      <c r="A322" s="25" t="str">
        <f>+N322</f>
        <v>Brossard Adrien</v>
      </c>
      <c r="B322" s="25" t="str">
        <f>+M322</f>
        <v>214.81.254.0</v>
      </c>
      <c r="C322" s="25" t="str">
        <f>LEFT(L322,2)</f>
        <v>R6</v>
      </c>
      <c r="D322" s="25">
        <f>+Q322</f>
        <v>3.532</v>
      </c>
      <c r="E322" s="25" t="str">
        <f>+R322</f>
        <v>40+</v>
      </c>
      <c r="F322" s="25" t="str">
        <f>+S322</f>
        <v>A</v>
      </c>
      <c r="G322" s="29" t="s">
        <v>29</v>
      </c>
      <c r="H322" s="29" t="str">
        <f t="shared" si="5"/>
        <v/>
      </c>
      <c r="I322" s="25" t="str">
        <f>IF(K322&gt;4,"Dames","Messieurs")</f>
        <v>Messieurs</v>
      </c>
      <c r="J322" t="str">
        <f>RIGHT(B322,5)</f>
        <v>254.0</v>
      </c>
      <c r="K322">
        <f>VALUE(LEFT(J322,1))</f>
        <v>2</v>
      </c>
      <c r="L322" s="25" t="str">
        <f>+O322</f>
        <v>R6 </v>
      </c>
      <c r="M322" s="25" t="s">
        <v>5240</v>
      </c>
      <c r="N322" s="25" t="s">
        <v>5241</v>
      </c>
      <c r="O322" s="25" t="s">
        <v>3065</v>
      </c>
      <c r="P322" s="25">
        <v>9805</v>
      </c>
      <c r="Q322" s="25">
        <v>3.532</v>
      </c>
      <c r="R322" s="25" t="s">
        <v>68</v>
      </c>
      <c r="S322" s="25" t="s">
        <v>36</v>
      </c>
    </row>
    <row r="323" spans="1:19" x14ac:dyDescent="0.35">
      <c r="A323" s="25" t="str">
        <f>+N323</f>
        <v>Brouze Sébastien</v>
      </c>
      <c r="B323" s="25" t="str">
        <f>+M323</f>
        <v>214.79.305.0</v>
      </c>
      <c r="C323" s="25" t="str">
        <f>LEFT(L323,2)</f>
        <v>R9</v>
      </c>
      <c r="D323" s="25">
        <f>+Q323</f>
        <v>0.75</v>
      </c>
      <c r="E323" s="25" t="str">
        <f>+R323</f>
        <v>45+</v>
      </c>
      <c r="F323" s="25" t="str">
        <f>+S323</f>
        <v>S</v>
      </c>
      <c r="G323" s="29" t="s">
        <v>28</v>
      </c>
      <c r="H323" s="29" t="str">
        <f t="shared" si="5"/>
        <v/>
      </c>
      <c r="I323" s="25" t="str">
        <f>IF(K323&gt;4,"Dames","Messieurs")</f>
        <v>Messieurs</v>
      </c>
      <c r="J323" t="str">
        <f>RIGHT(B323,5)</f>
        <v>305.0</v>
      </c>
      <c r="K323">
        <f>VALUE(LEFT(J323,1))</f>
        <v>3</v>
      </c>
      <c r="L323" s="25" t="str">
        <f>+O323</f>
        <v>R9 </v>
      </c>
      <c r="M323" s="25" t="s">
        <v>292</v>
      </c>
      <c r="N323" s="25" t="s">
        <v>293</v>
      </c>
      <c r="O323" s="25" t="s">
        <v>3073</v>
      </c>
      <c r="P323" s="25">
        <v>32458</v>
      </c>
      <c r="Q323" s="25">
        <v>0.75</v>
      </c>
      <c r="R323" s="25" t="s">
        <v>78</v>
      </c>
      <c r="S323" s="25" t="s">
        <v>878</v>
      </c>
    </row>
    <row r="324" spans="1:19" x14ac:dyDescent="0.35">
      <c r="A324" s="25" t="str">
        <f>+N324</f>
        <v>Brown Leroy</v>
      </c>
      <c r="B324" s="25" t="str">
        <f>+M324</f>
        <v>214.54.426.0</v>
      </c>
      <c r="C324" s="25" t="str">
        <f>LEFT(L324,2)</f>
        <v>R9</v>
      </c>
      <c r="D324" s="25">
        <f>+Q324</f>
        <v>0.86699999999999999</v>
      </c>
      <c r="E324" s="25" t="str">
        <f>+R324</f>
        <v>70+</v>
      </c>
      <c r="F324" s="25" t="str">
        <f>+S324</f>
        <v>S</v>
      </c>
      <c r="G324" s="29" t="s">
        <v>3994</v>
      </c>
      <c r="H324" s="29" t="str">
        <f t="shared" si="5"/>
        <v/>
      </c>
      <c r="I324" s="25" t="str">
        <f>IF(K324&gt;4,"Dames","Messieurs")</f>
        <v>Messieurs</v>
      </c>
      <c r="J324" t="str">
        <f>RIGHT(B324,5)</f>
        <v>426.0</v>
      </c>
      <c r="K324">
        <f>VALUE(LEFT(J324,1))</f>
        <v>4</v>
      </c>
      <c r="L324" s="25" t="str">
        <f>+O324</f>
        <v>R9 </v>
      </c>
      <c r="M324" s="25" t="s">
        <v>597</v>
      </c>
      <c r="N324" s="25" t="s">
        <v>598</v>
      </c>
      <c r="O324" s="25" t="s">
        <v>3073</v>
      </c>
      <c r="P324" s="25">
        <v>30835</v>
      </c>
      <c r="Q324" s="25">
        <v>0.86699999999999999</v>
      </c>
      <c r="R324" s="25" t="s">
        <v>148</v>
      </c>
      <c r="S324" s="25" t="s">
        <v>878</v>
      </c>
    </row>
    <row r="325" spans="1:19" x14ac:dyDescent="0.35">
      <c r="A325" s="25" t="str">
        <f>+N325</f>
        <v>Bruder Henriette</v>
      </c>
      <c r="B325" s="25" t="str">
        <f>+M325</f>
        <v>216.62.667.0</v>
      </c>
      <c r="C325" s="25" t="str">
        <f>LEFT(L325,2)</f>
        <v>R5</v>
      </c>
      <c r="D325" s="25">
        <f>+Q325</f>
        <v>4.8490000000000002</v>
      </c>
      <c r="E325" s="25" t="str">
        <f>+R325</f>
        <v>60+</v>
      </c>
      <c r="F325" s="25" t="str">
        <f>+S325</f>
        <v>A</v>
      </c>
      <c r="G325" s="29" t="s">
        <v>543</v>
      </c>
      <c r="H325" s="29" t="str">
        <f t="shared" si="5"/>
        <v/>
      </c>
      <c r="I325" s="25" t="str">
        <f>IF(K325&gt;4,"Dames","Messieurs")</f>
        <v>Dames</v>
      </c>
      <c r="J325" t="str">
        <f>RIGHT(B325,5)</f>
        <v>667.0</v>
      </c>
      <c r="K325">
        <f>VALUE(LEFT(J325,1))</f>
        <v>6</v>
      </c>
      <c r="L325" s="25" t="str">
        <f>+O325</f>
        <v>R5 </v>
      </c>
      <c r="M325" s="25" t="s">
        <v>577</v>
      </c>
      <c r="N325" s="25" t="s">
        <v>578</v>
      </c>
      <c r="O325" s="25" t="s">
        <v>3084</v>
      </c>
      <c r="P325" s="25">
        <v>1657</v>
      </c>
      <c r="Q325" s="25">
        <v>4.8490000000000002</v>
      </c>
      <c r="R325" s="25" t="s">
        <v>47</v>
      </c>
      <c r="S325" s="25" t="s">
        <v>36</v>
      </c>
    </row>
    <row r="326" spans="1:19" x14ac:dyDescent="0.35">
      <c r="A326" s="25" t="str">
        <f>+N326</f>
        <v>Brust Emma</v>
      </c>
      <c r="B326" s="25" t="str">
        <f>+M326</f>
        <v>224.00.549.0</v>
      </c>
      <c r="C326" s="25" t="str">
        <f>LEFT(L326,2)</f>
        <v>R7</v>
      </c>
      <c r="D326" s="25">
        <f>+Q326</f>
        <v>1.758</v>
      </c>
      <c r="E326" s="25" t="str">
        <f>+R326</f>
        <v>A</v>
      </c>
      <c r="F326" s="25" t="str">
        <f>+S326</f>
        <v>S</v>
      </c>
      <c r="G326" s="29" t="s">
        <v>543</v>
      </c>
      <c r="H326" s="29" t="str">
        <f t="shared" si="5"/>
        <v/>
      </c>
      <c r="I326" s="25" t="str">
        <f>IF(K326&gt;4,"Dames","Messieurs")</f>
        <v>Dames</v>
      </c>
      <c r="J326" t="str">
        <f>RIGHT(B326,5)</f>
        <v>549.0</v>
      </c>
      <c r="K326">
        <f>VALUE(LEFT(J326,1))</f>
        <v>5</v>
      </c>
      <c r="L326" s="25" t="str">
        <f>+O326</f>
        <v>R7 </v>
      </c>
      <c r="M326" s="25" t="s">
        <v>1141</v>
      </c>
      <c r="N326" s="25" t="s">
        <v>1142</v>
      </c>
      <c r="O326" s="25" t="s">
        <v>3066</v>
      </c>
      <c r="P326" s="25">
        <v>7661</v>
      </c>
      <c r="Q326" s="25">
        <v>1.758</v>
      </c>
      <c r="R326" s="25" t="s">
        <v>36</v>
      </c>
      <c r="S326" s="25" t="s">
        <v>878</v>
      </c>
    </row>
    <row r="327" spans="1:19" x14ac:dyDescent="0.35">
      <c r="A327" s="25" t="str">
        <f>+N327</f>
        <v>Bruttin Emma</v>
      </c>
      <c r="B327" s="25" t="str">
        <f>+M327</f>
        <v>224.03.880.0</v>
      </c>
      <c r="C327" s="25" t="str">
        <f>LEFT(L327,2)</f>
        <v>R9</v>
      </c>
      <c r="D327" s="25">
        <f>+Q327</f>
        <v>0.75</v>
      </c>
      <c r="E327" s="25" t="str">
        <f>+R327</f>
        <v>A</v>
      </c>
      <c r="F327" s="25" t="str">
        <f>+S327</f>
        <v>S</v>
      </c>
      <c r="G327" s="29" t="s">
        <v>2175</v>
      </c>
      <c r="H327" s="29" t="str">
        <f t="shared" si="5"/>
        <v/>
      </c>
      <c r="I327" s="25" t="str">
        <f>IF(K327&gt;4,"Dames","Messieurs")</f>
        <v>Dames</v>
      </c>
      <c r="J327" t="str">
        <f>RIGHT(B327,5)</f>
        <v>880.0</v>
      </c>
      <c r="K327">
        <f>VALUE(LEFT(J327,1))</f>
        <v>8</v>
      </c>
      <c r="L327" s="25" t="str">
        <f>+O327</f>
        <v>R9 </v>
      </c>
      <c r="M327" s="25" t="s">
        <v>2915</v>
      </c>
      <c r="N327" s="25" t="s">
        <v>2916</v>
      </c>
      <c r="O327" s="25" t="s">
        <v>3073</v>
      </c>
      <c r="P327" s="25">
        <v>11805</v>
      </c>
      <c r="Q327" s="25">
        <v>0.75</v>
      </c>
      <c r="R327" s="25" t="s">
        <v>36</v>
      </c>
      <c r="S327" s="25" t="s">
        <v>878</v>
      </c>
    </row>
    <row r="328" spans="1:19" x14ac:dyDescent="0.35">
      <c r="A328" s="25" t="str">
        <f>+N328</f>
        <v>Bucella Fabio</v>
      </c>
      <c r="B328" s="25" t="str">
        <f>+M328</f>
        <v>225.00.135.0</v>
      </c>
      <c r="C328" s="25" t="str">
        <f>LEFT(L328,2)</f>
        <v>R9</v>
      </c>
      <c r="D328" s="25">
        <f>+Q328</f>
        <v>0.75</v>
      </c>
      <c r="E328" s="25" t="str">
        <f>+R328</f>
        <v>A</v>
      </c>
      <c r="F328" s="25" t="str">
        <f>+S328</f>
        <v>S</v>
      </c>
      <c r="G328" s="29" t="s">
        <v>3359</v>
      </c>
      <c r="H328" s="29" t="str">
        <f t="shared" si="5"/>
        <v/>
      </c>
      <c r="I328" s="25" t="str">
        <f>IF(K328&gt;4,"Dames","Messieurs")</f>
        <v>Messieurs</v>
      </c>
      <c r="J328" t="str">
        <f>RIGHT(B328,5)</f>
        <v>135.0</v>
      </c>
      <c r="K328">
        <f>VALUE(LEFT(J328,1))</f>
        <v>1</v>
      </c>
      <c r="L328" s="25" t="str">
        <f>+O328</f>
        <v>R9 </v>
      </c>
      <c r="M328" s="25" t="s">
        <v>1629</v>
      </c>
      <c r="N328" s="25" t="s">
        <v>1630</v>
      </c>
      <c r="O328" s="25" t="s">
        <v>3073</v>
      </c>
      <c r="P328" s="25">
        <v>32458</v>
      </c>
      <c r="Q328" s="25">
        <v>0.75</v>
      </c>
      <c r="R328" s="25" t="s">
        <v>36</v>
      </c>
      <c r="S328" s="25" t="s">
        <v>878</v>
      </c>
    </row>
    <row r="329" spans="1:19" x14ac:dyDescent="0.35">
      <c r="A329" s="25" t="str">
        <f>+N329</f>
        <v>Buchard Emilien</v>
      </c>
      <c r="B329" s="25" t="str">
        <f>+M329</f>
        <v>226.09.363.0</v>
      </c>
      <c r="C329" s="25" t="str">
        <f>LEFT(L329,2)</f>
        <v>R8</v>
      </c>
      <c r="D329" s="25">
        <f>+Q329</f>
        <v>1.1839999999999999</v>
      </c>
      <c r="E329" s="25" t="str">
        <f>+R329</f>
        <v>16&amp;U</v>
      </c>
      <c r="F329" s="25" t="str">
        <f>+S329</f>
        <v>A</v>
      </c>
      <c r="G329" s="29" t="s">
        <v>2175</v>
      </c>
      <c r="H329" s="29" t="str">
        <f t="shared" si="5"/>
        <v/>
      </c>
      <c r="I329" s="25" t="str">
        <f>IF(K329&gt;4,"Dames","Messieurs")</f>
        <v>Messieurs</v>
      </c>
      <c r="J329" t="str">
        <f>RIGHT(B329,5)</f>
        <v>363.0</v>
      </c>
      <c r="K329">
        <f>VALUE(LEFT(J329,1))</f>
        <v>3</v>
      </c>
      <c r="L329" s="25" t="str">
        <f>+O329</f>
        <v>R8 </v>
      </c>
      <c r="M329" s="25" t="s">
        <v>3967</v>
      </c>
      <c r="N329" s="25" t="s">
        <v>5143</v>
      </c>
      <c r="O329" s="25" t="s">
        <v>3070</v>
      </c>
      <c r="P329" s="25">
        <v>26959</v>
      </c>
      <c r="Q329" s="25">
        <v>1.1839999999999999</v>
      </c>
      <c r="R329" s="25" t="s">
        <v>87</v>
      </c>
      <c r="S329" s="25" t="s">
        <v>36</v>
      </c>
    </row>
    <row r="330" spans="1:19" x14ac:dyDescent="0.35">
      <c r="A330" s="25" t="str">
        <f>+N330</f>
        <v>Buchs Arnaud</v>
      </c>
      <c r="B330" s="25" t="str">
        <f>+M330</f>
        <v>228.71.150.0</v>
      </c>
      <c r="C330" s="25" t="str">
        <f>LEFT(L330,2)</f>
        <v>R7</v>
      </c>
      <c r="D330" s="25">
        <f>+Q330</f>
        <v>2.5739999999999998</v>
      </c>
      <c r="E330" s="25" t="str">
        <f>+R330</f>
        <v>50+</v>
      </c>
      <c r="F330" s="25" t="str">
        <f>+S330</f>
        <v>A</v>
      </c>
      <c r="G330" s="29" t="s">
        <v>28</v>
      </c>
      <c r="H330" s="29" t="str">
        <f t="shared" si="5"/>
        <v/>
      </c>
      <c r="I330" s="25" t="str">
        <f>IF(K330&gt;4,"Dames","Messieurs")</f>
        <v>Messieurs</v>
      </c>
      <c r="J330" t="str">
        <f>RIGHT(B330,5)</f>
        <v>150.0</v>
      </c>
      <c r="K330">
        <f>VALUE(LEFT(J330,1))</f>
        <v>1</v>
      </c>
      <c r="L330" s="25" t="str">
        <f>+O330</f>
        <v>R7 </v>
      </c>
      <c r="M330" s="25" t="s">
        <v>328</v>
      </c>
      <c r="N330" s="25" t="s">
        <v>329</v>
      </c>
      <c r="O330" s="25" t="s">
        <v>3066</v>
      </c>
      <c r="P330" s="25">
        <v>15155</v>
      </c>
      <c r="Q330" s="25">
        <v>2.5739999999999998</v>
      </c>
      <c r="R330" s="25" t="s">
        <v>39</v>
      </c>
      <c r="S330" s="25" t="s">
        <v>36</v>
      </c>
    </row>
    <row r="331" spans="1:19" x14ac:dyDescent="0.35">
      <c r="A331" s="25" t="str">
        <f>+N331</f>
        <v>Buchs Julien</v>
      </c>
      <c r="B331" s="25" t="str">
        <f>+M331</f>
        <v>228.77.187.0</v>
      </c>
      <c r="C331" s="25" t="str">
        <f>LEFT(L331,2)</f>
        <v>R9</v>
      </c>
      <c r="D331" s="25">
        <f>+Q331</f>
        <v>0.75</v>
      </c>
      <c r="E331" s="25" t="str">
        <f>+R331</f>
        <v>45+</v>
      </c>
      <c r="F331" s="25" t="str">
        <f>+S331</f>
        <v>S</v>
      </c>
      <c r="G331" s="29" t="s">
        <v>543</v>
      </c>
      <c r="H331" s="29" t="str">
        <f t="shared" si="5"/>
        <v/>
      </c>
      <c r="I331" s="25" t="str">
        <f>IF(K331&gt;4,"Dames","Messieurs")</f>
        <v>Messieurs</v>
      </c>
      <c r="J331" t="str">
        <f>RIGHT(B331,5)</f>
        <v>187.0</v>
      </c>
      <c r="K331">
        <f>VALUE(LEFT(J331,1))</f>
        <v>1</v>
      </c>
      <c r="L331" s="25" t="str">
        <f>+O331</f>
        <v>R9 </v>
      </c>
      <c r="M331" s="25" t="s">
        <v>1143</v>
      </c>
      <c r="N331" s="25" t="s">
        <v>1144</v>
      </c>
      <c r="O331" s="25" t="s">
        <v>3073</v>
      </c>
      <c r="P331" s="25">
        <v>32458</v>
      </c>
      <c r="Q331" s="25">
        <v>0.75</v>
      </c>
      <c r="R331" s="25" t="s">
        <v>78</v>
      </c>
      <c r="S331" s="25" t="s">
        <v>878</v>
      </c>
    </row>
    <row r="332" spans="1:19" x14ac:dyDescent="0.35">
      <c r="A332" s="25" t="str">
        <f>+N332</f>
        <v>Buchs Mike</v>
      </c>
      <c r="B332" s="25" t="str">
        <f>+M332</f>
        <v>228.73.419.0</v>
      </c>
      <c r="C332" s="25" t="str">
        <f>LEFT(L332,2)</f>
        <v>R9</v>
      </c>
      <c r="D332" s="25">
        <f>+Q332</f>
        <v>0.75</v>
      </c>
      <c r="E332" s="25" t="str">
        <f>+R332</f>
        <v>50+</v>
      </c>
      <c r="F332" s="25" t="str">
        <f>+S332</f>
        <v>S</v>
      </c>
      <c r="G332" s="29" t="s">
        <v>1839</v>
      </c>
      <c r="H332" s="29" t="str">
        <f t="shared" si="5"/>
        <v/>
      </c>
      <c r="I332" s="25" t="str">
        <f>IF(K332&gt;4,"Dames","Messieurs")</f>
        <v>Messieurs</v>
      </c>
      <c r="J332" t="str">
        <f>RIGHT(B332,5)</f>
        <v>419.0</v>
      </c>
      <c r="K332">
        <f>VALUE(LEFT(J332,1))</f>
        <v>4</v>
      </c>
      <c r="L332" s="25" t="str">
        <f>+O332</f>
        <v>R9 </v>
      </c>
      <c r="M332" s="25" t="s">
        <v>2038</v>
      </c>
      <c r="N332" s="25" t="s">
        <v>2039</v>
      </c>
      <c r="O332" s="25" t="s">
        <v>3073</v>
      </c>
      <c r="P332" s="25">
        <v>32458</v>
      </c>
      <c r="Q332" s="25">
        <v>0.75</v>
      </c>
      <c r="R332" s="25" t="s">
        <v>39</v>
      </c>
      <c r="S332" s="25" t="s">
        <v>878</v>
      </c>
    </row>
    <row r="333" spans="1:19" x14ac:dyDescent="0.35">
      <c r="A333" s="25" t="str">
        <f>+N333</f>
        <v>Buchschacher Nicolas</v>
      </c>
      <c r="B333" s="25" t="str">
        <f>+M333</f>
        <v>228.86.207.0</v>
      </c>
      <c r="C333" s="25" t="str">
        <f>LEFT(L333,2)</f>
        <v>R8</v>
      </c>
      <c r="D333" s="25">
        <f>+Q333</f>
        <v>1.3360000000000001</v>
      </c>
      <c r="E333" s="25" t="str">
        <f>+R333</f>
        <v>35+</v>
      </c>
      <c r="F333" s="25" t="str">
        <f>+S333</f>
        <v>A</v>
      </c>
      <c r="G333" s="29" t="s">
        <v>3996</v>
      </c>
      <c r="H333" s="29" t="str">
        <f t="shared" si="5"/>
        <v/>
      </c>
      <c r="I333" s="25" t="str">
        <f>IF(K333&gt;4,"Dames","Messieurs")</f>
        <v>Messieurs</v>
      </c>
      <c r="J333" t="str">
        <f>RIGHT(B333,5)</f>
        <v>207.0</v>
      </c>
      <c r="K333">
        <f>VALUE(LEFT(J333,1))</f>
        <v>2</v>
      </c>
      <c r="L333" s="25" t="str">
        <f>+O333</f>
        <v>R8 </v>
      </c>
      <c r="M333" s="25" t="s">
        <v>4515</v>
      </c>
      <c r="N333" s="25" t="s">
        <v>4516</v>
      </c>
      <c r="O333" s="25" t="s">
        <v>3070</v>
      </c>
      <c r="P333" s="25">
        <v>25139</v>
      </c>
      <c r="Q333" s="25">
        <v>1.3360000000000001</v>
      </c>
      <c r="R333" s="25" t="s">
        <v>42</v>
      </c>
      <c r="S333" s="25" t="s">
        <v>36</v>
      </c>
    </row>
    <row r="334" spans="1:19" x14ac:dyDescent="0.35">
      <c r="A334" s="25" t="str">
        <f>+N334</f>
        <v>Buck Jonathan</v>
      </c>
      <c r="B334" s="25" t="str">
        <f>+M334</f>
        <v>229.65.120.0</v>
      </c>
      <c r="C334" s="25" t="str">
        <f>LEFT(L334,2)</f>
        <v>R7</v>
      </c>
      <c r="D334" s="25">
        <f>+Q334</f>
        <v>1.9410000000000001</v>
      </c>
      <c r="E334" s="25" t="str">
        <f>+R334</f>
        <v>60+</v>
      </c>
      <c r="F334" s="25" t="str">
        <f>+S334</f>
        <v>A</v>
      </c>
      <c r="G334" s="29" t="s">
        <v>1839</v>
      </c>
      <c r="H334" s="29" t="str">
        <f t="shared" si="5"/>
        <v/>
      </c>
      <c r="I334" s="25" t="str">
        <f>IF(K334&gt;4,"Dames","Messieurs")</f>
        <v>Messieurs</v>
      </c>
      <c r="J334" t="str">
        <f>RIGHT(B334,5)</f>
        <v>120.0</v>
      </c>
      <c r="K334">
        <f>VALUE(LEFT(J334,1))</f>
        <v>1</v>
      </c>
      <c r="L334" s="25" t="str">
        <f>+O334</f>
        <v>R7 </v>
      </c>
      <c r="M334" s="25" t="s">
        <v>2072</v>
      </c>
      <c r="N334" s="25" t="s">
        <v>2073</v>
      </c>
      <c r="O334" s="25" t="s">
        <v>3066</v>
      </c>
      <c r="P334" s="25">
        <v>19630</v>
      </c>
      <c r="Q334" s="25">
        <v>1.9410000000000001</v>
      </c>
      <c r="R334" s="25" t="s">
        <v>47</v>
      </c>
      <c r="S334" s="25" t="s">
        <v>36</v>
      </c>
    </row>
    <row r="335" spans="1:19" x14ac:dyDescent="0.35">
      <c r="A335" s="25" t="str">
        <f>+N335</f>
        <v>Buck Thomas</v>
      </c>
      <c r="B335" s="25" t="str">
        <f>+M335</f>
        <v>229.96.425.0</v>
      </c>
      <c r="C335" s="25" t="str">
        <f>LEFT(L335,2)</f>
        <v>R5</v>
      </c>
      <c r="D335" s="25">
        <f>+Q335</f>
        <v>4.74</v>
      </c>
      <c r="E335" s="25" t="str">
        <f>+R335</f>
        <v>A</v>
      </c>
      <c r="F335" s="25" t="str">
        <f>+S335</f>
        <v>S</v>
      </c>
      <c r="G335" s="29" t="s">
        <v>1839</v>
      </c>
      <c r="H335" s="29" t="str">
        <f t="shared" si="5"/>
        <v/>
      </c>
      <c r="I335" s="25" t="str">
        <f>IF(K335&gt;4,"Dames","Messieurs")</f>
        <v>Messieurs</v>
      </c>
      <c r="J335" t="str">
        <f>RIGHT(B335,5)</f>
        <v>425.0</v>
      </c>
      <c r="K335">
        <f>VALUE(LEFT(J335,1))</f>
        <v>4</v>
      </c>
      <c r="L335" s="25" t="str">
        <f>+O335</f>
        <v>R5 </v>
      </c>
      <c r="M335" s="25" t="s">
        <v>3272</v>
      </c>
      <c r="N335" s="25" t="s">
        <v>3273</v>
      </c>
      <c r="O335" s="25" t="s">
        <v>3084</v>
      </c>
      <c r="P335" s="25">
        <v>5048</v>
      </c>
      <c r="Q335" s="25">
        <v>4.74</v>
      </c>
      <c r="R335" s="25" t="s">
        <v>36</v>
      </c>
      <c r="S335" s="25" t="s">
        <v>878</v>
      </c>
    </row>
    <row r="336" spans="1:19" x14ac:dyDescent="0.35">
      <c r="A336" s="25" t="str">
        <f>+N336</f>
        <v>Buclin Claude</v>
      </c>
      <c r="B336" s="25" t="str">
        <f>+M336</f>
        <v>229.63.221.0</v>
      </c>
      <c r="C336" s="25" t="str">
        <f>LEFT(L336,2)</f>
        <v>R9</v>
      </c>
      <c r="D336" s="25">
        <f>+Q336</f>
        <v>0.75</v>
      </c>
      <c r="E336" s="25" t="str">
        <f>+R336</f>
        <v>60+</v>
      </c>
      <c r="F336" s="25" t="str">
        <f>+S336</f>
        <v>A</v>
      </c>
      <c r="G336" s="29" t="s">
        <v>539</v>
      </c>
      <c r="H336" s="29" t="str">
        <f t="shared" si="5"/>
        <v/>
      </c>
      <c r="I336" s="25" t="str">
        <f>IF(K336&gt;4,"Dames","Messieurs")</f>
        <v>Messieurs</v>
      </c>
      <c r="J336" t="str">
        <f>RIGHT(B336,5)</f>
        <v>221.0</v>
      </c>
      <c r="K336">
        <f>VALUE(LEFT(J336,1))</f>
        <v>2</v>
      </c>
      <c r="L336" s="25" t="str">
        <f>+O336</f>
        <v>R9 </v>
      </c>
      <c r="M336" s="25" t="s">
        <v>455</v>
      </c>
      <c r="N336" s="25" t="s">
        <v>456</v>
      </c>
      <c r="O336" s="25" t="s">
        <v>3073</v>
      </c>
      <c r="P336" s="25">
        <v>32458</v>
      </c>
      <c r="Q336" s="25">
        <v>0.75</v>
      </c>
      <c r="R336" s="25" t="s">
        <v>47</v>
      </c>
      <c r="S336" s="25" t="s">
        <v>36</v>
      </c>
    </row>
    <row r="337" spans="1:19" x14ac:dyDescent="0.35">
      <c r="A337" s="25" t="str">
        <f>+N337</f>
        <v>Buclin Elodie</v>
      </c>
      <c r="B337" s="25" t="str">
        <f>+M337</f>
        <v>229.04.544.0</v>
      </c>
      <c r="C337" s="25" t="str">
        <f>LEFT(L337,2)</f>
        <v>R7</v>
      </c>
      <c r="D337" s="25">
        <f>+Q337</f>
        <v>3.0110000000000001</v>
      </c>
      <c r="E337" s="25" t="str">
        <f>+R337</f>
        <v>A</v>
      </c>
      <c r="F337" s="25" t="str">
        <f>+S337</f>
        <v>S</v>
      </c>
      <c r="G337" s="29" t="s">
        <v>3359</v>
      </c>
      <c r="H337" s="29" t="str">
        <f t="shared" si="5"/>
        <v/>
      </c>
      <c r="I337" s="25" t="str">
        <f>IF(K337&gt;4,"Dames","Messieurs")</f>
        <v>Dames</v>
      </c>
      <c r="J337" t="str">
        <f>RIGHT(B337,5)</f>
        <v>544.0</v>
      </c>
      <c r="K337">
        <f>VALUE(LEFT(J337,1))</f>
        <v>5</v>
      </c>
      <c r="L337" s="25" t="str">
        <f>+O337</f>
        <v>R7 </v>
      </c>
      <c r="M337" s="25" t="s">
        <v>3313</v>
      </c>
      <c r="N337" s="25" t="s">
        <v>3314</v>
      </c>
      <c r="O337" s="25" t="s">
        <v>3066</v>
      </c>
      <c r="P337" s="25">
        <v>4372</v>
      </c>
      <c r="Q337" s="25">
        <v>3.0110000000000001</v>
      </c>
      <c r="R337" s="25" t="s">
        <v>36</v>
      </c>
      <c r="S337" s="25" t="s">
        <v>878</v>
      </c>
    </row>
    <row r="338" spans="1:19" x14ac:dyDescent="0.35">
      <c r="A338" s="25" t="str">
        <f>+N338</f>
        <v>Buclin Laurent</v>
      </c>
      <c r="B338" s="25" t="str">
        <f>+M338</f>
        <v>229.65.105.0</v>
      </c>
      <c r="C338" s="25" t="str">
        <f>LEFT(L338,2)</f>
        <v>R7</v>
      </c>
      <c r="D338" s="25">
        <f>+Q338</f>
        <v>2.3679999999999999</v>
      </c>
      <c r="E338" s="25" t="str">
        <f>+R338</f>
        <v>60+</v>
      </c>
      <c r="F338" s="25" t="str">
        <f>+S338</f>
        <v>A</v>
      </c>
      <c r="G338" s="29" t="s">
        <v>539</v>
      </c>
      <c r="H338" s="29" t="str">
        <f t="shared" si="5"/>
        <v/>
      </c>
      <c r="I338" s="25" t="str">
        <f>IF(K338&gt;4,"Dames","Messieurs")</f>
        <v>Messieurs</v>
      </c>
      <c r="J338" t="str">
        <f>RIGHT(B338,5)</f>
        <v>105.0</v>
      </c>
      <c r="K338">
        <f>VALUE(LEFT(J338,1))</f>
        <v>1</v>
      </c>
      <c r="L338" s="25" t="str">
        <f>+O338</f>
        <v>R7 </v>
      </c>
      <c r="M338" s="25" t="s">
        <v>453</v>
      </c>
      <c r="N338" s="25" t="s">
        <v>454</v>
      </c>
      <c r="O338" s="25" t="s">
        <v>3066</v>
      </c>
      <c r="P338" s="25">
        <v>16510</v>
      </c>
      <c r="Q338" s="25">
        <v>2.3679999999999999</v>
      </c>
      <c r="R338" s="25" t="s">
        <v>47</v>
      </c>
      <c r="S338" s="25" t="s">
        <v>36</v>
      </c>
    </row>
    <row r="339" spans="1:19" x14ac:dyDescent="0.35">
      <c r="A339" s="25" t="str">
        <f>+N339</f>
        <v>Buehner Tima</v>
      </c>
      <c r="B339" s="25" t="str">
        <f>+M339</f>
        <v>233.06.436.0</v>
      </c>
      <c r="C339" s="25" t="str">
        <f>LEFT(L339,2)</f>
        <v>R9</v>
      </c>
      <c r="D339" s="25">
        <f>+Q339</f>
        <v>0.75</v>
      </c>
      <c r="E339" s="25" t="str">
        <f>+R339</f>
        <v>A</v>
      </c>
      <c r="F339" s="25" t="str">
        <f>+S339</f>
        <v>S</v>
      </c>
      <c r="G339" s="29" t="s">
        <v>543</v>
      </c>
      <c r="H339" s="29" t="str">
        <f t="shared" si="5"/>
        <v/>
      </c>
      <c r="I339" s="25" t="str">
        <f>IF(K339&gt;4,"Dames","Messieurs")</f>
        <v>Messieurs</v>
      </c>
      <c r="J339" t="str">
        <f>RIGHT(B339,5)</f>
        <v>436.0</v>
      </c>
      <c r="K339">
        <f>VALUE(LEFT(J339,1))</f>
        <v>4</v>
      </c>
      <c r="L339" s="25" t="str">
        <f>+O339</f>
        <v>R9 </v>
      </c>
      <c r="M339" s="25" t="s">
        <v>642</v>
      </c>
      <c r="N339" s="25" t="s">
        <v>643</v>
      </c>
      <c r="O339" s="25" t="s">
        <v>3073</v>
      </c>
      <c r="P339" s="25">
        <v>32458</v>
      </c>
      <c r="Q339" s="25">
        <v>0.75</v>
      </c>
      <c r="R339" s="25" t="s">
        <v>36</v>
      </c>
      <c r="S339" s="25" t="s">
        <v>878</v>
      </c>
    </row>
    <row r="340" spans="1:19" x14ac:dyDescent="0.35">
      <c r="A340" s="25" t="str">
        <f>+N340</f>
        <v>Buff Philipp</v>
      </c>
      <c r="B340" s="25" t="str">
        <f>+M340</f>
        <v>230.82.385.0</v>
      </c>
      <c r="C340" s="25" t="str">
        <f>LEFT(L340,2)</f>
        <v>R6</v>
      </c>
      <c r="D340" s="25">
        <f>+Q340</f>
        <v>4.53</v>
      </c>
      <c r="E340" s="25" t="str">
        <f>+R340</f>
        <v>40+</v>
      </c>
      <c r="F340" s="25" t="str">
        <f>+S340</f>
        <v>A</v>
      </c>
      <c r="G340" s="29" t="s">
        <v>3995</v>
      </c>
      <c r="H340" s="29" t="str">
        <f t="shared" si="5"/>
        <v/>
      </c>
      <c r="I340" s="25" t="str">
        <f>IF(K340&gt;4,"Dames","Messieurs")</f>
        <v>Messieurs</v>
      </c>
      <c r="J340" t="str">
        <f>RIGHT(B340,5)</f>
        <v>385.0</v>
      </c>
      <c r="K340">
        <f>VALUE(LEFT(J340,1))</f>
        <v>3</v>
      </c>
      <c r="L340" s="25" t="str">
        <f>+O340</f>
        <v>R6 </v>
      </c>
      <c r="M340" s="25" t="s">
        <v>4140</v>
      </c>
      <c r="N340" s="25" t="s">
        <v>4141</v>
      </c>
      <c r="O340" s="25" t="s">
        <v>3065</v>
      </c>
      <c r="P340" s="25">
        <v>5726</v>
      </c>
      <c r="Q340" s="25">
        <v>4.53</v>
      </c>
      <c r="R340" s="25" t="s">
        <v>68</v>
      </c>
      <c r="S340" s="25" t="s">
        <v>36</v>
      </c>
    </row>
    <row r="341" spans="1:19" x14ac:dyDescent="0.35">
      <c r="A341" s="25" t="str">
        <f>+N341</f>
        <v>Buffet Lola</v>
      </c>
      <c r="B341" s="25" t="str">
        <f>+M341</f>
        <v>230.16.516.0</v>
      </c>
      <c r="C341" s="25" t="str">
        <f>LEFT(L341,2)</f>
        <v>R9</v>
      </c>
      <c r="D341" s="25">
        <f>+Q341</f>
        <v>0.56200000000000006</v>
      </c>
      <c r="E341" s="25" t="str">
        <f>+R341</f>
        <v>10&amp;U</v>
      </c>
      <c r="F341" s="25" t="str">
        <f>+S341</f>
        <v>A</v>
      </c>
      <c r="G341" s="29" t="s">
        <v>2175</v>
      </c>
      <c r="H341" s="29" t="str">
        <f t="shared" si="5"/>
        <v/>
      </c>
      <c r="I341" s="25" t="str">
        <f>IF(K341&gt;4,"Dames","Messieurs")</f>
        <v>Dames</v>
      </c>
      <c r="J341" t="str">
        <f>RIGHT(B341,5)</f>
        <v>516.0</v>
      </c>
      <c r="K341">
        <f>VALUE(LEFT(J341,1))</f>
        <v>5</v>
      </c>
      <c r="L341" s="25" t="str">
        <f>+O341</f>
        <v>R9 </v>
      </c>
      <c r="M341" s="25" t="s">
        <v>5116</v>
      </c>
      <c r="N341" s="25" t="s">
        <v>5117</v>
      </c>
      <c r="O341" s="25" t="s">
        <v>3073</v>
      </c>
      <c r="P341" s="25">
        <v>21208</v>
      </c>
      <c r="Q341" s="25">
        <v>0.56200000000000006</v>
      </c>
      <c r="R341" s="25" t="s">
        <v>110</v>
      </c>
      <c r="S341" s="25" t="s">
        <v>36</v>
      </c>
    </row>
    <row r="342" spans="1:19" x14ac:dyDescent="0.35">
      <c r="A342" s="25" t="str">
        <f>+N342</f>
        <v>Bugnon Lina</v>
      </c>
      <c r="B342" s="25" t="str">
        <f>+M342</f>
        <v>230.06.366.0</v>
      </c>
      <c r="C342" s="25" t="str">
        <f>LEFT(L342,2)</f>
        <v>R9</v>
      </c>
      <c r="D342" s="25">
        <f>+Q342</f>
        <v>0.75</v>
      </c>
      <c r="E342" s="25" t="str">
        <f>+R342</f>
        <v>A</v>
      </c>
      <c r="F342" s="25" t="str">
        <f>+S342</f>
        <v>S</v>
      </c>
      <c r="G342" s="29" t="s">
        <v>3393</v>
      </c>
      <c r="H342" s="29" t="str">
        <f t="shared" si="5"/>
        <v/>
      </c>
      <c r="I342" s="25" t="str">
        <f>IF(K342&gt;4,"Dames","Messieurs")</f>
        <v>Messieurs</v>
      </c>
      <c r="J342" t="str">
        <f>RIGHT(B342,5)</f>
        <v>366.0</v>
      </c>
      <c r="K342">
        <f>VALUE(LEFT(J342,1))</f>
        <v>3</v>
      </c>
      <c r="L342" s="25" t="str">
        <f>+O342</f>
        <v>R9 </v>
      </c>
      <c r="M342" s="25" t="s">
        <v>3712</v>
      </c>
      <c r="N342" s="25" t="s">
        <v>3713</v>
      </c>
      <c r="O342" s="25" t="s">
        <v>3073</v>
      </c>
      <c r="P342" s="25">
        <v>32458</v>
      </c>
      <c r="Q342" s="25">
        <v>0.75</v>
      </c>
      <c r="R342" s="25" t="s">
        <v>36</v>
      </c>
      <c r="S342" s="25" t="s">
        <v>878</v>
      </c>
    </row>
    <row r="343" spans="1:19" x14ac:dyDescent="0.35">
      <c r="A343" s="25" t="str">
        <f>+N343</f>
        <v>Bugnon Tokie</v>
      </c>
      <c r="B343" s="25" t="str">
        <f>+M343</f>
        <v>230.59.655.0</v>
      </c>
      <c r="C343" s="25" t="str">
        <f>LEFT(L343,2)</f>
        <v>R7</v>
      </c>
      <c r="D343" s="25">
        <f>+Q343</f>
        <v>2.3380000000000001</v>
      </c>
      <c r="E343" s="25" t="str">
        <f>+R343</f>
        <v>65+</v>
      </c>
      <c r="F343" s="25" t="str">
        <f>+S343</f>
        <v>A</v>
      </c>
      <c r="G343" s="29" t="s">
        <v>543</v>
      </c>
      <c r="H343" s="29" t="str">
        <f t="shared" si="5"/>
        <v/>
      </c>
      <c r="I343" s="25" t="str">
        <f>IF(K343&gt;4,"Dames","Messieurs")</f>
        <v>Dames</v>
      </c>
      <c r="J343" t="str">
        <f>RIGHT(B343,5)</f>
        <v>655.0</v>
      </c>
      <c r="K343">
        <f>VALUE(LEFT(J343,1))</f>
        <v>6</v>
      </c>
      <c r="L343" s="25" t="str">
        <f>+O343</f>
        <v>R7 </v>
      </c>
      <c r="M343" s="25" t="s">
        <v>637</v>
      </c>
      <c r="N343" s="25" t="s">
        <v>3122</v>
      </c>
      <c r="O343" s="25" t="s">
        <v>3066</v>
      </c>
      <c r="P343" s="25">
        <v>5907</v>
      </c>
      <c r="Q343" s="25">
        <v>2.3380000000000001</v>
      </c>
      <c r="R343" s="25" t="s">
        <v>100</v>
      </c>
      <c r="S343" s="25" t="s">
        <v>36</v>
      </c>
    </row>
    <row r="344" spans="1:19" x14ac:dyDescent="0.35">
      <c r="A344" s="25" t="str">
        <f>+N344</f>
        <v>Burchi Lucas</v>
      </c>
      <c r="B344" s="25" t="str">
        <f>+M344</f>
        <v>235.07.267.0</v>
      </c>
      <c r="C344" s="25" t="str">
        <f>LEFT(L344,2)</f>
        <v>R7</v>
      </c>
      <c r="D344" s="25">
        <f>+Q344</f>
        <v>1.885</v>
      </c>
      <c r="E344" s="25" t="str">
        <f>+R344</f>
        <v>18&amp;U</v>
      </c>
      <c r="F344" s="25" t="str">
        <f>+S344</f>
        <v>A</v>
      </c>
      <c r="G344" s="29" t="s">
        <v>543</v>
      </c>
      <c r="H344" s="29" t="str">
        <f t="shared" si="5"/>
        <v/>
      </c>
      <c r="I344" s="25" t="str">
        <f>IF(K344&gt;4,"Dames","Messieurs")</f>
        <v>Messieurs</v>
      </c>
      <c r="J344" t="str">
        <f>RIGHT(B344,5)</f>
        <v>267.0</v>
      </c>
      <c r="K344">
        <f>VALUE(LEFT(J344,1))</f>
        <v>2</v>
      </c>
      <c r="L344" s="25" t="str">
        <f>+O344</f>
        <v>R7 </v>
      </c>
      <c r="M344" s="25" t="s">
        <v>579</v>
      </c>
      <c r="N344" s="25" t="s">
        <v>580</v>
      </c>
      <c r="O344" s="25" t="s">
        <v>3066</v>
      </c>
      <c r="P344" s="25">
        <v>20075</v>
      </c>
      <c r="Q344" s="25">
        <v>1.885</v>
      </c>
      <c r="R344" s="25" t="s">
        <v>73</v>
      </c>
      <c r="S344" s="25" t="s">
        <v>36</v>
      </c>
    </row>
    <row r="345" spans="1:19" x14ac:dyDescent="0.35">
      <c r="A345" s="25" t="str">
        <f>+N345</f>
        <v>Bürer Alexandre</v>
      </c>
      <c r="B345" s="25" t="str">
        <f>+M345</f>
        <v>235.59.226.0</v>
      </c>
      <c r="C345" s="25" t="str">
        <f>LEFT(L345,2)</f>
        <v>R9</v>
      </c>
      <c r="D345" s="25">
        <f>+Q345</f>
        <v>0.75</v>
      </c>
      <c r="E345" s="25" t="str">
        <f>+R345</f>
        <v>65+</v>
      </c>
      <c r="F345" s="25" t="str">
        <f>+S345</f>
        <v>A</v>
      </c>
      <c r="G345" s="29" t="s">
        <v>29</v>
      </c>
      <c r="H345" s="29" t="str">
        <f t="shared" si="5"/>
        <v/>
      </c>
      <c r="I345" s="25" t="str">
        <f>IF(K345&gt;4,"Dames","Messieurs")</f>
        <v>Messieurs</v>
      </c>
      <c r="J345" t="str">
        <f>RIGHT(B345,5)</f>
        <v>226.0</v>
      </c>
      <c r="K345">
        <f>VALUE(LEFT(J345,1))</f>
        <v>2</v>
      </c>
      <c r="L345" s="25" t="str">
        <f>+O345</f>
        <v>R9 </v>
      </c>
      <c r="M345" s="25" t="s">
        <v>5364</v>
      </c>
      <c r="N345" s="25" t="s">
        <v>5365</v>
      </c>
      <c r="O345" s="25" t="s">
        <v>3073</v>
      </c>
      <c r="P345" s="25">
        <v>32458</v>
      </c>
      <c r="Q345" s="25">
        <v>0.75</v>
      </c>
      <c r="R345" s="25" t="s">
        <v>100</v>
      </c>
      <c r="S345" s="25" t="s">
        <v>36</v>
      </c>
    </row>
    <row r="346" spans="1:19" x14ac:dyDescent="0.35">
      <c r="A346" s="25" t="str">
        <f>+N346</f>
        <v>Bürer Eliott</v>
      </c>
      <c r="B346" s="25" t="str">
        <f>+M346</f>
        <v>235.00.343.0</v>
      </c>
      <c r="C346" s="25" t="str">
        <f>LEFT(L346,2)</f>
        <v>R5</v>
      </c>
      <c r="D346" s="25">
        <f>+Q346</f>
        <v>5.2619999999999996</v>
      </c>
      <c r="E346" s="25" t="str">
        <f>+R346</f>
        <v>A</v>
      </c>
      <c r="F346" s="25" t="str">
        <f>+S346</f>
        <v>A</v>
      </c>
      <c r="G346" s="29" t="s">
        <v>29</v>
      </c>
      <c r="H346" s="29" t="str">
        <f t="shared" si="5"/>
        <v/>
      </c>
      <c r="I346" s="25" t="str">
        <f>IF(K346&gt;4,"Dames","Messieurs")</f>
        <v>Messieurs</v>
      </c>
      <c r="J346" t="str">
        <f>RIGHT(B346,5)</f>
        <v>343.0</v>
      </c>
      <c r="K346">
        <f>VALUE(LEFT(J346,1))</f>
        <v>3</v>
      </c>
      <c r="L346" s="25" t="str">
        <f>+O346</f>
        <v>R5 </v>
      </c>
      <c r="M346" s="25" t="s">
        <v>5208</v>
      </c>
      <c r="N346" s="25" t="s">
        <v>5209</v>
      </c>
      <c r="O346" s="25" t="s">
        <v>3084</v>
      </c>
      <c r="P346" s="25">
        <v>3624</v>
      </c>
      <c r="Q346" s="25">
        <v>5.2619999999999996</v>
      </c>
      <c r="R346" s="25" t="s">
        <v>36</v>
      </c>
      <c r="S346" s="25" t="s">
        <v>36</v>
      </c>
    </row>
    <row r="347" spans="1:19" x14ac:dyDescent="0.35">
      <c r="A347" s="25" t="str">
        <f>+N347</f>
        <v>Burg-Binder David</v>
      </c>
      <c r="B347" s="25" t="str">
        <f>+M347</f>
        <v>236.94.213.0</v>
      </c>
      <c r="C347" s="25" t="str">
        <f>LEFT(L347,2)</f>
        <v>R9</v>
      </c>
      <c r="D347" s="25">
        <f>+Q347</f>
        <v>0.75</v>
      </c>
      <c r="E347" s="25" t="str">
        <f>+R347</f>
        <v>A</v>
      </c>
      <c r="F347" s="25" t="str">
        <f>+S347</f>
        <v>S</v>
      </c>
      <c r="G347" s="29" t="s">
        <v>543</v>
      </c>
      <c r="H347" s="29" t="str">
        <f t="shared" si="5"/>
        <v/>
      </c>
      <c r="I347" s="25" t="str">
        <f>IF(K347&gt;4,"Dames","Messieurs")</f>
        <v>Messieurs</v>
      </c>
      <c r="J347" t="str">
        <f>RIGHT(B347,5)</f>
        <v>213.0</v>
      </c>
      <c r="K347">
        <f>VALUE(LEFT(J347,1))</f>
        <v>2</v>
      </c>
      <c r="L347" s="25" t="str">
        <f>+O347</f>
        <v>R9 </v>
      </c>
      <c r="M347" s="25" t="s">
        <v>1145</v>
      </c>
      <c r="N347" s="25" t="s">
        <v>1146</v>
      </c>
      <c r="O347" s="25" t="s">
        <v>3073</v>
      </c>
      <c r="P347" s="25">
        <v>32458</v>
      </c>
      <c r="Q347" s="25">
        <v>0.75</v>
      </c>
      <c r="R347" s="25" t="s">
        <v>36</v>
      </c>
      <c r="S347" s="25" t="s">
        <v>878</v>
      </c>
    </row>
    <row r="348" spans="1:19" x14ac:dyDescent="0.35">
      <c r="A348" s="25" t="str">
        <f>+N348</f>
        <v>Burgener Bernard</v>
      </c>
      <c r="B348" s="25" t="str">
        <f>+M348</f>
        <v>236.54.201.0</v>
      </c>
      <c r="C348" s="25" t="str">
        <f>LEFT(L348,2)</f>
        <v>R9</v>
      </c>
      <c r="D348" s="25">
        <f>+Q348</f>
        <v>0.75</v>
      </c>
      <c r="E348" s="25" t="str">
        <f>+R348</f>
        <v>70+</v>
      </c>
      <c r="F348" s="25" t="str">
        <f>+S348</f>
        <v>S</v>
      </c>
      <c r="G348" s="29" t="s">
        <v>2175</v>
      </c>
      <c r="H348" s="29" t="str">
        <f t="shared" si="5"/>
        <v/>
      </c>
      <c r="I348" s="25" t="str">
        <f>IF(K348&gt;4,"Dames","Messieurs")</f>
        <v>Messieurs</v>
      </c>
      <c r="J348" t="str">
        <f>RIGHT(B348,5)</f>
        <v>201.0</v>
      </c>
      <c r="K348">
        <f>VALUE(LEFT(J348,1))</f>
        <v>2</v>
      </c>
      <c r="L348" s="25" t="str">
        <f>+O348</f>
        <v>R9 </v>
      </c>
      <c r="M348" s="25" t="s">
        <v>2967</v>
      </c>
      <c r="N348" s="25" t="s">
        <v>2968</v>
      </c>
      <c r="O348" s="25" t="s">
        <v>3073</v>
      </c>
      <c r="P348" s="25">
        <v>32458</v>
      </c>
      <c r="Q348" s="25">
        <v>0.75</v>
      </c>
      <c r="R348" s="25" t="s">
        <v>148</v>
      </c>
      <c r="S348" s="25" t="s">
        <v>878</v>
      </c>
    </row>
    <row r="349" spans="1:19" x14ac:dyDescent="0.35">
      <c r="A349" s="25" t="str">
        <f>+N349</f>
        <v>Burgener Olivier</v>
      </c>
      <c r="B349" s="25" t="str">
        <f>+M349</f>
        <v>236.84.163.0</v>
      </c>
      <c r="C349" s="25" t="str">
        <f>LEFT(L349,2)</f>
        <v>R7</v>
      </c>
      <c r="D349" s="25">
        <f>+Q349</f>
        <v>3.1339999999999999</v>
      </c>
      <c r="E349" s="25" t="str">
        <f>+R349</f>
        <v>40+</v>
      </c>
      <c r="F349" s="25" t="str">
        <f>+S349</f>
        <v>A</v>
      </c>
      <c r="G349" s="29" t="s">
        <v>2175</v>
      </c>
      <c r="H349" s="29" t="str">
        <f t="shared" si="5"/>
        <v/>
      </c>
      <c r="I349" s="25" t="str">
        <f>IF(K349&gt;4,"Dames","Messieurs")</f>
        <v>Messieurs</v>
      </c>
      <c r="J349" t="str">
        <f>RIGHT(B349,5)</f>
        <v>163.0</v>
      </c>
      <c r="K349">
        <f>VALUE(LEFT(J349,1))</f>
        <v>1</v>
      </c>
      <c r="L349" s="25" t="str">
        <f>+O349</f>
        <v>R7 </v>
      </c>
      <c r="M349" s="25" t="s">
        <v>2817</v>
      </c>
      <c r="N349" s="25" t="s">
        <v>2818</v>
      </c>
      <c r="O349" s="25" t="s">
        <v>3066</v>
      </c>
      <c r="P349" s="25">
        <v>11835</v>
      </c>
      <c r="Q349" s="25">
        <v>3.1339999999999999</v>
      </c>
      <c r="R349" s="25" t="s">
        <v>68</v>
      </c>
      <c r="S349" s="25" t="s">
        <v>36</v>
      </c>
    </row>
    <row r="350" spans="1:19" x14ac:dyDescent="0.35">
      <c r="A350" s="25" t="str">
        <f>+N350</f>
        <v>Burger Ludovic</v>
      </c>
      <c r="B350" s="25" t="str">
        <f>+M350</f>
        <v>236.85.475.0</v>
      </c>
      <c r="C350" s="25" t="str">
        <f>LEFT(L350,2)</f>
        <v>R6</v>
      </c>
      <c r="D350" s="25">
        <f>+Q350</f>
        <v>3.6269999999999998</v>
      </c>
      <c r="E350" s="25" t="str">
        <f>+R350</f>
        <v>40+</v>
      </c>
      <c r="F350" s="25" t="str">
        <f>+S350</f>
        <v>A</v>
      </c>
      <c r="G350" s="29" t="s">
        <v>28</v>
      </c>
      <c r="H350" s="29" t="str">
        <f t="shared" si="5"/>
        <v/>
      </c>
      <c r="I350" s="25" t="str">
        <f>IF(K350&gt;4,"Dames","Messieurs")</f>
        <v>Messieurs</v>
      </c>
      <c r="J350" t="str">
        <f>RIGHT(B350,5)</f>
        <v>475.0</v>
      </c>
      <c r="K350">
        <f>VALUE(LEFT(J350,1))</f>
        <v>4</v>
      </c>
      <c r="L350" s="25" t="str">
        <f>+O350</f>
        <v>R6 </v>
      </c>
      <c r="M350" s="25" t="s">
        <v>270</v>
      </c>
      <c r="N350" s="25" t="s">
        <v>271</v>
      </c>
      <c r="O350" s="25" t="s">
        <v>3065</v>
      </c>
      <c r="P350" s="25">
        <v>9327</v>
      </c>
      <c r="Q350" s="25">
        <v>3.6269999999999998</v>
      </c>
      <c r="R350" s="25" t="s">
        <v>68</v>
      </c>
      <c r="S350" s="25" t="s">
        <v>36</v>
      </c>
    </row>
    <row r="351" spans="1:19" x14ac:dyDescent="0.35">
      <c r="A351" s="25" t="str">
        <f>+N351</f>
        <v>Bürki Céline</v>
      </c>
      <c r="B351" s="25" t="str">
        <f>+M351</f>
        <v>241.83.708.0</v>
      </c>
      <c r="C351" s="25" t="str">
        <f>LEFT(L351,2)</f>
        <v>R8</v>
      </c>
      <c r="D351" s="25">
        <f>+Q351</f>
        <v>1.367</v>
      </c>
      <c r="E351" s="25" t="str">
        <f>+R351</f>
        <v>40+</v>
      </c>
      <c r="F351" s="25" t="str">
        <f>+S351</f>
        <v>A</v>
      </c>
      <c r="G351" s="29" t="s">
        <v>2175</v>
      </c>
      <c r="H351" s="29" t="str">
        <f t="shared" si="5"/>
        <v/>
      </c>
      <c r="I351" s="25" t="str">
        <f>IF(K351&gt;4,"Dames","Messieurs")</f>
        <v>Dames</v>
      </c>
      <c r="J351" t="str">
        <f>RIGHT(B351,5)</f>
        <v>708.0</v>
      </c>
      <c r="K351">
        <f>VALUE(LEFT(J351,1))</f>
        <v>7</v>
      </c>
      <c r="L351" s="25" t="str">
        <f>+O351</f>
        <v>R8 </v>
      </c>
      <c r="M351" s="25" t="s">
        <v>2851</v>
      </c>
      <c r="N351" s="25" t="s">
        <v>2852</v>
      </c>
      <c r="O351" s="25" t="s">
        <v>3070</v>
      </c>
      <c r="P351" s="25">
        <v>9109</v>
      </c>
      <c r="Q351" s="25">
        <v>1.367</v>
      </c>
      <c r="R351" s="25" t="s">
        <v>68</v>
      </c>
      <c r="S351" s="25" t="s">
        <v>36</v>
      </c>
    </row>
    <row r="352" spans="1:19" x14ac:dyDescent="0.35">
      <c r="A352" s="25" t="str">
        <f>+N352</f>
        <v>Burki Edouard</v>
      </c>
      <c r="B352" s="25" t="str">
        <f>+M352</f>
        <v>241.00.375.0</v>
      </c>
      <c r="C352" s="25" t="str">
        <f>LEFT(L352,2)</f>
        <v>R6</v>
      </c>
      <c r="D352" s="25">
        <f>+Q352</f>
        <v>3.8380000000000001</v>
      </c>
      <c r="E352" s="25" t="str">
        <f>+R352</f>
        <v>A</v>
      </c>
      <c r="F352" s="25" t="str">
        <f>+S352</f>
        <v>S</v>
      </c>
      <c r="G352" s="29" t="s">
        <v>2175</v>
      </c>
      <c r="H352" s="29" t="str">
        <f t="shared" si="5"/>
        <v/>
      </c>
      <c r="I352" s="25" t="str">
        <f>IF(K352&gt;4,"Dames","Messieurs")</f>
        <v>Messieurs</v>
      </c>
      <c r="J352" t="str">
        <f>RIGHT(B352,5)</f>
        <v>375.0</v>
      </c>
      <c r="K352">
        <f>VALUE(LEFT(J352,1))</f>
        <v>3</v>
      </c>
      <c r="L352" s="25" t="str">
        <f>+O352</f>
        <v>R6 </v>
      </c>
      <c r="M352" s="25" t="s">
        <v>2693</v>
      </c>
      <c r="N352" s="25" t="s">
        <v>2694</v>
      </c>
      <c r="O352" s="25" t="s">
        <v>3065</v>
      </c>
      <c r="P352" s="25">
        <v>8384</v>
      </c>
      <c r="Q352" s="25">
        <v>3.8380000000000001</v>
      </c>
      <c r="R352" s="25" t="s">
        <v>36</v>
      </c>
      <c r="S352" s="25" t="s">
        <v>878</v>
      </c>
    </row>
    <row r="353" spans="1:19" x14ac:dyDescent="0.35">
      <c r="A353" s="25" t="str">
        <f>+N353</f>
        <v>Burnand Anne</v>
      </c>
      <c r="B353" s="25" t="str">
        <f>+M353</f>
        <v>242.61.521.0</v>
      </c>
      <c r="C353" s="25" t="str">
        <f>LEFT(L353,2)</f>
        <v>R9</v>
      </c>
      <c r="D353" s="25">
        <f>+Q353</f>
        <v>0.75</v>
      </c>
      <c r="E353" s="25" t="str">
        <f>+R353</f>
        <v>60+</v>
      </c>
      <c r="F353" s="25" t="str">
        <f>+S353</f>
        <v>S</v>
      </c>
      <c r="G353" s="29" t="s">
        <v>543</v>
      </c>
      <c r="H353" s="29" t="str">
        <f t="shared" si="5"/>
        <v/>
      </c>
      <c r="I353" s="25" t="str">
        <f>IF(K353&gt;4,"Dames","Messieurs")</f>
        <v>Dames</v>
      </c>
      <c r="J353" t="str">
        <f>RIGHT(B353,5)</f>
        <v>521.0</v>
      </c>
      <c r="K353">
        <f>VALUE(LEFT(J353,1))</f>
        <v>5</v>
      </c>
      <c r="L353" s="25" t="str">
        <f>+O353</f>
        <v>R9 </v>
      </c>
      <c r="M353" s="25" t="s">
        <v>3125</v>
      </c>
      <c r="N353" s="25" t="s">
        <v>1147</v>
      </c>
      <c r="O353" s="25" t="s">
        <v>3073</v>
      </c>
      <c r="P353" s="25">
        <v>11805</v>
      </c>
      <c r="Q353" s="25">
        <v>0.75</v>
      </c>
      <c r="R353" s="25" t="s">
        <v>47</v>
      </c>
      <c r="S353" s="25" t="s">
        <v>878</v>
      </c>
    </row>
    <row r="354" spans="1:19" x14ac:dyDescent="0.35">
      <c r="A354" s="25" t="str">
        <f>+N354</f>
        <v>Burton Christopher</v>
      </c>
      <c r="B354" s="25" t="str">
        <f>+M354</f>
        <v>244.60.401.0</v>
      </c>
      <c r="C354" s="25" t="str">
        <f>LEFT(L354,2)</f>
        <v>R7</v>
      </c>
      <c r="D354" s="25">
        <f>+Q354</f>
        <v>2.7749999999999999</v>
      </c>
      <c r="E354" s="25" t="str">
        <f>+R354</f>
        <v>65+</v>
      </c>
      <c r="F354" s="25" t="str">
        <f>+S354</f>
        <v>A</v>
      </c>
      <c r="G354" s="29" t="s">
        <v>3995</v>
      </c>
      <c r="H354" s="29" t="str">
        <f t="shared" si="5"/>
        <v/>
      </c>
      <c r="I354" s="25" t="str">
        <f>IF(K354&gt;4,"Dames","Messieurs")</f>
        <v>Messieurs</v>
      </c>
      <c r="J354" t="str">
        <f>RIGHT(B354,5)</f>
        <v>401.0</v>
      </c>
      <c r="K354">
        <f>VALUE(LEFT(J354,1))</f>
        <v>4</v>
      </c>
      <c r="L354" s="25" t="str">
        <f>+O354</f>
        <v>R7 </v>
      </c>
      <c r="M354" s="25" t="s">
        <v>4166</v>
      </c>
      <c r="N354" s="25" t="s">
        <v>4167</v>
      </c>
      <c r="O354" s="25" t="s">
        <v>3066</v>
      </c>
      <c r="P354" s="25">
        <v>13910</v>
      </c>
      <c r="Q354" s="25">
        <v>2.7749999999999999</v>
      </c>
      <c r="R354" s="25" t="s">
        <v>100</v>
      </c>
      <c r="S354" s="25" t="s">
        <v>36</v>
      </c>
    </row>
    <row r="355" spans="1:19" x14ac:dyDescent="0.35">
      <c r="A355" s="25" t="str">
        <f>+N355</f>
        <v>Buser Michel</v>
      </c>
      <c r="B355" s="25" t="str">
        <f>+M355</f>
        <v>245.51.374.0</v>
      </c>
      <c r="C355" s="25" t="str">
        <f>LEFT(L355,2)</f>
        <v>R9</v>
      </c>
      <c r="D355" s="25">
        <f>+Q355</f>
        <v>0.75</v>
      </c>
      <c r="E355" s="25" t="str">
        <f>+R355</f>
        <v>70+</v>
      </c>
      <c r="F355" s="25" t="str">
        <f>+S355</f>
        <v>A</v>
      </c>
      <c r="G355" s="29" t="s">
        <v>3393</v>
      </c>
      <c r="H355" s="29" t="str">
        <f t="shared" si="5"/>
        <v/>
      </c>
      <c r="I355" s="25" t="str">
        <f>IF(K355&gt;4,"Dames","Messieurs")</f>
        <v>Messieurs</v>
      </c>
      <c r="J355" t="str">
        <f>RIGHT(B355,5)</f>
        <v>374.0</v>
      </c>
      <c r="K355">
        <f>VALUE(LEFT(J355,1))</f>
        <v>3</v>
      </c>
      <c r="L355" s="25" t="str">
        <f>+O355</f>
        <v>R9 </v>
      </c>
      <c r="M355" s="25" t="s">
        <v>3720</v>
      </c>
      <c r="N355" s="25" t="s">
        <v>3721</v>
      </c>
      <c r="O355" s="25" t="s">
        <v>3073</v>
      </c>
      <c r="P355" s="25">
        <v>32458</v>
      </c>
      <c r="Q355" s="25">
        <v>0.75</v>
      </c>
      <c r="R355" s="25" t="s">
        <v>148</v>
      </c>
      <c r="S355" s="25" t="s">
        <v>36</v>
      </c>
    </row>
    <row r="356" spans="1:19" x14ac:dyDescent="0.35">
      <c r="A356" s="25" t="str">
        <f>+N356</f>
        <v>Buser Thibault</v>
      </c>
      <c r="B356" s="25" t="str">
        <f>+M356</f>
        <v>245.83.324.0</v>
      </c>
      <c r="C356" s="25" t="str">
        <f>LEFT(L356,2)</f>
        <v>R9</v>
      </c>
      <c r="D356" s="25">
        <f>+Q356</f>
        <v>0.70699999999999996</v>
      </c>
      <c r="E356" s="25" t="str">
        <f>+R356</f>
        <v>40+</v>
      </c>
      <c r="F356" s="25" t="str">
        <f>+S356</f>
        <v>A</v>
      </c>
      <c r="G356" s="29" t="s">
        <v>3393</v>
      </c>
      <c r="H356" s="29" t="str">
        <f t="shared" si="5"/>
        <v/>
      </c>
      <c r="I356" s="25" t="str">
        <f>IF(K356&gt;4,"Dames","Messieurs")</f>
        <v>Messieurs</v>
      </c>
      <c r="J356" t="str">
        <f>RIGHT(B356,5)</f>
        <v>324.0</v>
      </c>
      <c r="K356">
        <f>VALUE(LEFT(J356,1))</f>
        <v>3</v>
      </c>
      <c r="L356" s="25" t="str">
        <f>+O356</f>
        <v>R9 </v>
      </c>
      <c r="M356" s="25" t="s">
        <v>3684</v>
      </c>
      <c r="N356" s="25" t="s">
        <v>3685</v>
      </c>
      <c r="O356" s="25" t="s">
        <v>3073</v>
      </c>
      <c r="P356" s="25">
        <v>56697</v>
      </c>
      <c r="Q356" s="25">
        <v>0.70699999999999996</v>
      </c>
      <c r="R356" s="25" t="s">
        <v>68</v>
      </c>
      <c r="S356" s="25" t="s">
        <v>36</v>
      </c>
    </row>
    <row r="357" spans="1:19" x14ac:dyDescent="0.35">
      <c r="A357" s="25" t="str">
        <f>+N357</f>
        <v>Bussi Charles</v>
      </c>
      <c r="B357" s="25" t="str">
        <f>+M357</f>
        <v>246.12.353.0</v>
      </c>
      <c r="C357" s="25" t="str">
        <f>LEFT(L357,2)</f>
        <v>R8</v>
      </c>
      <c r="D357" s="25">
        <f>+Q357</f>
        <v>0.97099999999999997</v>
      </c>
      <c r="E357" s="25" t="str">
        <f>+R357</f>
        <v>14&amp;U</v>
      </c>
      <c r="F357" s="25" t="str">
        <f>+S357</f>
        <v>A</v>
      </c>
      <c r="G357" s="29" t="s">
        <v>3359</v>
      </c>
      <c r="H357" s="29" t="str">
        <f t="shared" si="5"/>
        <v/>
      </c>
      <c r="I357" s="25" t="str">
        <f>IF(K357&gt;4,"Dames","Messieurs")</f>
        <v>Messieurs</v>
      </c>
      <c r="J357" t="str">
        <f>RIGHT(B357,5)</f>
        <v>353.0</v>
      </c>
      <c r="K357">
        <f>VALUE(LEFT(J357,1))</f>
        <v>3</v>
      </c>
      <c r="L357" s="25" t="str">
        <f>+O357</f>
        <v>R8 </v>
      </c>
      <c r="M357" s="25" t="s">
        <v>3345</v>
      </c>
      <c r="N357" s="25" t="s">
        <v>3346</v>
      </c>
      <c r="O357" s="25" t="s">
        <v>3070</v>
      </c>
      <c r="P357" s="25">
        <v>29352</v>
      </c>
      <c r="Q357" s="25">
        <v>0.97099999999999997</v>
      </c>
      <c r="R357" s="25" t="s">
        <v>83</v>
      </c>
      <c r="S357" s="25" t="s">
        <v>36</v>
      </c>
    </row>
    <row r="358" spans="1:19" x14ac:dyDescent="0.35">
      <c r="A358" s="25" t="str">
        <f>+N358</f>
        <v>Busslinger François</v>
      </c>
      <c r="B358" s="25" t="str">
        <f>+M358</f>
        <v>246.93.158.0</v>
      </c>
      <c r="C358" s="25" t="str">
        <f>LEFT(L358,2)</f>
        <v>R8</v>
      </c>
      <c r="D358" s="25">
        <f>+Q358</f>
        <v>1.6220000000000001</v>
      </c>
      <c r="E358" s="25" t="str">
        <f>+R358</f>
        <v>A</v>
      </c>
      <c r="F358" s="25" t="str">
        <f>+S358</f>
        <v>A</v>
      </c>
      <c r="G358" s="29" t="s">
        <v>28</v>
      </c>
      <c r="H358" s="29" t="str">
        <f t="shared" si="5"/>
        <v/>
      </c>
      <c r="I358" s="25" t="str">
        <f>IF(K358&gt;4,"Dames","Messieurs")</f>
        <v>Messieurs</v>
      </c>
      <c r="J358" t="str">
        <f>RIGHT(B358,5)</f>
        <v>158.0</v>
      </c>
      <c r="K358">
        <f>VALUE(LEFT(J358,1))</f>
        <v>1</v>
      </c>
      <c r="L358" s="25" t="str">
        <f>+O358</f>
        <v>R8 </v>
      </c>
      <c r="M358" s="25" t="s">
        <v>3195</v>
      </c>
      <c r="N358" s="25" t="s">
        <v>3196</v>
      </c>
      <c r="O358" s="25" t="s">
        <v>3070</v>
      </c>
      <c r="P358" s="25">
        <v>22304</v>
      </c>
      <c r="Q358" s="25">
        <v>1.6220000000000001</v>
      </c>
      <c r="R358" s="25" t="s">
        <v>36</v>
      </c>
      <c r="S358" s="25" t="s">
        <v>36</v>
      </c>
    </row>
    <row r="359" spans="1:19" x14ac:dyDescent="0.35">
      <c r="A359" s="25" t="str">
        <f>+N359</f>
        <v>Bussmann Tyra</v>
      </c>
      <c r="B359" s="25" t="str">
        <f>+M359</f>
        <v>246.10.601.0</v>
      </c>
      <c r="C359" s="25" t="str">
        <f>LEFT(L359,2)</f>
        <v>R9</v>
      </c>
      <c r="D359" s="25">
        <f>+Q359</f>
        <v>0.74299999999999999</v>
      </c>
      <c r="E359" s="25" t="str">
        <f>+R359</f>
        <v>16&amp;U</v>
      </c>
      <c r="F359" s="25" t="str">
        <f>+S359</f>
        <v>A</v>
      </c>
      <c r="G359" s="29" t="s">
        <v>539</v>
      </c>
      <c r="H359" s="29" t="str">
        <f t="shared" si="5"/>
        <v/>
      </c>
      <c r="I359" s="25" t="str">
        <f>IF(K359&gt;4,"Dames","Messieurs")</f>
        <v>Dames</v>
      </c>
      <c r="J359" t="str">
        <f>RIGHT(B359,5)</f>
        <v>601.0</v>
      </c>
      <c r="K359">
        <f>VALUE(LEFT(J359,1))</f>
        <v>6</v>
      </c>
      <c r="L359" s="25" t="str">
        <f>+O359</f>
        <v>R9 </v>
      </c>
      <c r="M359" s="25" t="s">
        <v>4381</v>
      </c>
      <c r="N359" s="25" t="s">
        <v>4382</v>
      </c>
      <c r="O359" s="25" t="s">
        <v>3073</v>
      </c>
      <c r="P359" s="25">
        <v>16552</v>
      </c>
      <c r="Q359" s="25">
        <v>0.74299999999999999</v>
      </c>
      <c r="R359" s="25" t="s">
        <v>87</v>
      </c>
      <c r="S359" s="25" t="s">
        <v>36</v>
      </c>
    </row>
    <row r="360" spans="1:19" x14ac:dyDescent="0.35">
      <c r="A360" s="25" t="str">
        <f>+N360</f>
        <v>Bussy Jacques</v>
      </c>
      <c r="B360" s="25" t="str">
        <f>+M360</f>
        <v>246.55.314.0</v>
      </c>
      <c r="C360" s="25" t="str">
        <f>LEFT(L360,2)</f>
        <v>R9</v>
      </c>
      <c r="D360" s="25">
        <f>+Q360</f>
        <v>0.75</v>
      </c>
      <c r="E360" s="25" t="str">
        <f>+R360</f>
        <v>70+</v>
      </c>
      <c r="F360" s="25" t="str">
        <f>+S360</f>
        <v>S</v>
      </c>
      <c r="G360" s="29" t="s">
        <v>28</v>
      </c>
      <c r="H360" s="29" t="str">
        <f t="shared" si="5"/>
        <v/>
      </c>
      <c r="I360" s="25" t="str">
        <f>IF(K360&gt;4,"Dames","Messieurs")</f>
        <v>Messieurs</v>
      </c>
      <c r="J360" t="str">
        <f>RIGHT(B360,5)</f>
        <v>314.0</v>
      </c>
      <c r="K360">
        <f>VALUE(LEFT(J360,1))</f>
        <v>3</v>
      </c>
      <c r="L360" s="25" t="str">
        <f>+O360</f>
        <v>R9 </v>
      </c>
      <c r="M360" s="25" t="s">
        <v>346</v>
      </c>
      <c r="N360" s="25" t="s">
        <v>347</v>
      </c>
      <c r="O360" s="25" t="s">
        <v>3073</v>
      </c>
      <c r="P360" s="25">
        <v>32458</v>
      </c>
      <c r="Q360" s="25">
        <v>0.75</v>
      </c>
      <c r="R360" s="25" t="s">
        <v>148</v>
      </c>
      <c r="S360" s="25" t="s">
        <v>878</v>
      </c>
    </row>
    <row r="361" spans="1:19" x14ac:dyDescent="0.35">
      <c r="A361" s="25" t="str">
        <f>+N361</f>
        <v>Butturini Emma</v>
      </c>
      <c r="B361" s="25" t="str">
        <f>+M361</f>
        <v>248.07.555.0</v>
      </c>
      <c r="C361" s="25" t="str">
        <f>LEFT(L361,2)</f>
        <v>R9</v>
      </c>
      <c r="D361" s="25">
        <f>+Q361</f>
        <v>0.75</v>
      </c>
      <c r="E361" s="25" t="str">
        <f>+R361</f>
        <v>18&amp;U</v>
      </c>
      <c r="F361" s="25" t="str">
        <f>+S361</f>
        <v>S</v>
      </c>
      <c r="G361" s="29" t="s">
        <v>3359</v>
      </c>
      <c r="H361" s="29" t="str">
        <f t="shared" si="5"/>
        <v/>
      </c>
      <c r="I361" s="25" t="str">
        <f>IF(K361&gt;4,"Dames","Messieurs")</f>
        <v>Dames</v>
      </c>
      <c r="J361" t="str">
        <f>RIGHT(B361,5)</f>
        <v>555.0</v>
      </c>
      <c r="K361">
        <f>VALUE(LEFT(J361,1))</f>
        <v>5</v>
      </c>
      <c r="L361" s="25" t="str">
        <f>+O361</f>
        <v>R9 </v>
      </c>
      <c r="M361" s="25" t="s">
        <v>2679</v>
      </c>
      <c r="N361" s="25" t="s">
        <v>2680</v>
      </c>
      <c r="O361" s="25" t="s">
        <v>3073</v>
      </c>
      <c r="P361" s="25">
        <v>11805</v>
      </c>
      <c r="Q361" s="25">
        <v>0.75</v>
      </c>
      <c r="R361" s="25" t="s">
        <v>73</v>
      </c>
      <c r="S361" s="25" t="s">
        <v>878</v>
      </c>
    </row>
    <row r="362" spans="1:19" x14ac:dyDescent="0.35">
      <c r="A362" s="25" t="str">
        <f>+N362</f>
        <v>Cabon Alexandre</v>
      </c>
      <c r="B362" s="25" t="str">
        <f>+M362</f>
        <v>250.93.414.0</v>
      </c>
      <c r="C362" s="25" t="str">
        <f>LEFT(L362,2)</f>
        <v>R6</v>
      </c>
      <c r="D362" s="25">
        <f>+Q362</f>
        <v>4.4189999999999996</v>
      </c>
      <c r="E362" s="25" t="str">
        <f>+R362</f>
        <v>A</v>
      </c>
      <c r="F362" s="25" t="str">
        <f>+S362</f>
        <v>A</v>
      </c>
      <c r="G362" s="29" t="s">
        <v>3359</v>
      </c>
      <c r="H362" s="29" t="str">
        <f t="shared" si="5"/>
        <v/>
      </c>
      <c r="I362" s="25" t="str">
        <f>IF(K362&gt;4,"Dames","Messieurs")</f>
        <v>Messieurs</v>
      </c>
      <c r="J362" t="str">
        <f>RIGHT(B362,5)</f>
        <v>414.0</v>
      </c>
      <c r="K362">
        <f>VALUE(LEFT(J362,1))</f>
        <v>4</v>
      </c>
      <c r="L362" s="25" t="str">
        <f>+O362</f>
        <v>R6 </v>
      </c>
      <c r="M362" s="25" t="s">
        <v>2663</v>
      </c>
      <c r="N362" s="25" t="s">
        <v>2664</v>
      </c>
      <c r="O362" s="25" t="s">
        <v>3065</v>
      </c>
      <c r="P362" s="25">
        <v>6082</v>
      </c>
      <c r="Q362" s="25">
        <v>4.4189999999999996</v>
      </c>
      <c r="R362" s="25" t="s">
        <v>36</v>
      </c>
      <c r="S362" s="25" t="s">
        <v>36</v>
      </c>
    </row>
    <row r="363" spans="1:19" x14ac:dyDescent="0.35">
      <c r="A363" s="25" t="str">
        <f>+N363</f>
        <v>Cabrini Albert</v>
      </c>
      <c r="B363" s="25" t="str">
        <f>+M363</f>
        <v>250.52.150.0</v>
      </c>
      <c r="C363" s="25" t="str">
        <f>LEFT(L363,2)</f>
        <v>R9</v>
      </c>
      <c r="D363" s="25">
        <f>+Q363</f>
        <v>0.78100000000000003</v>
      </c>
      <c r="E363" s="25" t="str">
        <f>+R363</f>
        <v>70+</v>
      </c>
      <c r="F363" s="25" t="str">
        <f>+S363</f>
        <v>A</v>
      </c>
      <c r="G363" s="29" t="s">
        <v>27</v>
      </c>
      <c r="H363" s="29" t="str">
        <f t="shared" si="5"/>
        <v/>
      </c>
      <c r="I363" s="25" t="str">
        <f>IF(K363&gt;4,"Dames","Messieurs")</f>
        <v>Messieurs</v>
      </c>
      <c r="J363" t="str">
        <f>RIGHT(B363,5)</f>
        <v>150.0</v>
      </c>
      <c r="K363">
        <f>VALUE(LEFT(J363,1))</f>
        <v>1</v>
      </c>
      <c r="L363" s="25" t="str">
        <f>+O363</f>
        <v>R9 </v>
      </c>
      <c r="M363" s="25" t="s">
        <v>247</v>
      </c>
      <c r="N363" s="25" t="s">
        <v>248</v>
      </c>
      <c r="O363" s="25" t="s">
        <v>3073</v>
      </c>
      <c r="P363" s="25">
        <v>32034</v>
      </c>
      <c r="Q363" s="25">
        <v>0.78100000000000003</v>
      </c>
      <c r="R363" s="25" t="s">
        <v>148</v>
      </c>
      <c r="S363" s="25" t="s">
        <v>36</v>
      </c>
    </row>
    <row r="364" spans="1:19" x14ac:dyDescent="0.35">
      <c r="A364" s="25" t="str">
        <f>+N364</f>
        <v>Caceres Fred</v>
      </c>
      <c r="B364" s="25" t="str">
        <f>+M364</f>
        <v>250.01.423.0</v>
      </c>
      <c r="C364" s="25" t="str">
        <f>LEFT(L364,2)</f>
        <v>R8</v>
      </c>
      <c r="D364" s="25">
        <f>+Q364</f>
        <v>1.4119999999999999</v>
      </c>
      <c r="E364" s="25" t="str">
        <f>+R364</f>
        <v>A</v>
      </c>
      <c r="F364" s="25" t="str">
        <f>+S364</f>
        <v>A</v>
      </c>
      <c r="G364" s="29" t="s">
        <v>543</v>
      </c>
      <c r="H364" s="29" t="str">
        <f t="shared" si="5"/>
        <v/>
      </c>
      <c r="I364" s="25" t="str">
        <f>IF(K364&gt;4,"Dames","Messieurs")</f>
        <v>Messieurs</v>
      </c>
      <c r="J364" t="str">
        <f>RIGHT(B364,5)</f>
        <v>423.0</v>
      </c>
      <c r="K364">
        <f>VALUE(LEFT(J364,1))</f>
        <v>4</v>
      </c>
      <c r="L364" s="25" t="str">
        <f>+O364</f>
        <v>R8 </v>
      </c>
      <c r="M364" s="25" t="s">
        <v>2354</v>
      </c>
      <c r="N364" s="25" t="s">
        <v>2355</v>
      </c>
      <c r="O364" s="25" t="s">
        <v>3070</v>
      </c>
      <c r="P364" s="25">
        <v>24265</v>
      </c>
      <c r="Q364" s="25">
        <v>1.4119999999999999</v>
      </c>
      <c r="R364" s="25" t="s">
        <v>36</v>
      </c>
      <c r="S364" s="25" t="s">
        <v>36</v>
      </c>
    </row>
    <row r="365" spans="1:19" x14ac:dyDescent="0.35">
      <c r="A365" s="25" t="str">
        <f>+N365</f>
        <v>Cachelin Béatrice</v>
      </c>
      <c r="B365" s="25" t="str">
        <f>+M365</f>
        <v>250.59.632.0</v>
      </c>
      <c r="C365" s="25" t="str">
        <f>LEFT(L365,2)</f>
        <v>R9</v>
      </c>
      <c r="D365" s="25">
        <f>+Q365</f>
        <v>0.75</v>
      </c>
      <c r="E365" s="25" t="str">
        <f>+R365</f>
        <v>65+</v>
      </c>
      <c r="F365" s="25" t="str">
        <f>+S365</f>
        <v>S</v>
      </c>
      <c r="G365" s="29" t="s">
        <v>3995</v>
      </c>
      <c r="H365" s="29" t="str">
        <f t="shared" si="5"/>
        <v/>
      </c>
      <c r="I365" s="25" t="str">
        <f>IF(K365&gt;4,"Dames","Messieurs")</f>
        <v>Dames</v>
      </c>
      <c r="J365" t="str">
        <f>RIGHT(B365,5)</f>
        <v>632.0</v>
      </c>
      <c r="K365">
        <f>VALUE(LEFT(J365,1))</f>
        <v>6</v>
      </c>
      <c r="L365" s="25" t="str">
        <f>+O365</f>
        <v>R9 </v>
      </c>
      <c r="M365" s="25" t="s">
        <v>4132</v>
      </c>
      <c r="N365" s="25" t="s">
        <v>4133</v>
      </c>
      <c r="O365" s="25" t="s">
        <v>3073</v>
      </c>
      <c r="P365" s="25">
        <v>11805</v>
      </c>
      <c r="Q365" s="25">
        <v>0.75</v>
      </c>
      <c r="R365" s="25" t="s">
        <v>100</v>
      </c>
      <c r="S365" s="25" t="s">
        <v>878</v>
      </c>
    </row>
    <row r="366" spans="1:19" x14ac:dyDescent="0.35">
      <c r="A366" s="25" t="str">
        <f>+N366</f>
        <v>Caetano Maite</v>
      </c>
      <c r="B366" s="25" t="str">
        <f>+M366</f>
        <v>257.62.888.0</v>
      </c>
      <c r="C366" s="25" t="str">
        <f>LEFT(L366,2)</f>
        <v>R9</v>
      </c>
      <c r="D366" s="25">
        <f>+Q366</f>
        <v>0.75</v>
      </c>
      <c r="E366" s="25" t="str">
        <f>+R366</f>
        <v>60+</v>
      </c>
      <c r="F366" s="25" t="str">
        <f>+S366</f>
        <v>S</v>
      </c>
      <c r="G366" s="29" t="s">
        <v>3359</v>
      </c>
      <c r="H366" s="29" t="str">
        <f t="shared" si="5"/>
        <v/>
      </c>
      <c r="I366" s="25" t="str">
        <f>IF(K366&gt;4,"Dames","Messieurs")</f>
        <v>Dames</v>
      </c>
      <c r="J366" t="str">
        <f>RIGHT(B366,5)</f>
        <v>888.0</v>
      </c>
      <c r="K366">
        <f>VALUE(LEFT(J366,1))</f>
        <v>8</v>
      </c>
      <c r="L366" s="25" t="str">
        <f>+O366</f>
        <v>R9 </v>
      </c>
      <c r="M366" s="25" t="s">
        <v>1631</v>
      </c>
      <c r="N366" s="25" t="s">
        <v>1632</v>
      </c>
      <c r="O366" s="25" t="s">
        <v>3073</v>
      </c>
      <c r="P366" s="25">
        <v>11805</v>
      </c>
      <c r="Q366" s="25">
        <v>0.75</v>
      </c>
      <c r="R366" s="25" t="s">
        <v>47</v>
      </c>
      <c r="S366" s="25" t="s">
        <v>878</v>
      </c>
    </row>
    <row r="367" spans="1:19" x14ac:dyDescent="0.35">
      <c r="A367" s="25" t="str">
        <f>+N367</f>
        <v>Caetano Peter</v>
      </c>
      <c r="B367" s="25" t="str">
        <f>+M367</f>
        <v>257.60.322.0</v>
      </c>
      <c r="C367" s="25" t="str">
        <f>LEFT(L367,2)</f>
        <v>R9</v>
      </c>
      <c r="D367" s="25">
        <f>+Q367</f>
        <v>0.75</v>
      </c>
      <c r="E367" s="25" t="str">
        <f>+R367</f>
        <v>65+</v>
      </c>
      <c r="F367" s="25" t="str">
        <f>+S367</f>
        <v>S</v>
      </c>
      <c r="G367" s="29" t="s">
        <v>3359</v>
      </c>
      <c r="H367" s="29" t="str">
        <f t="shared" si="5"/>
        <v/>
      </c>
      <c r="I367" s="25" t="str">
        <f>IF(K367&gt;4,"Dames","Messieurs")</f>
        <v>Messieurs</v>
      </c>
      <c r="J367" t="str">
        <f>RIGHT(B367,5)</f>
        <v>322.0</v>
      </c>
      <c r="K367">
        <f>VALUE(LEFT(J367,1))</f>
        <v>3</v>
      </c>
      <c r="L367" s="25" t="str">
        <f>+O367</f>
        <v>R9 </v>
      </c>
      <c r="M367" s="25" t="s">
        <v>1633</v>
      </c>
      <c r="N367" s="25" t="s">
        <v>1634</v>
      </c>
      <c r="O367" s="25" t="s">
        <v>3073</v>
      </c>
      <c r="P367" s="25">
        <v>32458</v>
      </c>
      <c r="Q367" s="25">
        <v>0.75</v>
      </c>
      <c r="R367" s="25" t="s">
        <v>100</v>
      </c>
      <c r="S367" s="25" t="s">
        <v>878</v>
      </c>
    </row>
    <row r="368" spans="1:19" x14ac:dyDescent="0.35">
      <c r="A368" s="25" t="str">
        <f>+N368</f>
        <v>Cagnet Robin</v>
      </c>
      <c r="B368" s="25" t="str">
        <f>+M368</f>
        <v>250.05.107.0</v>
      </c>
      <c r="C368" s="25" t="str">
        <f>LEFT(L368,2)</f>
        <v>R5</v>
      </c>
      <c r="D368" s="25">
        <f>+Q368</f>
        <v>5.0519999999999996</v>
      </c>
      <c r="E368" s="25" t="str">
        <f>+R368</f>
        <v>A</v>
      </c>
      <c r="F368" s="25" t="str">
        <f>+S368</f>
        <v>S</v>
      </c>
      <c r="G368" s="29" t="s">
        <v>3359</v>
      </c>
      <c r="H368" s="29" t="str">
        <f t="shared" si="5"/>
        <v/>
      </c>
      <c r="I368" s="25" t="str">
        <f>IF(K368&gt;4,"Dames","Messieurs")</f>
        <v>Messieurs</v>
      </c>
      <c r="J368" t="str">
        <f>RIGHT(B368,5)</f>
        <v>107.0</v>
      </c>
      <c r="K368">
        <f>VALUE(LEFT(J368,1))</f>
        <v>1</v>
      </c>
      <c r="L368" s="25" t="str">
        <f>+O368</f>
        <v>R5 </v>
      </c>
      <c r="M368" s="25" t="s">
        <v>3914</v>
      </c>
      <c r="N368" s="25" t="s">
        <v>3915</v>
      </c>
      <c r="O368" s="25" t="s">
        <v>3084</v>
      </c>
      <c r="P368" s="25">
        <v>4146</v>
      </c>
      <c r="Q368" s="25">
        <v>5.0519999999999996</v>
      </c>
      <c r="R368" s="25" t="s">
        <v>36</v>
      </c>
      <c r="S368" s="25" t="s">
        <v>878</v>
      </c>
    </row>
    <row r="369" spans="1:19" x14ac:dyDescent="0.35">
      <c r="A369" s="25" t="str">
        <f>+N369</f>
        <v>Caill Nicolas</v>
      </c>
      <c r="B369" s="25" t="str">
        <f>+M369</f>
        <v>251.91.410.0</v>
      </c>
      <c r="C369" s="25" t="str">
        <f>LEFT(L369,2)</f>
        <v>R9</v>
      </c>
      <c r="D369" s="25">
        <f>+Q369</f>
        <v>0.73599999999999999</v>
      </c>
      <c r="E369" s="25" t="str">
        <f>+R369</f>
        <v>A</v>
      </c>
      <c r="F369" s="25" t="str">
        <f>+S369</f>
        <v>S</v>
      </c>
      <c r="G369" s="29" t="s">
        <v>1839</v>
      </c>
      <c r="H369" s="29" t="str">
        <f t="shared" si="5"/>
        <v/>
      </c>
      <c r="I369" s="25" t="str">
        <f>IF(K369&gt;4,"Dames","Messieurs")</f>
        <v>Messieurs</v>
      </c>
      <c r="J369" t="str">
        <f>RIGHT(B369,5)</f>
        <v>410.0</v>
      </c>
      <c r="K369">
        <f>VALUE(LEFT(J369,1))</f>
        <v>4</v>
      </c>
      <c r="L369" s="25" t="str">
        <f>+O369</f>
        <v>R9 </v>
      </c>
      <c r="M369" s="25" t="s">
        <v>3306</v>
      </c>
      <c r="N369" s="25" t="s">
        <v>3307</v>
      </c>
      <c r="O369" s="25" t="s">
        <v>3073</v>
      </c>
      <c r="P369" s="25">
        <v>56374</v>
      </c>
      <c r="Q369" s="25">
        <v>0.73599999999999999</v>
      </c>
      <c r="R369" s="25" t="s">
        <v>36</v>
      </c>
      <c r="S369" s="25" t="s">
        <v>878</v>
      </c>
    </row>
    <row r="370" spans="1:19" x14ac:dyDescent="0.35">
      <c r="A370" s="25" t="str">
        <f>+N370</f>
        <v>Callens Jules</v>
      </c>
      <c r="B370" s="25" t="str">
        <f>+M370</f>
        <v>251.12.418.0</v>
      </c>
      <c r="C370" s="25" t="str">
        <f>LEFT(L370,2)</f>
        <v>R7</v>
      </c>
      <c r="D370" s="25">
        <f>+Q370</f>
        <v>2.1739999999999999</v>
      </c>
      <c r="E370" s="25" t="str">
        <f>+R370</f>
        <v>14&amp;U</v>
      </c>
      <c r="F370" s="25" t="str">
        <f>+S370</f>
        <v>A</v>
      </c>
      <c r="G370" s="29" t="s">
        <v>28</v>
      </c>
      <c r="H370" s="29" t="str">
        <f t="shared" si="5"/>
        <v/>
      </c>
      <c r="I370" s="25" t="str">
        <f>IF(K370&gt;4,"Dames","Messieurs")</f>
        <v>Messieurs</v>
      </c>
      <c r="J370" t="str">
        <f>RIGHT(B370,5)</f>
        <v>418.0</v>
      </c>
      <c r="K370">
        <f>VALUE(LEFT(J370,1))</f>
        <v>4</v>
      </c>
      <c r="L370" s="25" t="str">
        <f>+O370</f>
        <v>R7 </v>
      </c>
      <c r="M370" s="25" t="s">
        <v>4853</v>
      </c>
      <c r="N370" s="25" t="s">
        <v>4854</v>
      </c>
      <c r="O370" s="25" t="s">
        <v>3066</v>
      </c>
      <c r="P370" s="25">
        <v>17909</v>
      </c>
      <c r="Q370" s="25">
        <v>2.1739999999999999</v>
      </c>
      <c r="R370" s="25" t="s">
        <v>83</v>
      </c>
      <c r="S370" s="25" t="s">
        <v>36</v>
      </c>
    </row>
    <row r="371" spans="1:19" x14ac:dyDescent="0.35">
      <c r="A371" s="25" t="str">
        <f>+N371</f>
        <v>Callewaert Christophe</v>
      </c>
      <c r="B371" s="25" t="str">
        <f>+M371</f>
        <v>251.64.188.0</v>
      </c>
      <c r="C371" s="25" t="str">
        <f>LEFT(L371,2)</f>
        <v>R9</v>
      </c>
      <c r="D371" s="25">
        <f>+Q371</f>
        <v>0.75</v>
      </c>
      <c r="E371" s="25" t="str">
        <f>+R371</f>
        <v>60+</v>
      </c>
      <c r="F371" s="25" t="str">
        <f>+S371</f>
        <v>S</v>
      </c>
      <c r="G371" s="29" t="s">
        <v>26</v>
      </c>
      <c r="H371" s="29" t="str">
        <f t="shared" si="5"/>
        <v/>
      </c>
      <c r="I371" s="25" t="str">
        <f>IF(K371&gt;4,"Dames","Messieurs")</f>
        <v>Messieurs</v>
      </c>
      <c r="J371" t="str">
        <f>RIGHT(B371,5)</f>
        <v>188.0</v>
      </c>
      <c r="K371">
        <f>VALUE(LEFT(J371,1))</f>
        <v>1</v>
      </c>
      <c r="L371" s="25" t="str">
        <f>+O371</f>
        <v>R9 </v>
      </c>
      <c r="M371" s="25" t="s">
        <v>1025</v>
      </c>
      <c r="N371" s="25" t="s">
        <v>1026</v>
      </c>
      <c r="O371" s="25" t="s">
        <v>3073</v>
      </c>
      <c r="P371" s="25">
        <v>32458</v>
      </c>
      <c r="Q371" s="25">
        <v>0.75</v>
      </c>
      <c r="R371" s="25" t="s">
        <v>47</v>
      </c>
      <c r="S371" s="25" t="s">
        <v>878</v>
      </c>
    </row>
    <row r="372" spans="1:19" x14ac:dyDescent="0.35">
      <c r="A372" s="25" t="str">
        <f>+N372</f>
        <v>Caloz Mérane</v>
      </c>
      <c r="B372" s="25" t="str">
        <f>+M372</f>
        <v>251.02.681.0</v>
      </c>
      <c r="C372" s="25" t="str">
        <f>LEFT(L372,2)</f>
        <v>R9</v>
      </c>
      <c r="D372" s="25">
        <f>+Q372</f>
        <v>0.75</v>
      </c>
      <c r="E372" s="25" t="str">
        <f>+R372</f>
        <v>A</v>
      </c>
      <c r="F372" s="25" t="str">
        <f>+S372</f>
        <v>S</v>
      </c>
      <c r="G372" s="29" t="s">
        <v>2175</v>
      </c>
      <c r="H372" s="29" t="str">
        <f t="shared" si="5"/>
        <v/>
      </c>
      <c r="I372" s="25" t="str">
        <f>IF(K372&gt;4,"Dames","Messieurs")</f>
        <v>Dames</v>
      </c>
      <c r="J372" t="str">
        <f>RIGHT(B372,5)</f>
        <v>681.0</v>
      </c>
      <c r="K372">
        <f>VALUE(LEFT(J372,1))</f>
        <v>6</v>
      </c>
      <c r="L372" s="25" t="str">
        <f>+O372</f>
        <v>R9 </v>
      </c>
      <c r="M372" s="25" t="s">
        <v>2255</v>
      </c>
      <c r="N372" s="25" t="s">
        <v>2256</v>
      </c>
      <c r="O372" s="25" t="s">
        <v>3073</v>
      </c>
      <c r="P372" s="25">
        <v>11805</v>
      </c>
      <c r="Q372" s="25">
        <v>0.75</v>
      </c>
      <c r="R372" s="25" t="s">
        <v>36</v>
      </c>
      <c r="S372" s="25" t="s">
        <v>878</v>
      </c>
    </row>
    <row r="373" spans="1:19" x14ac:dyDescent="0.35">
      <c r="A373" s="25" t="str">
        <f>+N373</f>
        <v>Calvez Tristan</v>
      </c>
      <c r="B373" s="25" t="str">
        <f>+M373</f>
        <v>251.09.325.0</v>
      </c>
      <c r="C373" s="25" t="str">
        <f>LEFT(L373,2)</f>
        <v>R9</v>
      </c>
      <c r="D373" s="25">
        <f>+Q373</f>
        <v>0.75</v>
      </c>
      <c r="E373" s="25" t="str">
        <f>+R373</f>
        <v>16&amp;U</v>
      </c>
      <c r="F373" s="25" t="str">
        <f>+S373</f>
        <v>S</v>
      </c>
      <c r="G373" s="29" t="s">
        <v>1839</v>
      </c>
      <c r="H373" s="29" t="str">
        <f t="shared" si="5"/>
        <v/>
      </c>
      <c r="I373" s="25" t="str">
        <f>IF(K373&gt;4,"Dames","Messieurs")</f>
        <v>Messieurs</v>
      </c>
      <c r="J373" t="str">
        <f>RIGHT(B373,5)</f>
        <v>325.0</v>
      </c>
      <c r="K373">
        <f>VALUE(LEFT(J373,1))</f>
        <v>3</v>
      </c>
      <c r="L373" s="25" t="str">
        <f>+O373</f>
        <v>R9 </v>
      </c>
      <c r="M373" s="25" t="s">
        <v>4991</v>
      </c>
      <c r="N373" s="25" t="s">
        <v>4992</v>
      </c>
      <c r="O373" s="25" t="s">
        <v>3073</v>
      </c>
      <c r="P373" s="25">
        <v>32458</v>
      </c>
      <c r="Q373" s="25">
        <v>0.75</v>
      </c>
      <c r="R373" s="25" t="s">
        <v>87</v>
      </c>
      <c r="S373" s="25" t="s">
        <v>878</v>
      </c>
    </row>
    <row r="374" spans="1:19" x14ac:dyDescent="0.35">
      <c r="A374" s="25" t="str">
        <f>+N374</f>
        <v>Caminiti Paola</v>
      </c>
      <c r="B374" s="25" t="str">
        <f>+M374</f>
        <v>252.68.860.0</v>
      </c>
      <c r="C374" s="25" t="str">
        <f>LEFT(L374,2)</f>
        <v>R9</v>
      </c>
      <c r="D374" s="25">
        <f>+Q374</f>
        <v>0.75</v>
      </c>
      <c r="E374" s="25" t="str">
        <f>+R374</f>
        <v>55+</v>
      </c>
      <c r="F374" s="25" t="str">
        <f>+S374</f>
        <v>S</v>
      </c>
      <c r="G374" s="29" t="s">
        <v>543</v>
      </c>
      <c r="H374" s="29" t="str">
        <f t="shared" si="5"/>
        <v/>
      </c>
      <c r="I374" s="25" t="str">
        <f>IF(K374&gt;4,"Dames","Messieurs")</f>
        <v>Dames</v>
      </c>
      <c r="J374" t="str">
        <f>RIGHT(B374,5)</f>
        <v>860.0</v>
      </c>
      <c r="K374">
        <f>VALUE(LEFT(J374,1))</f>
        <v>8</v>
      </c>
      <c r="L374" s="25" t="str">
        <f>+O374</f>
        <v>R9 </v>
      </c>
      <c r="M374" s="25" t="s">
        <v>1148</v>
      </c>
      <c r="N374" s="25" t="s">
        <v>1149</v>
      </c>
      <c r="O374" s="25" t="s">
        <v>3073</v>
      </c>
      <c r="P374" s="25">
        <v>11805</v>
      </c>
      <c r="Q374" s="25">
        <v>0.75</v>
      </c>
      <c r="R374" s="25" t="s">
        <v>53</v>
      </c>
      <c r="S374" s="25" t="s">
        <v>878</v>
      </c>
    </row>
    <row r="375" spans="1:19" x14ac:dyDescent="0.35">
      <c r="A375" s="25" t="str">
        <f>+N375</f>
        <v>Camponovo Joachim</v>
      </c>
      <c r="B375" s="25" t="str">
        <f>+M375</f>
        <v>252.91.360.0</v>
      </c>
      <c r="C375" s="25" t="str">
        <f>LEFT(L375,2)</f>
        <v>R6</v>
      </c>
      <c r="D375" s="25">
        <f>+Q375</f>
        <v>4.601</v>
      </c>
      <c r="E375" s="25" t="str">
        <f>+R375</f>
        <v>A</v>
      </c>
      <c r="F375" s="25" t="str">
        <f>+S375</f>
        <v>A</v>
      </c>
      <c r="G375" s="29" t="s">
        <v>27</v>
      </c>
      <c r="H375" s="29" t="str">
        <f t="shared" si="5"/>
        <v/>
      </c>
      <c r="I375" s="25" t="str">
        <f>IF(K375&gt;4,"Dames","Messieurs")</f>
        <v>Messieurs</v>
      </c>
      <c r="J375" t="str">
        <f>RIGHT(B375,5)</f>
        <v>360.0</v>
      </c>
      <c r="K375">
        <f>VALUE(LEFT(J375,1))</f>
        <v>3</v>
      </c>
      <c r="L375" s="25" t="str">
        <f>+O375</f>
        <v>R6 </v>
      </c>
      <c r="M375" s="25" t="s">
        <v>219</v>
      </c>
      <c r="N375" s="25" t="s">
        <v>220</v>
      </c>
      <c r="O375" s="25" t="s">
        <v>3065</v>
      </c>
      <c r="P375" s="25">
        <v>5476</v>
      </c>
      <c r="Q375" s="25">
        <v>4.601</v>
      </c>
      <c r="R375" s="25" t="s">
        <v>36</v>
      </c>
      <c r="S375" s="25" t="s">
        <v>36</v>
      </c>
    </row>
    <row r="376" spans="1:19" x14ac:dyDescent="0.35">
      <c r="A376" s="25" t="str">
        <f>+N376</f>
        <v>Camponovo Joelle</v>
      </c>
      <c r="B376" s="25" t="str">
        <f>+M376</f>
        <v>252.58.714.0</v>
      </c>
      <c r="C376" s="25" t="str">
        <f>LEFT(L376,2)</f>
        <v>R9</v>
      </c>
      <c r="D376" s="25">
        <f>+Q376</f>
        <v>0.75</v>
      </c>
      <c r="E376" s="25" t="str">
        <f>+R376</f>
        <v>65+</v>
      </c>
      <c r="F376" s="25" t="str">
        <f>+S376</f>
        <v>A</v>
      </c>
      <c r="G376" s="29" t="s">
        <v>27</v>
      </c>
      <c r="H376" s="29" t="str">
        <f t="shared" si="5"/>
        <v/>
      </c>
      <c r="I376" s="25" t="str">
        <f>IF(K376&gt;4,"Dames","Messieurs")</f>
        <v>Dames</v>
      </c>
      <c r="J376" t="str">
        <f>RIGHT(B376,5)</f>
        <v>714.0</v>
      </c>
      <c r="K376">
        <f>VALUE(LEFT(J376,1))</f>
        <v>7</v>
      </c>
      <c r="L376" s="25" t="str">
        <f>+O376</f>
        <v>R9 </v>
      </c>
      <c r="M376" s="25" t="s">
        <v>207</v>
      </c>
      <c r="N376" s="25" t="s">
        <v>208</v>
      </c>
      <c r="O376" s="25" t="s">
        <v>3073</v>
      </c>
      <c r="P376" s="25">
        <v>11805</v>
      </c>
      <c r="Q376" s="25">
        <v>0.75</v>
      </c>
      <c r="R376" s="25" t="s">
        <v>100</v>
      </c>
      <c r="S376" s="25" t="s">
        <v>36</v>
      </c>
    </row>
    <row r="377" spans="1:19" x14ac:dyDescent="0.35">
      <c r="A377" s="25" t="str">
        <f>+N377</f>
        <v>Cantero Acosta Cecilia</v>
      </c>
      <c r="B377" s="25" t="str">
        <f>+M377</f>
        <v>253.84.825.0</v>
      </c>
      <c r="C377" s="25" t="str">
        <f>LEFT(L377,2)</f>
        <v>R9</v>
      </c>
      <c r="D377" s="25">
        <f>+Q377</f>
        <v>0.75</v>
      </c>
      <c r="E377" s="25" t="str">
        <f>+R377</f>
        <v>40+</v>
      </c>
      <c r="F377" s="25" t="str">
        <f>+S377</f>
        <v>S</v>
      </c>
      <c r="G377" s="29" t="s">
        <v>3995</v>
      </c>
      <c r="H377" s="29" t="str">
        <f t="shared" si="5"/>
        <v/>
      </c>
      <c r="I377" s="25" t="str">
        <f>IF(K377&gt;4,"Dames","Messieurs")</f>
        <v>Dames</v>
      </c>
      <c r="J377" t="str">
        <f>RIGHT(B377,5)</f>
        <v>825.0</v>
      </c>
      <c r="K377">
        <f>VALUE(LEFT(J377,1))</f>
        <v>8</v>
      </c>
      <c r="L377" s="25" t="str">
        <f>+O377</f>
        <v>R9 </v>
      </c>
      <c r="M377" s="25" t="s">
        <v>4104</v>
      </c>
      <c r="N377" s="25" t="s">
        <v>4105</v>
      </c>
      <c r="O377" s="25" t="s">
        <v>3073</v>
      </c>
      <c r="P377" s="25">
        <v>11805</v>
      </c>
      <c r="Q377" s="25">
        <v>0.75</v>
      </c>
      <c r="R377" s="25" t="s">
        <v>68</v>
      </c>
      <c r="S377" s="25" t="s">
        <v>878</v>
      </c>
    </row>
    <row r="378" spans="1:19" x14ac:dyDescent="0.35">
      <c r="A378" s="25" t="str">
        <f>+N378</f>
        <v>Cantori Neves Elio</v>
      </c>
      <c r="B378" s="25" t="str">
        <f>+M378</f>
        <v>253.11.211.0</v>
      </c>
      <c r="C378" s="25" t="str">
        <f>LEFT(L378,2)</f>
        <v>R9</v>
      </c>
      <c r="D378" s="25">
        <f>+Q378</f>
        <v>0.75</v>
      </c>
      <c r="E378" s="25" t="str">
        <f>+R378</f>
        <v>14&amp;U</v>
      </c>
      <c r="F378" s="25" t="str">
        <f>+S378</f>
        <v>A</v>
      </c>
      <c r="G378" s="29" t="s">
        <v>1839</v>
      </c>
      <c r="H378" s="29" t="str">
        <f t="shared" si="5"/>
        <v/>
      </c>
      <c r="I378" s="25" t="str">
        <f>IF(K378&gt;4,"Dames","Messieurs")</f>
        <v>Messieurs</v>
      </c>
      <c r="J378" t="str">
        <f>RIGHT(B378,5)</f>
        <v>211.0</v>
      </c>
      <c r="K378">
        <f>VALUE(LEFT(J378,1))</f>
        <v>2</v>
      </c>
      <c r="L378" s="25" t="str">
        <f>+O378</f>
        <v>R9 </v>
      </c>
      <c r="M378" s="25" t="s">
        <v>4981</v>
      </c>
      <c r="N378" s="25" t="s">
        <v>4982</v>
      </c>
      <c r="O378" s="25" t="s">
        <v>3073</v>
      </c>
      <c r="P378" s="25">
        <v>32458</v>
      </c>
      <c r="Q378" s="25">
        <v>0.75</v>
      </c>
      <c r="R378" s="25" t="s">
        <v>83</v>
      </c>
      <c r="S378" s="25" t="s">
        <v>36</v>
      </c>
    </row>
    <row r="379" spans="1:19" x14ac:dyDescent="0.35">
      <c r="A379" s="25" t="str">
        <f>+N379</f>
        <v>Caracciolo Di Vietri Paulino</v>
      </c>
      <c r="B379" s="25" t="str">
        <f>+M379</f>
        <v>254.04.240.0</v>
      </c>
      <c r="C379" s="25" t="str">
        <f>LEFT(L379,2)</f>
        <v>R8</v>
      </c>
      <c r="D379" s="25">
        <f>+Q379</f>
        <v>1.444</v>
      </c>
      <c r="E379" s="25" t="str">
        <f>+R379</f>
        <v>A</v>
      </c>
      <c r="F379" s="25" t="str">
        <f>+S379</f>
        <v>A</v>
      </c>
      <c r="G379" s="29" t="s">
        <v>3995</v>
      </c>
      <c r="H379" s="29" t="str">
        <f t="shared" ref="H379:H440" si="6">IF(B379=B378,1,"")</f>
        <v/>
      </c>
      <c r="I379" s="25" t="str">
        <f>IF(K379&gt;4,"Dames","Messieurs")</f>
        <v>Messieurs</v>
      </c>
      <c r="J379" t="str">
        <f>RIGHT(B379,5)</f>
        <v>240.0</v>
      </c>
      <c r="K379">
        <f>VALUE(LEFT(J379,1))</f>
        <v>2</v>
      </c>
      <c r="L379" s="25" t="str">
        <f>+O379</f>
        <v>R8 </v>
      </c>
      <c r="M379" s="25" t="s">
        <v>4212</v>
      </c>
      <c r="N379" s="25" t="s">
        <v>4213</v>
      </c>
      <c r="O379" s="25" t="s">
        <v>3070</v>
      </c>
      <c r="P379" s="25">
        <v>23962</v>
      </c>
      <c r="Q379" s="25">
        <v>1.444</v>
      </c>
      <c r="R379" s="25" t="s">
        <v>36</v>
      </c>
      <c r="S379" s="25" t="s">
        <v>36</v>
      </c>
    </row>
    <row r="380" spans="1:19" x14ac:dyDescent="0.35">
      <c r="A380" s="25" t="str">
        <f>+N380</f>
        <v>Caris Louis</v>
      </c>
      <c r="B380" s="25" t="str">
        <f>+M380</f>
        <v>254.12.235.0</v>
      </c>
      <c r="C380" s="25" t="str">
        <f>LEFT(L380,2)</f>
        <v>R9</v>
      </c>
      <c r="D380" s="25">
        <f>+Q380</f>
        <v>0.75</v>
      </c>
      <c r="E380" s="25" t="str">
        <f>+R380</f>
        <v>14&amp;U</v>
      </c>
      <c r="F380" s="25" t="str">
        <f>+S380</f>
        <v>A</v>
      </c>
      <c r="G380" s="29" t="s">
        <v>28</v>
      </c>
      <c r="H380" s="29" t="str">
        <f t="shared" si="6"/>
        <v/>
      </c>
      <c r="I380" s="25" t="str">
        <f>IF(K380&gt;4,"Dames","Messieurs")</f>
        <v>Messieurs</v>
      </c>
      <c r="J380" t="str">
        <f>RIGHT(B380,5)</f>
        <v>235.0</v>
      </c>
      <c r="K380">
        <f>VALUE(LEFT(J380,1))</f>
        <v>2</v>
      </c>
      <c r="L380" s="25" t="str">
        <f>+O380</f>
        <v>R9 </v>
      </c>
      <c r="M380" s="25" t="s">
        <v>3209</v>
      </c>
      <c r="N380" s="25" t="s">
        <v>3210</v>
      </c>
      <c r="O380" s="25" t="s">
        <v>3073</v>
      </c>
      <c r="P380" s="25">
        <v>32458</v>
      </c>
      <c r="Q380" s="25">
        <v>0.75</v>
      </c>
      <c r="R380" s="25" t="s">
        <v>83</v>
      </c>
      <c r="S380" s="25" t="s">
        <v>36</v>
      </c>
    </row>
    <row r="381" spans="1:19" x14ac:dyDescent="0.35">
      <c r="A381" s="25" t="str">
        <f>+N381</f>
        <v>Carlen Nicolas</v>
      </c>
      <c r="B381" s="25" t="str">
        <f>+M381</f>
        <v>254.98.383.1</v>
      </c>
      <c r="C381" s="25" t="str">
        <f>LEFT(L381,2)</f>
        <v>R7</v>
      </c>
      <c r="D381" s="25">
        <f>+Q381</f>
        <v>2.105</v>
      </c>
      <c r="E381" s="25" t="str">
        <f>+R381</f>
        <v>A</v>
      </c>
      <c r="F381" s="25" t="str">
        <f>+S381</f>
        <v>S</v>
      </c>
      <c r="G381" s="29" t="s">
        <v>25</v>
      </c>
      <c r="H381" s="29" t="str">
        <f t="shared" si="6"/>
        <v/>
      </c>
      <c r="I381" s="25" t="str">
        <f>IF(K381&gt;4,"Dames","Messieurs")</f>
        <v>Messieurs</v>
      </c>
      <c r="J381" t="str">
        <f>RIGHT(B381,5)</f>
        <v>383.1</v>
      </c>
      <c r="K381">
        <f>VALUE(LEFT(J381,1))</f>
        <v>3</v>
      </c>
      <c r="L381" s="25" t="str">
        <f>+O381</f>
        <v>R7 </v>
      </c>
      <c r="M381" s="25" t="s">
        <v>92</v>
      </c>
      <c r="N381" s="25" t="s">
        <v>93</v>
      </c>
      <c r="O381" s="25" t="s">
        <v>3066</v>
      </c>
      <c r="P381" s="25">
        <v>18376</v>
      </c>
      <c r="Q381" s="25">
        <v>2.105</v>
      </c>
      <c r="R381" s="25" t="s">
        <v>36</v>
      </c>
      <c r="S381" s="25" t="s">
        <v>878</v>
      </c>
    </row>
    <row r="382" spans="1:19" x14ac:dyDescent="0.35">
      <c r="A382" s="25" t="str">
        <f>+N382</f>
        <v>Carlen Yannick</v>
      </c>
      <c r="B382" s="25" t="str">
        <f>+M382</f>
        <v>254.98.383.0</v>
      </c>
      <c r="C382" s="25" t="str">
        <f>LEFT(L382,2)</f>
        <v>R7</v>
      </c>
      <c r="D382" s="25">
        <f>+Q382</f>
        <v>2.3889999999999998</v>
      </c>
      <c r="E382" s="25" t="str">
        <f>+R382</f>
        <v>A</v>
      </c>
      <c r="F382" s="25" t="str">
        <f>+S382</f>
        <v>A</v>
      </c>
      <c r="G382" s="29" t="s">
        <v>25</v>
      </c>
      <c r="H382" s="29" t="str">
        <f t="shared" si="6"/>
        <v/>
      </c>
      <c r="I382" s="25" t="str">
        <f>IF(K382&gt;4,"Dames","Messieurs")</f>
        <v>Messieurs</v>
      </c>
      <c r="J382" t="str">
        <f>RIGHT(B382,5)</f>
        <v>383.0</v>
      </c>
      <c r="K382">
        <f>VALUE(LEFT(J382,1))</f>
        <v>3</v>
      </c>
      <c r="L382" s="25" t="str">
        <f>+O382</f>
        <v>R7 </v>
      </c>
      <c r="M382" s="25" t="s">
        <v>71</v>
      </c>
      <c r="N382" s="25" t="s">
        <v>72</v>
      </c>
      <c r="O382" s="25" t="s">
        <v>3066</v>
      </c>
      <c r="P382" s="25">
        <v>16360</v>
      </c>
      <c r="Q382" s="25">
        <v>2.3889999999999998</v>
      </c>
      <c r="R382" s="25" t="s">
        <v>36</v>
      </c>
      <c r="S382" s="25" t="s">
        <v>36</v>
      </c>
    </row>
    <row r="383" spans="1:19" x14ac:dyDescent="0.35">
      <c r="A383" s="25" t="str">
        <f>+N383</f>
        <v>Carlus Marine</v>
      </c>
      <c r="B383" s="25" t="str">
        <f>+M383</f>
        <v>254.82.815.0</v>
      </c>
      <c r="C383" s="25" t="str">
        <f>LEFT(L383,2)</f>
        <v>R9</v>
      </c>
      <c r="D383" s="25">
        <f>+Q383</f>
        <v>0.75</v>
      </c>
      <c r="E383" s="25" t="str">
        <f>+R383</f>
        <v>40+</v>
      </c>
      <c r="F383" s="25" t="str">
        <f>+S383</f>
        <v>A</v>
      </c>
      <c r="G383" s="29" t="s">
        <v>28</v>
      </c>
      <c r="H383" s="29" t="str">
        <f t="shared" si="6"/>
        <v/>
      </c>
      <c r="I383" s="25" t="str">
        <f>IF(K383&gt;4,"Dames","Messieurs")</f>
        <v>Dames</v>
      </c>
      <c r="J383" t="str">
        <f>RIGHT(B383,5)</f>
        <v>815.0</v>
      </c>
      <c r="K383">
        <f>VALUE(LEFT(J383,1))</f>
        <v>8</v>
      </c>
      <c r="L383" s="25" t="str">
        <f>+O383</f>
        <v>R9 </v>
      </c>
      <c r="M383" s="25" t="s">
        <v>4826</v>
      </c>
      <c r="N383" s="25" t="s">
        <v>4827</v>
      </c>
      <c r="O383" s="25" t="s">
        <v>3073</v>
      </c>
      <c r="P383" s="25">
        <v>11805</v>
      </c>
      <c r="Q383" s="25">
        <v>0.75</v>
      </c>
      <c r="R383" s="25" t="s">
        <v>68</v>
      </c>
      <c r="S383" s="25" t="s">
        <v>36</v>
      </c>
    </row>
    <row r="384" spans="1:19" x14ac:dyDescent="0.35">
      <c r="A384" s="25" t="str">
        <f>+N384</f>
        <v>Carnal Thierry</v>
      </c>
      <c r="B384" s="25" t="str">
        <f>+M384</f>
        <v>254.55.347.0</v>
      </c>
      <c r="C384" s="25" t="str">
        <f>LEFT(L384,2)</f>
        <v>R9</v>
      </c>
      <c r="D384" s="25">
        <f>+Q384</f>
        <v>0.52</v>
      </c>
      <c r="E384" s="25" t="str">
        <f>+R384</f>
        <v>70+</v>
      </c>
      <c r="F384" s="25" t="str">
        <f>+S384</f>
        <v>A</v>
      </c>
      <c r="G384" s="29" t="s">
        <v>3994</v>
      </c>
      <c r="H384" s="29" t="str">
        <f t="shared" si="6"/>
        <v/>
      </c>
      <c r="I384" s="25" t="str">
        <f>IF(K384&gt;4,"Dames","Messieurs")</f>
        <v>Messieurs</v>
      </c>
      <c r="J384" t="str">
        <f>RIGHT(B384,5)</f>
        <v>347.0</v>
      </c>
      <c r="K384">
        <f>VALUE(LEFT(J384,1))</f>
        <v>3</v>
      </c>
      <c r="L384" s="25" t="str">
        <f>+O384</f>
        <v>R9 </v>
      </c>
      <c r="M384" s="25" t="s">
        <v>4723</v>
      </c>
      <c r="N384" s="25" t="s">
        <v>4724</v>
      </c>
      <c r="O384" s="25" t="s">
        <v>3073</v>
      </c>
      <c r="P384" s="25">
        <v>58071</v>
      </c>
      <c r="Q384" s="25">
        <v>0.52</v>
      </c>
      <c r="R384" s="25" t="s">
        <v>148</v>
      </c>
      <c r="S384" s="25" t="s">
        <v>36</v>
      </c>
    </row>
    <row r="385" spans="1:19" x14ac:dyDescent="0.35">
      <c r="A385" s="25" t="str">
        <f>+N385</f>
        <v>Carpent Quentin</v>
      </c>
      <c r="B385" s="25" t="str">
        <f>+M385</f>
        <v>254.84.264.0</v>
      </c>
      <c r="C385" s="25" t="str">
        <f>LEFT(L385,2)</f>
        <v>R6</v>
      </c>
      <c r="D385" s="25">
        <f>+Q385</f>
        <v>4.1109999999999998</v>
      </c>
      <c r="E385" s="25" t="str">
        <f>+R385</f>
        <v>40+</v>
      </c>
      <c r="F385" s="25" t="str">
        <f>+S385</f>
        <v>A</v>
      </c>
      <c r="G385" s="29" t="s">
        <v>27</v>
      </c>
      <c r="H385" s="29" t="str">
        <f t="shared" si="6"/>
        <v/>
      </c>
      <c r="I385" s="25" t="str">
        <f>IF(K385&gt;4,"Dames","Messieurs")</f>
        <v>Messieurs</v>
      </c>
      <c r="J385" t="str">
        <f>RIGHT(B385,5)</f>
        <v>264.0</v>
      </c>
      <c r="K385">
        <f>VALUE(LEFT(J385,1))</f>
        <v>2</v>
      </c>
      <c r="L385" s="25" t="str">
        <f>+O385</f>
        <v>R6 </v>
      </c>
      <c r="M385" s="25" t="s">
        <v>3171</v>
      </c>
      <c r="N385" s="25" t="s">
        <v>3172</v>
      </c>
      <c r="O385" s="25" t="s">
        <v>3065</v>
      </c>
      <c r="P385" s="25">
        <v>7210</v>
      </c>
      <c r="Q385" s="25">
        <v>4.1109999999999998</v>
      </c>
      <c r="R385" s="25" t="s">
        <v>68</v>
      </c>
      <c r="S385" s="25" t="s">
        <v>36</v>
      </c>
    </row>
    <row r="386" spans="1:19" x14ac:dyDescent="0.35">
      <c r="A386" s="25" t="str">
        <f>+N386</f>
        <v>Carrel Julien</v>
      </c>
      <c r="B386" s="25" t="str">
        <f>+M386</f>
        <v>254.88.319.0</v>
      </c>
      <c r="C386" s="25" t="str">
        <f>LEFT(L386,2)</f>
        <v>R7</v>
      </c>
      <c r="D386" s="25">
        <f>+Q386</f>
        <v>3.1360000000000001</v>
      </c>
      <c r="E386" s="25" t="str">
        <f>+R386</f>
        <v>35+</v>
      </c>
      <c r="F386" s="25" t="str">
        <f>+S386</f>
        <v>S</v>
      </c>
      <c r="G386" s="29" t="s">
        <v>28</v>
      </c>
      <c r="H386" s="29" t="str">
        <f t="shared" si="6"/>
        <v/>
      </c>
      <c r="I386" s="25" t="str">
        <f>IF(K386&gt;4,"Dames","Messieurs")</f>
        <v>Messieurs</v>
      </c>
      <c r="J386" t="str">
        <f>RIGHT(B386,5)</f>
        <v>319.0</v>
      </c>
      <c r="K386">
        <f>VALUE(LEFT(J386,1))</f>
        <v>3</v>
      </c>
      <c r="L386" s="25" t="str">
        <f>+O386</f>
        <v>R7 </v>
      </c>
      <c r="M386" s="25" t="s">
        <v>1818</v>
      </c>
      <c r="N386" s="25" t="s">
        <v>1819</v>
      </c>
      <c r="O386" s="25" t="s">
        <v>3066</v>
      </c>
      <c r="P386" s="25">
        <v>11814</v>
      </c>
      <c r="Q386" s="25">
        <v>3.1360000000000001</v>
      </c>
      <c r="R386" s="25" t="s">
        <v>42</v>
      </c>
      <c r="S386" s="25" t="s">
        <v>878</v>
      </c>
    </row>
    <row r="387" spans="1:19" x14ac:dyDescent="0.35">
      <c r="A387" s="25" t="str">
        <f>+N387</f>
        <v>Carrier Raphael</v>
      </c>
      <c r="B387" s="25" t="str">
        <f>+M387</f>
        <v>254.13.350.0</v>
      </c>
      <c r="C387" s="25" t="str">
        <f>LEFT(L387,2)</f>
        <v>R8</v>
      </c>
      <c r="D387" s="25">
        <f>+Q387</f>
        <v>0.96399999999999997</v>
      </c>
      <c r="E387" s="25" t="str">
        <f>+R387</f>
        <v>12&amp;U</v>
      </c>
      <c r="F387" s="25" t="str">
        <f>+S387</f>
        <v>A</v>
      </c>
      <c r="G387" s="29" t="s">
        <v>29</v>
      </c>
      <c r="H387" s="29" t="str">
        <f t="shared" si="6"/>
        <v/>
      </c>
      <c r="I387" s="25" t="str">
        <f>IF(K387&gt;4,"Dames","Messieurs")</f>
        <v>Messieurs</v>
      </c>
      <c r="J387" t="str">
        <f>RIGHT(B387,5)</f>
        <v>350.0</v>
      </c>
      <c r="K387">
        <f>VALUE(LEFT(J387,1))</f>
        <v>3</v>
      </c>
      <c r="L387" s="25" t="str">
        <f>+O387</f>
        <v>R8 </v>
      </c>
      <c r="M387" s="25" t="s">
        <v>5336</v>
      </c>
      <c r="N387" s="25" t="s">
        <v>5337</v>
      </c>
      <c r="O387" s="25" t="s">
        <v>3070</v>
      </c>
      <c r="P387" s="25">
        <v>29467</v>
      </c>
      <c r="Q387" s="25">
        <v>0.96399999999999997</v>
      </c>
      <c r="R387" s="25" t="s">
        <v>50</v>
      </c>
      <c r="S387" s="25" t="s">
        <v>36</v>
      </c>
    </row>
    <row r="388" spans="1:19" x14ac:dyDescent="0.35">
      <c r="A388" s="25" t="str">
        <f>+N388</f>
        <v>Carron Pierre-Joe</v>
      </c>
      <c r="B388" s="25" t="str">
        <f>+M388</f>
        <v>254.73.407.0</v>
      </c>
      <c r="C388" s="25" t="str">
        <f>LEFT(L388,2)</f>
        <v>R7</v>
      </c>
      <c r="D388" s="25">
        <f>+Q388</f>
        <v>2.3260000000000001</v>
      </c>
      <c r="E388" s="25" t="str">
        <f>+R388</f>
        <v>50+</v>
      </c>
      <c r="F388" s="25" t="str">
        <f>+S388</f>
        <v>A</v>
      </c>
      <c r="G388" s="29" t="s">
        <v>25</v>
      </c>
      <c r="H388" s="29" t="str">
        <f t="shared" si="6"/>
        <v/>
      </c>
      <c r="I388" s="25" t="str">
        <f>IF(K388&gt;4,"Dames","Messieurs")</f>
        <v>Messieurs</v>
      </c>
      <c r="J388" t="str">
        <f>RIGHT(B388,5)</f>
        <v>407.0</v>
      </c>
      <c r="K388">
        <f>VALUE(LEFT(J388,1))</f>
        <v>4</v>
      </c>
      <c r="L388" s="25" t="str">
        <f>+O388</f>
        <v>R7 </v>
      </c>
      <c r="M388" s="25" t="s">
        <v>103</v>
      </c>
      <c r="N388" s="25" t="s">
        <v>104</v>
      </c>
      <c r="O388" s="25" t="s">
        <v>3066</v>
      </c>
      <c r="P388" s="25">
        <v>16788</v>
      </c>
      <c r="Q388" s="25">
        <v>2.3260000000000001</v>
      </c>
      <c r="R388" s="25" t="s">
        <v>39</v>
      </c>
      <c r="S388" s="25" t="s">
        <v>36</v>
      </c>
    </row>
    <row r="389" spans="1:19" x14ac:dyDescent="0.35">
      <c r="A389" s="25" t="str">
        <f>+N389</f>
        <v>Carrupt David</v>
      </c>
      <c r="B389" s="25" t="str">
        <f>+M389</f>
        <v>254.91.125.0</v>
      </c>
      <c r="C389" s="25" t="str">
        <f>LEFT(L389,2)</f>
        <v>R8</v>
      </c>
      <c r="D389" s="25">
        <f>+Q389</f>
        <v>0.97099999999999997</v>
      </c>
      <c r="E389" s="25" t="str">
        <f>+R389</f>
        <v>A</v>
      </c>
      <c r="F389" s="25" t="str">
        <f>+S389</f>
        <v>A</v>
      </c>
      <c r="G389" s="29" t="s">
        <v>3976</v>
      </c>
      <c r="H389" s="29" t="str">
        <f t="shared" si="6"/>
        <v/>
      </c>
      <c r="I389" s="25" t="str">
        <f>IF(K389&gt;4,"Dames","Messieurs")</f>
        <v>Messieurs</v>
      </c>
      <c r="J389" t="str">
        <f>RIGHT(B389,5)</f>
        <v>125.0</v>
      </c>
      <c r="K389">
        <f>VALUE(LEFT(J389,1))</f>
        <v>1</v>
      </c>
      <c r="L389" s="25" t="str">
        <f>+O389</f>
        <v>R8 </v>
      </c>
      <c r="M389" s="25" t="s">
        <v>155</v>
      </c>
      <c r="N389" s="25" t="s">
        <v>156</v>
      </c>
      <c r="O389" s="25" t="s">
        <v>3070</v>
      </c>
      <c r="P389" s="25">
        <v>29356</v>
      </c>
      <c r="Q389" s="25">
        <v>0.97099999999999997</v>
      </c>
      <c r="R389" s="25" t="s">
        <v>36</v>
      </c>
      <c r="S389" s="25" t="s">
        <v>36</v>
      </c>
    </row>
    <row r="390" spans="1:19" x14ac:dyDescent="0.35">
      <c r="A390" s="25" t="str">
        <f>+N390</f>
        <v>Carruzzo Nicolas</v>
      </c>
      <c r="B390" s="25" t="str">
        <f>+M390</f>
        <v>254.88.215.0</v>
      </c>
      <c r="C390" s="25" t="str">
        <f>LEFT(L390,2)</f>
        <v>R8</v>
      </c>
      <c r="D390" s="25">
        <f>+Q390</f>
        <v>1.474</v>
      </c>
      <c r="E390" s="25" t="str">
        <f>+R390</f>
        <v>35+</v>
      </c>
      <c r="F390" s="25" t="str">
        <f>+S390</f>
        <v>A</v>
      </c>
      <c r="G390" s="29" t="s">
        <v>26</v>
      </c>
      <c r="H390" s="29" t="str">
        <f t="shared" si="6"/>
        <v/>
      </c>
      <c r="I390" s="25" t="str">
        <f>IF(K390&gt;4,"Dames","Messieurs")</f>
        <v>Messieurs</v>
      </c>
      <c r="J390" t="str">
        <f>RIGHT(B390,5)</f>
        <v>215.0</v>
      </c>
      <c r="K390">
        <f>VALUE(LEFT(J390,1))</f>
        <v>2</v>
      </c>
      <c r="L390" s="25" t="str">
        <f>+O390</f>
        <v>R8 </v>
      </c>
      <c r="M390" s="25" t="s">
        <v>184</v>
      </c>
      <c r="N390" s="25" t="s">
        <v>185</v>
      </c>
      <c r="O390" s="25" t="s">
        <v>3070</v>
      </c>
      <c r="P390" s="25">
        <v>23650</v>
      </c>
      <c r="Q390" s="25">
        <v>1.474</v>
      </c>
      <c r="R390" s="25" t="s">
        <v>42</v>
      </c>
      <c r="S390" s="25" t="s">
        <v>36</v>
      </c>
    </row>
    <row r="391" spans="1:19" x14ac:dyDescent="0.35">
      <c r="A391" s="25" t="str">
        <f>+N391</f>
        <v>Carruzzo Olivier</v>
      </c>
      <c r="B391" s="25" t="str">
        <f>+M391</f>
        <v>254.92.461.0</v>
      </c>
      <c r="C391" s="25" t="str">
        <f>LEFT(L391,2)</f>
        <v>R9</v>
      </c>
      <c r="D391" s="25">
        <f>+Q391</f>
        <v>0.75</v>
      </c>
      <c r="E391" s="25" t="str">
        <f>+R391</f>
        <v>A</v>
      </c>
      <c r="F391" s="25" t="str">
        <f>+S391</f>
        <v>S</v>
      </c>
      <c r="G391" s="29" t="s">
        <v>26</v>
      </c>
      <c r="H391" s="29" t="str">
        <f t="shared" si="6"/>
        <v/>
      </c>
      <c r="I391" s="25" t="str">
        <f>IF(K391&gt;4,"Dames","Messieurs")</f>
        <v>Messieurs</v>
      </c>
      <c r="J391" t="str">
        <f>RIGHT(B391,5)</f>
        <v>461.0</v>
      </c>
      <c r="K391">
        <f>VALUE(LEFT(J391,1))</f>
        <v>4</v>
      </c>
      <c r="L391" s="25" t="str">
        <f>+O391</f>
        <v>R9 </v>
      </c>
      <c r="M391" s="25" t="s">
        <v>188</v>
      </c>
      <c r="N391" s="25" t="s">
        <v>189</v>
      </c>
      <c r="O391" s="25" t="s">
        <v>3073</v>
      </c>
      <c r="P391" s="25">
        <v>32458</v>
      </c>
      <c r="Q391" s="25">
        <v>0.75</v>
      </c>
      <c r="R391" s="25" t="s">
        <v>36</v>
      </c>
      <c r="S391" s="25" t="s">
        <v>878</v>
      </c>
    </row>
    <row r="392" spans="1:19" x14ac:dyDescent="0.35">
      <c r="A392" s="25" t="str">
        <f>+N392</f>
        <v>Carruzzo Paul</v>
      </c>
      <c r="B392" s="25" t="str">
        <f>+M392</f>
        <v>254.68.429.0</v>
      </c>
      <c r="C392" s="25" t="str">
        <f>LEFT(L392,2)</f>
        <v>R9</v>
      </c>
      <c r="D392" s="25">
        <f>+Q392</f>
        <v>0.85699999999999998</v>
      </c>
      <c r="E392" s="25" t="str">
        <f>+R392</f>
        <v>55+</v>
      </c>
      <c r="F392" s="25" t="str">
        <f>+S392</f>
        <v>S</v>
      </c>
      <c r="G392" s="29" t="s">
        <v>26</v>
      </c>
      <c r="H392" s="29" t="str">
        <f t="shared" si="6"/>
        <v/>
      </c>
      <c r="I392" s="25" t="str">
        <f>IF(K392&gt;4,"Dames","Messieurs")</f>
        <v>Messieurs</v>
      </c>
      <c r="J392" t="str">
        <f>RIGHT(B392,5)</f>
        <v>429.0</v>
      </c>
      <c r="K392">
        <f>VALUE(LEFT(J392,1))</f>
        <v>4</v>
      </c>
      <c r="L392" s="25" t="str">
        <f>+O392</f>
        <v>R9 </v>
      </c>
      <c r="M392" s="25" t="s">
        <v>2222</v>
      </c>
      <c r="N392" s="25" t="s">
        <v>2223</v>
      </c>
      <c r="O392" s="25" t="s">
        <v>3073</v>
      </c>
      <c r="P392" s="25">
        <v>30961</v>
      </c>
      <c r="Q392" s="25">
        <v>0.85699999999999998</v>
      </c>
      <c r="R392" s="25" t="s">
        <v>53</v>
      </c>
      <c r="S392" s="25" t="s">
        <v>878</v>
      </c>
    </row>
    <row r="393" spans="1:19" x14ac:dyDescent="0.35">
      <c r="A393" s="25" t="str">
        <f>+N393</f>
        <v>Cartez Sacha</v>
      </c>
      <c r="B393" s="25" t="str">
        <f>+M393</f>
        <v>254.02.476.0</v>
      </c>
      <c r="C393" s="25" t="str">
        <f>LEFT(L393,2)</f>
        <v>R9</v>
      </c>
      <c r="D393" s="25">
        <f>+Q393</f>
        <v>0.75</v>
      </c>
      <c r="E393" s="25" t="str">
        <f>+R393</f>
        <v>A</v>
      </c>
      <c r="F393" s="25" t="str">
        <f>+S393</f>
        <v>S</v>
      </c>
      <c r="G393" s="29" t="s">
        <v>3359</v>
      </c>
      <c r="H393" s="29" t="str">
        <f t="shared" si="6"/>
        <v/>
      </c>
      <c r="I393" s="25" t="str">
        <f>IF(K393&gt;4,"Dames","Messieurs")</f>
        <v>Messieurs</v>
      </c>
      <c r="J393" t="str">
        <f>RIGHT(B393,5)</f>
        <v>476.0</v>
      </c>
      <c r="K393">
        <f>VALUE(LEFT(J393,1))</f>
        <v>4</v>
      </c>
      <c r="L393" s="25" t="str">
        <f>+O393</f>
        <v>R9 </v>
      </c>
      <c r="M393" s="25" t="s">
        <v>1635</v>
      </c>
      <c r="N393" s="25" t="s">
        <v>1636</v>
      </c>
      <c r="O393" s="25" t="s">
        <v>3073</v>
      </c>
      <c r="P393" s="25">
        <v>32458</v>
      </c>
      <c r="Q393" s="25">
        <v>0.75</v>
      </c>
      <c r="R393" s="25" t="s">
        <v>36</v>
      </c>
      <c r="S393" s="25" t="s">
        <v>878</v>
      </c>
    </row>
    <row r="394" spans="1:19" x14ac:dyDescent="0.35">
      <c r="A394" s="25" t="str">
        <f>+N394</f>
        <v>Caruso Matias</v>
      </c>
      <c r="B394" s="25" t="str">
        <f>+M394</f>
        <v>254.85.305.0</v>
      </c>
      <c r="C394" s="25" t="str">
        <f>LEFT(L394,2)</f>
        <v>R9</v>
      </c>
      <c r="D394" s="25">
        <f>+Q394</f>
        <v>0.75</v>
      </c>
      <c r="E394" s="25" t="str">
        <f>+R394</f>
        <v>40+</v>
      </c>
      <c r="F394" s="25" t="str">
        <f>+S394</f>
        <v>S</v>
      </c>
      <c r="G394" s="29" t="s">
        <v>1839</v>
      </c>
      <c r="H394" s="29" t="str">
        <f t="shared" si="6"/>
        <v/>
      </c>
      <c r="I394" s="25" t="str">
        <f>IF(K394&gt;4,"Dames","Messieurs")</f>
        <v>Messieurs</v>
      </c>
      <c r="J394" t="str">
        <f>RIGHT(B394,5)</f>
        <v>305.0</v>
      </c>
      <c r="K394">
        <f>VALUE(LEFT(J394,1))</f>
        <v>3</v>
      </c>
      <c r="L394" s="25" t="str">
        <f>+O394</f>
        <v>R9 </v>
      </c>
      <c r="M394" s="25" t="s">
        <v>2010</v>
      </c>
      <c r="N394" s="25" t="s">
        <v>2011</v>
      </c>
      <c r="O394" s="25" t="s">
        <v>3073</v>
      </c>
      <c r="P394" s="25">
        <v>32458</v>
      </c>
      <c r="Q394" s="25">
        <v>0.75</v>
      </c>
      <c r="R394" s="25" t="s">
        <v>68</v>
      </c>
      <c r="S394" s="25" t="s">
        <v>878</v>
      </c>
    </row>
    <row r="395" spans="1:19" x14ac:dyDescent="0.35">
      <c r="A395" s="25" t="str">
        <f>+N395</f>
        <v>Casémi Armand</v>
      </c>
      <c r="B395" s="25" t="str">
        <f>+M395</f>
        <v>255.06.430.0</v>
      </c>
      <c r="C395" s="25" t="str">
        <f>LEFT(L395,2)</f>
        <v>R9</v>
      </c>
      <c r="D395" s="25">
        <f>+Q395</f>
        <v>0.75</v>
      </c>
      <c r="E395" s="25" t="str">
        <f>+R395</f>
        <v>A</v>
      </c>
      <c r="F395" s="25" t="str">
        <f>+S395</f>
        <v>S</v>
      </c>
      <c r="G395" s="29" t="s">
        <v>28</v>
      </c>
      <c r="H395" s="29" t="str">
        <f t="shared" si="6"/>
        <v/>
      </c>
      <c r="I395" s="25" t="str">
        <f>IF(K395&gt;4,"Dames","Messieurs")</f>
        <v>Messieurs</v>
      </c>
      <c r="J395" t="str">
        <f>RIGHT(B395,5)</f>
        <v>430.0</v>
      </c>
      <c r="K395">
        <f>VALUE(LEFT(J395,1))</f>
        <v>4</v>
      </c>
      <c r="L395" s="25" t="str">
        <f>+O395</f>
        <v>R9 </v>
      </c>
      <c r="M395" s="25" t="s">
        <v>421</v>
      </c>
      <c r="N395" s="25" t="s">
        <v>422</v>
      </c>
      <c r="O395" s="25" t="s">
        <v>3073</v>
      </c>
      <c r="P395" s="25">
        <v>32458</v>
      </c>
      <c r="Q395" s="25">
        <v>0.75</v>
      </c>
      <c r="R395" s="25" t="s">
        <v>36</v>
      </c>
      <c r="S395" s="25" t="s">
        <v>878</v>
      </c>
    </row>
    <row r="396" spans="1:19" x14ac:dyDescent="0.35">
      <c r="A396" s="25" t="str">
        <f>+N396</f>
        <v>Casimir-Lambert Charles</v>
      </c>
      <c r="B396" s="25" t="str">
        <f>+M396</f>
        <v>255.67.158.0</v>
      </c>
      <c r="C396" s="25" t="str">
        <f>LEFT(L396,2)</f>
        <v>R7</v>
      </c>
      <c r="D396" s="25">
        <f>+Q396</f>
        <v>2.7679999999999998</v>
      </c>
      <c r="E396" s="25" t="str">
        <f>+R396</f>
        <v>55+</v>
      </c>
      <c r="F396" s="25" t="str">
        <f>+S396</f>
        <v>A</v>
      </c>
      <c r="G396" s="29" t="s">
        <v>3994</v>
      </c>
      <c r="H396" s="29" t="str">
        <f t="shared" si="6"/>
        <v/>
      </c>
      <c r="I396" s="25" t="str">
        <f>IF(K396&gt;4,"Dames","Messieurs")</f>
        <v>Messieurs</v>
      </c>
      <c r="J396" t="str">
        <f>RIGHT(B396,5)</f>
        <v>158.0</v>
      </c>
      <c r="K396">
        <f>VALUE(LEFT(J396,1))</f>
        <v>1</v>
      </c>
      <c r="L396" s="25" t="str">
        <f>+O396</f>
        <v>R7 </v>
      </c>
      <c r="M396" s="25" t="s">
        <v>4633</v>
      </c>
      <c r="N396" s="25" t="s">
        <v>4634</v>
      </c>
      <c r="O396" s="25" t="s">
        <v>3066</v>
      </c>
      <c r="P396" s="25">
        <v>13953</v>
      </c>
      <c r="Q396" s="25">
        <v>2.7679999999999998</v>
      </c>
      <c r="R396" s="25" t="s">
        <v>53</v>
      </c>
      <c r="S396" s="25" t="s">
        <v>36</v>
      </c>
    </row>
    <row r="397" spans="1:19" x14ac:dyDescent="0.35">
      <c r="A397" s="25" t="str">
        <f>+N397</f>
        <v>Castelfranco Giulia</v>
      </c>
      <c r="B397" s="25" t="str">
        <f>+M397</f>
        <v>256.09.638.0</v>
      </c>
      <c r="C397" s="25" t="str">
        <f>LEFT(L397,2)</f>
        <v>R8</v>
      </c>
      <c r="D397" s="25">
        <f>+Q397</f>
        <v>1.298</v>
      </c>
      <c r="E397" s="25" t="str">
        <f>+R397</f>
        <v>16&amp;U</v>
      </c>
      <c r="F397" s="25" t="str">
        <f>+S397</f>
        <v>A</v>
      </c>
      <c r="G397" s="29" t="s">
        <v>539</v>
      </c>
      <c r="H397" s="29" t="str">
        <f t="shared" si="6"/>
        <v/>
      </c>
      <c r="I397" s="25" t="str">
        <f>IF(K397&gt;4,"Dames","Messieurs")</f>
        <v>Dames</v>
      </c>
      <c r="J397" t="str">
        <f>RIGHT(B397,5)</f>
        <v>638.0</v>
      </c>
      <c r="K397">
        <f>VALUE(LEFT(J397,1))</f>
        <v>6</v>
      </c>
      <c r="L397" s="25" t="str">
        <f>+O397</f>
        <v>R8 </v>
      </c>
      <c r="M397" s="25" t="s">
        <v>3112</v>
      </c>
      <c r="N397" s="25" t="s">
        <v>3113</v>
      </c>
      <c r="O397" s="25" t="s">
        <v>3070</v>
      </c>
      <c r="P397" s="25">
        <v>9391</v>
      </c>
      <c r="Q397" s="25">
        <v>1.298</v>
      </c>
      <c r="R397" s="25" t="s">
        <v>87</v>
      </c>
      <c r="S397" s="25" t="s">
        <v>36</v>
      </c>
    </row>
    <row r="398" spans="1:19" x14ac:dyDescent="0.35">
      <c r="A398" s="25" t="str">
        <f>+N398</f>
        <v>Castelfranco Stella</v>
      </c>
      <c r="B398" s="25" t="str">
        <f>+M398</f>
        <v>256.11.648.0</v>
      </c>
      <c r="C398" s="25" t="str">
        <f>LEFT(L398,2)</f>
        <v>R8</v>
      </c>
      <c r="D398" s="25">
        <f>+Q398</f>
        <v>0.87</v>
      </c>
      <c r="E398" s="25" t="str">
        <f>+R398</f>
        <v>14&amp;U</v>
      </c>
      <c r="F398" s="25" t="str">
        <f>+S398</f>
        <v>A</v>
      </c>
      <c r="G398" s="29" t="s">
        <v>539</v>
      </c>
      <c r="H398" s="29" t="str">
        <f t="shared" si="6"/>
        <v/>
      </c>
      <c r="I398" s="25" t="str">
        <f>IF(K398&gt;4,"Dames","Messieurs")</f>
        <v>Dames</v>
      </c>
      <c r="J398" t="str">
        <f>RIGHT(B398,5)</f>
        <v>648.0</v>
      </c>
      <c r="K398">
        <f>VALUE(LEFT(J398,1))</f>
        <v>6</v>
      </c>
      <c r="L398" s="25" t="str">
        <f>+O398</f>
        <v>R8 </v>
      </c>
      <c r="M398" s="25" t="s">
        <v>3118</v>
      </c>
      <c r="N398" s="25" t="s">
        <v>3119</v>
      </c>
      <c r="O398" s="25" t="s">
        <v>3070</v>
      </c>
      <c r="P398" s="25">
        <v>11214</v>
      </c>
      <c r="Q398" s="25">
        <v>0.87</v>
      </c>
      <c r="R398" s="25" t="s">
        <v>83</v>
      </c>
      <c r="S398" s="25" t="s">
        <v>36</v>
      </c>
    </row>
    <row r="399" spans="1:19" x14ac:dyDescent="0.35">
      <c r="A399" s="25" t="str">
        <f>+N399</f>
        <v>Castella Adrien</v>
      </c>
      <c r="B399" s="25" t="str">
        <f>+M399</f>
        <v>256.11.336.0</v>
      </c>
      <c r="C399" s="25" t="str">
        <f>LEFT(L399,2)</f>
        <v>R9</v>
      </c>
      <c r="D399" s="25">
        <f>+Q399</f>
        <v>0.75</v>
      </c>
      <c r="E399" s="25" t="str">
        <f>+R399</f>
        <v>14&amp;U</v>
      </c>
      <c r="F399" s="25" t="str">
        <f>+S399</f>
        <v>A</v>
      </c>
      <c r="G399" s="29" t="s">
        <v>3393</v>
      </c>
      <c r="H399" s="29" t="str">
        <f t="shared" si="6"/>
        <v/>
      </c>
      <c r="I399" s="25" t="str">
        <f>IF(K399&gt;4,"Dames","Messieurs")</f>
        <v>Messieurs</v>
      </c>
      <c r="J399" t="str">
        <f>RIGHT(B399,5)</f>
        <v>336.0</v>
      </c>
      <c r="K399">
        <f>VALUE(LEFT(J399,1))</f>
        <v>3</v>
      </c>
      <c r="L399" s="25" t="str">
        <f>+O399</f>
        <v>R9 </v>
      </c>
      <c r="M399" s="25" t="s">
        <v>3696</v>
      </c>
      <c r="N399" s="25" t="s">
        <v>3697</v>
      </c>
      <c r="O399" s="25" t="s">
        <v>3073</v>
      </c>
      <c r="P399" s="25">
        <v>32458</v>
      </c>
      <c r="Q399" s="25">
        <v>0.75</v>
      </c>
      <c r="R399" s="25" t="s">
        <v>83</v>
      </c>
      <c r="S399" s="25" t="s">
        <v>36</v>
      </c>
    </row>
    <row r="400" spans="1:19" x14ac:dyDescent="0.35">
      <c r="A400" s="25" t="str">
        <f>+N400</f>
        <v>Castella Thibaut</v>
      </c>
      <c r="B400" s="25" t="str">
        <f>+M400</f>
        <v>256.05.440.0</v>
      </c>
      <c r="C400" s="25" t="str">
        <f>LEFT(L400,2)</f>
        <v>R9</v>
      </c>
      <c r="D400" s="25">
        <f>+Q400</f>
        <v>0.75</v>
      </c>
      <c r="E400" s="25" t="str">
        <f>+R400</f>
        <v>A</v>
      </c>
      <c r="F400" s="25" t="str">
        <f>+S400</f>
        <v>A</v>
      </c>
      <c r="G400" s="29" t="s">
        <v>3393</v>
      </c>
      <c r="H400" s="29" t="str">
        <f t="shared" si="6"/>
        <v/>
      </c>
      <c r="I400" s="25" t="str">
        <f>IF(K400&gt;4,"Dames","Messieurs")</f>
        <v>Messieurs</v>
      </c>
      <c r="J400" t="str">
        <f>RIGHT(B400,5)</f>
        <v>440.0</v>
      </c>
      <c r="K400">
        <f>VALUE(LEFT(J400,1))</f>
        <v>4</v>
      </c>
      <c r="L400" s="25" t="str">
        <f>+O400</f>
        <v>R9 </v>
      </c>
      <c r="M400" s="25" t="s">
        <v>3676</v>
      </c>
      <c r="N400" s="25" t="s">
        <v>3677</v>
      </c>
      <c r="O400" s="25" t="s">
        <v>3073</v>
      </c>
      <c r="P400" s="25">
        <v>32458</v>
      </c>
      <c r="Q400" s="25">
        <v>0.75</v>
      </c>
      <c r="R400" s="25" t="s">
        <v>36</v>
      </c>
      <c r="S400" s="25" t="s">
        <v>36</v>
      </c>
    </row>
    <row r="401" spans="1:19" x14ac:dyDescent="0.35">
      <c r="A401" s="25" t="str">
        <f>+N401</f>
        <v>Cataldo Andrea</v>
      </c>
      <c r="B401" s="25" t="str">
        <f>+M401</f>
        <v>257.07.360.0</v>
      </c>
      <c r="C401" s="25" t="str">
        <f>LEFT(L401,2)</f>
        <v>R7</v>
      </c>
      <c r="D401" s="25">
        <f>+Q401</f>
        <v>2.5329999999999999</v>
      </c>
      <c r="E401" s="25" t="str">
        <f>+R401</f>
        <v>18&amp;U</v>
      </c>
      <c r="F401" s="25" t="str">
        <f>+S401</f>
        <v>S</v>
      </c>
      <c r="G401" s="29" t="s">
        <v>3359</v>
      </c>
      <c r="H401" s="29" t="str">
        <f t="shared" si="6"/>
        <v/>
      </c>
      <c r="I401" s="25" t="str">
        <f>IF(K401&gt;4,"Dames","Messieurs")</f>
        <v>Messieurs</v>
      </c>
      <c r="J401" t="str">
        <f>RIGHT(B401,5)</f>
        <v>360.0</v>
      </c>
      <c r="K401">
        <f>VALUE(LEFT(J401,1))</f>
        <v>3</v>
      </c>
      <c r="L401" s="25" t="str">
        <f>+O401</f>
        <v>R7 </v>
      </c>
      <c r="M401" s="25" t="s">
        <v>3327</v>
      </c>
      <c r="N401" s="25" t="s">
        <v>3328</v>
      </c>
      <c r="O401" s="25" t="s">
        <v>3066</v>
      </c>
      <c r="P401" s="25">
        <v>15402</v>
      </c>
      <c r="Q401" s="25">
        <v>2.5329999999999999</v>
      </c>
      <c r="R401" s="25" t="s">
        <v>73</v>
      </c>
      <c r="S401" s="25" t="s">
        <v>878</v>
      </c>
    </row>
    <row r="402" spans="1:19" x14ac:dyDescent="0.35">
      <c r="A402" s="25" t="str">
        <f>+N402</f>
        <v>Catarina Santos Ana</v>
      </c>
      <c r="B402" s="25" t="str">
        <f>+M402</f>
        <v>257.02.603.0</v>
      </c>
      <c r="C402" s="25" t="str">
        <f>LEFT(L402,2)</f>
        <v>R9</v>
      </c>
      <c r="D402" s="25">
        <f>+Q402</f>
        <v>0.75</v>
      </c>
      <c r="E402" s="25" t="str">
        <f>+R402</f>
        <v>A</v>
      </c>
      <c r="F402" s="25" t="str">
        <f>+S402</f>
        <v>S</v>
      </c>
      <c r="G402" s="29" t="s">
        <v>2175</v>
      </c>
      <c r="H402" s="29" t="str">
        <f t="shared" si="6"/>
        <v/>
      </c>
      <c r="I402" s="25" t="str">
        <f>IF(K402&gt;4,"Dames","Messieurs")</f>
        <v>Dames</v>
      </c>
      <c r="J402" t="str">
        <f>RIGHT(B402,5)</f>
        <v>603.0</v>
      </c>
      <c r="K402">
        <f>VALUE(LEFT(J402,1))</f>
        <v>6</v>
      </c>
      <c r="L402" s="25" t="str">
        <f>+O402</f>
        <v>R9 </v>
      </c>
      <c r="M402" s="25" t="s">
        <v>2955</v>
      </c>
      <c r="N402" s="25" t="s">
        <v>2956</v>
      </c>
      <c r="O402" s="25" t="s">
        <v>3073</v>
      </c>
      <c r="P402" s="25">
        <v>11805</v>
      </c>
      <c r="Q402" s="25">
        <v>0.75</v>
      </c>
      <c r="R402" s="25" t="s">
        <v>36</v>
      </c>
      <c r="S402" s="25" t="s">
        <v>878</v>
      </c>
    </row>
    <row r="403" spans="1:19" x14ac:dyDescent="0.35">
      <c r="A403" s="25" t="str">
        <f>+N403</f>
        <v>Catenaro Guillaume</v>
      </c>
      <c r="B403" s="25" t="str">
        <f>+M403</f>
        <v>257.93.357.0</v>
      </c>
      <c r="C403" s="25" t="str">
        <f>LEFT(L403,2)</f>
        <v>R6</v>
      </c>
      <c r="D403" s="25">
        <f>+Q403</f>
        <v>4.37</v>
      </c>
      <c r="E403" s="25" t="str">
        <f>+R403</f>
        <v>A</v>
      </c>
      <c r="F403" s="25" t="str">
        <f>+S403</f>
        <v>A</v>
      </c>
      <c r="G403" s="29" t="s">
        <v>3994</v>
      </c>
      <c r="H403" s="29" t="str">
        <f t="shared" si="6"/>
        <v/>
      </c>
      <c r="I403" s="25" t="str">
        <f>IF(K403&gt;4,"Dames","Messieurs")</f>
        <v>Messieurs</v>
      </c>
      <c r="J403" t="str">
        <f>RIGHT(B403,5)</f>
        <v>357.0</v>
      </c>
      <c r="K403">
        <f>VALUE(LEFT(J403,1))</f>
        <v>3</v>
      </c>
      <c r="L403" s="25" t="str">
        <f>+O403</f>
        <v>R6 </v>
      </c>
      <c r="M403" s="25" t="s">
        <v>4615</v>
      </c>
      <c r="N403" s="25" t="s">
        <v>4616</v>
      </c>
      <c r="O403" s="25" t="s">
        <v>3065</v>
      </c>
      <c r="P403" s="25">
        <v>6257</v>
      </c>
      <c r="Q403" s="25">
        <v>4.37</v>
      </c>
      <c r="R403" s="25" t="s">
        <v>36</v>
      </c>
      <c r="S403" s="25" t="s">
        <v>36</v>
      </c>
    </row>
    <row r="404" spans="1:19" x14ac:dyDescent="0.35">
      <c r="A404" s="25" t="str">
        <f>+N404</f>
        <v>Cattelani Adela</v>
      </c>
      <c r="B404" s="25" t="str">
        <f>+M404</f>
        <v>257.81.558.0</v>
      </c>
      <c r="C404" s="25" t="str">
        <f>LEFT(L404,2)</f>
        <v>R4</v>
      </c>
      <c r="D404" s="25">
        <f>+Q404</f>
        <v>6.1040000000000001</v>
      </c>
      <c r="E404" s="25" t="str">
        <f>+R404</f>
        <v>40+</v>
      </c>
      <c r="F404" s="25" t="str">
        <f>+S404</f>
        <v>A</v>
      </c>
      <c r="G404" s="29" t="s">
        <v>1839</v>
      </c>
      <c r="H404" s="29" t="str">
        <f t="shared" si="6"/>
        <v/>
      </c>
      <c r="I404" s="25" t="str">
        <f>IF(K404&gt;4,"Dames","Messieurs")</f>
        <v>Dames</v>
      </c>
      <c r="J404" t="str">
        <f>RIGHT(B404,5)</f>
        <v>558.0</v>
      </c>
      <c r="K404">
        <f>VALUE(LEFT(J404,1))</f>
        <v>5</v>
      </c>
      <c r="L404" s="25" t="str">
        <f>+O404</f>
        <v>R4 </v>
      </c>
      <c r="M404" s="25" t="s">
        <v>1879</v>
      </c>
      <c r="N404" s="25" t="s">
        <v>1880</v>
      </c>
      <c r="O404" s="25" t="s">
        <v>3064</v>
      </c>
      <c r="P404" s="25">
        <v>815</v>
      </c>
      <c r="Q404" s="25">
        <v>6.1040000000000001</v>
      </c>
      <c r="R404" s="25" t="s">
        <v>68</v>
      </c>
      <c r="S404" s="25" t="s">
        <v>36</v>
      </c>
    </row>
    <row r="405" spans="1:19" x14ac:dyDescent="0.35">
      <c r="A405" s="25" t="str">
        <f>+N405</f>
        <v>Catzeflis Bastien</v>
      </c>
      <c r="B405" s="25" t="str">
        <f>+M405</f>
        <v>257.93.370.0</v>
      </c>
      <c r="C405" s="25" t="str">
        <f>LEFT(L405,2)</f>
        <v>R9</v>
      </c>
      <c r="D405" s="25">
        <f>+Q405</f>
        <v>0.75</v>
      </c>
      <c r="E405" s="25" t="str">
        <f>+R405</f>
        <v>A</v>
      </c>
      <c r="F405" s="25" t="str">
        <f>+S405</f>
        <v>S</v>
      </c>
      <c r="G405" s="29" t="s">
        <v>543</v>
      </c>
      <c r="H405" s="29" t="str">
        <f t="shared" si="6"/>
        <v/>
      </c>
      <c r="I405" s="25" t="str">
        <f>IF(K405&gt;4,"Dames","Messieurs")</f>
        <v>Messieurs</v>
      </c>
      <c r="J405" t="str">
        <f>RIGHT(B405,5)</f>
        <v>370.0</v>
      </c>
      <c r="K405">
        <f>VALUE(LEFT(J405,1))</f>
        <v>3</v>
      </c>
      <c r="L405" s="25" t="str">
        <f>+O405</f>
        <v>R9 </v>
      </c>
      <c r="M405" s="25" t="s">
        <v>1150</v>
      </c>
      <c r="N405" s="25" t="s">
        <v>1151</v>
      </c>
      <c r="O405" s="25" t="s">
        <v>3073</v>
      </c>
      <c r="P405" s="25">
        <v>32458</v>
      </c>
      <c r="Q405" s="25">
        <v>0.75</v>
      </c>
      <c r="R405" s="25" t="s">
        <v>36</v>
      </c>
      <c r="S405" s="25" t="s">
        <v>878</v>
      </c>
    </row>
    <row r="406" spans="1:19" x14ac:dyDescent="0.35">
      <c r="A406" s="25" t="str">
        <f>+N406</f>
        <v>Caulier Lucie</v>
      </c>
      <c r="B406" s="25" t="str">
        <f>+M406</f>
        <v>257.01.685.0</v>
      </c>
      <c r="C406" s="25" t="str">
        <f>LEFT(L406,2)</f>
        <v>R9</v>
      </c>
      <c r="D406" s="25">
        <f>+Q406</f>
        <v>0.75</v>
      </c>
      <c r="E406" s="25" t="str">
        <f>+R406</f>
        <v>A</v>
      </c>
      <c r="F406" s="25" t="str">
        <f>+S406</f>
        <v>S</v>
      </c>
      <c r="G406" s="29" t="s">
        <v>539</v>
      </c>
      <c r="H406" s="29" t="str">
        <f t="shared" si="6"/>
        <v/>
      </c>
      <c r="I406" s="25" t="str">
        <f>IF(K406&gt;4,"Dames","Messieurs")</f>
        <v>Dames</v>
      </c>
      <c r="J406" t="str">
        <f>RIGHT(B406,5)</f>
        <v>685.0</v>
      </c>
      <c r="K406">
        <f>VALUE(LEFT(J406,1))</f>
        <v>6</v>
      </c>
      <c r="L406" s="25" t="str">
        <f>+O406</f>
        <v>R9 </v>
      </c>
      <c r="M406" s="25" t="s">
        <v>571</v>
      </c>
      <c r="N406" s="25" t="s">
        <v>572</v>
      </c>
      <c r="O406" s="25" t="s">
        <v>3073</v>
      </c>
      <c r="P406" s="25">
        <v>11805</v>
      </c>
      <c r="Q406" s="25">
        <v>0.75</v>
      </c>
      <c r="R406" s="25" t="s">
        <v>36</v>
      </c>
      <c r="S406" s="25" t="s">
        <v>878</v>
      </c>
    </row>
    <row r="407" spans="1:19" x14ac:dyDescent="0.35">
      <c r="A407" s="25" t="str">
        <f>+N407</f>
        <v>Cavailler Philippe</v>
      </c>
      <c r="B407" s="25" t="str">
        <f>+M407</f>
        <v>258.60.456.0</v>
      </c>
      <c r="C407" s="25" t="str">
        <f>LEFT(L407,2)</f>
        <v>R8</v>
      </c>
      <c r="D407" s="25">
        <f>+Q407</f>
        <v>1.282</v>
      </c>
      <c r="E407" s="25" t="str">
        <f>+R407</f>
        <v>65+</v>
      </c>
      <c r="F407" s="25" t="str">
        <f>+S407</f>
        <v>S</v>
      </c>
      <c r="G407" s="29" t="s">
        <v>539</v>
      </c>
      <c r="H407" s="29" t="str">
        <f t="shared" si="6"/>
        <v/>
      </c>
      <c r="I407" s="25" t="str">
        <f>IF(K407&gt;4,"Dames","Messieurs")</f>
        <v>Messieurs</v>
      </c>
      <c r="J407" t="str">
        <f>RIGHT(B407,5)</f>
        <v>456.0</v>
      </c>
      <c r="K407">
        <f>VALUE(LEFT(J407,1))</f>
        <v>4</v>
      </c>
      <c r="L407" s="25" t="str">
        <f>+O407</f>
        <v>R8 </v>
      </c>
      <c r="M407" s="25" t="s">
        <v>1844</v>
      </c>
      <c r="N407" s="25" t="s">
        <v>1845</v>
      </c>
      <c r="O407" s="25" t="s">
        <v>3070</v>
      </c>
      <c r="P407" s="25">
        <v>25811</v>
      </c>
      <c r="Q407" s="25">
        <v>1.282</v>
      </c>
      <c r="R407" s="25" t="s">
        <v>100</v>
      </c>
      <c r="S407" s="25" t="s">
        <v>878</v>
      </c>
    </row>
    <row r="408" spans="1:19" x14ac:dyDescent="0.35">
      <c r="A408" s="25" t="str">
        <f>+N408</f>
        <v>Caverzasio Steve</v>
      </c>
      <c r="B408" s="25" t="str">
        <f>+M408</f>
        <v>258.76.278.0</v>
      </c>
      <c r="C408" s="25" t="str">
        <f>LEFT(L408,2)</f>
        <v>R7</v>
      </c>
      <c r="D408" s="25">
        <f>+Q408</f>
        <v>2.4369999999999998</v>
      </c>
      <c r="E408" s="25" t="str">
        <f>+R408</f>
        <v>45+</v>
      </c>
      <c r="F408" s="25" t="str">
        <f>+S408</f>
        <v>A</v>
      </c>
      <c r="G408" s="29" t="s">
        <v>3995</v>
      </c>
      <c r="H408" s="29" t="str">
        <f t="shared" si="6"/>
        <v/>
      </c>
      <c r="I408" s="25" t="str">
        <f>IF(K408&gt;4,"Dames","Messieurs")</f>
        <v>Messieurs</v>
      </c>
      <c r="J408" t="str">
        <f>RIGHT(B408,5)</f>
        <v>278.0</v>
      </c>
      <c r="K408">
        <f>VALUE(LEFT(J408,1))</f>
        <v>2</v>
      </c>
      <c r="L408" s="25" t="str">
        <f>+O408</f>
        <v>R7 </v>
      </c>
      <c r="M408" s="25" t="s">
        <v>4176</v>
      </c>
      <c r="N408" s="25" t="s">
        <v>4177</v>
      </c>
      <c r="O408" s="25" t="s">
        <v>3066</v>
      </c>
      <c r="P408" s="25">
        <v>16019</v>
      </c>
      <c r="Q408" s="25">
        <v>2.4369999999999998</v>
      </c>
      <c r="R408" s="25" t="s">
        <v>78</v>
      </c>
      <c r="S408" s="25" t="s">
        <v>36</v>
      </c>
    </row>
    <row r="409" spans="1:19" x14ac:dyDescent="0.35">
      <c r="A409" s="25" t="str">
        <f>+N409</f>
        <v>Cavin Lisa</v>
      </c>
      <c r="B409" s="25" t="str">
        <f>+M409</f>
        <v>258.06.576.0</v>
      </c>
      <c r="C409" s="25" t="str">
        <f>LEFT(L409,2)</f>
        <v>R7</v>
      </c>
      <c r="D409" s="25">
        <f>+Q409</f>
        <v>2.0649999999999999</v>
      </c>
      <c r="E409" s="25" t="str">
        <f>+R409</f>
        <v>A</v>
      </c>
      <c r="F409" s="25" t="str">
        <f>+S409</f>
        <v>S</v>
      </c>
      <c r="G409" s="29" t="s">
        <v>1839</v>
      </c>
      <c r="H409" s="29" t="str">
        <f t="shared" si="6"/>
        <v/>
      </c>
      <c r="I409" s="25" t="str">
        <f>IF(K409&gt;4,"Dames","Messieurs")</f>
        <v>Dames</v>
      </c>
      <c r="J409" t="str">
        <f>RIGHT(B409,5)</f>
        <v>576.0</v>
      </c>
      <c r="K409">
        <f>VALUE(LEFT(J409,1))</f>
        <v>5</v>
      </c>
      <c r="L409" s="25" t="str">
        <f>+O409</f>
        <v>R7 </v>
      </c>
      <c r="M409" s="25" t="s">
        <v>1875</v>
      </c>
      <c r="N409" s="25" t="s">
        <v>1876</v>
      </c>
      <c r="O409" s="25" t="s">
        <v>3066</v>
      </c>
      <c r="P409" s="25">
        <v>6676</v>
      </c>
      <c r="Q409" s="25">
        <v>2.0649999999999999</v>
      </c>
      <c r="R409" s="25" t="s">
        <v>36</v>
      </c>
      <c r="S409" s="25" t="s">
        <v>878</v>
      </c>
    </row>
    <row r="410" spans="1:19" x14ac:dyDescent="0.35">
      <c r="A410" s="25" t="str">
        <f>+N410</f>
        <v>Cavin Patrick</v>
      </c>
      <c r="B410" s="25" t="str">
        <f>+M410</f>
        <v>258.98.367.0</v>
      </c>
      <c r="C410" s="25" t="str">
        <f>LEFT(L410,2)</f>
        <v>R9</v>
      </c>
      <c r="D410" s="25">
        <f>+Q410</f>
        <v>0.75</v>
      </c>
      <c r="E410" s="25" t="str">
        <f>+R410</f>
        <v>A</v>
      </c>
      <c r="F410" s="25" t="str">
        <f>+S410</f>
        <v>S</v>
      </c>
      <c r="G410" s="29" t="s">
        <v>543</v>
      </c>
      <c r="H410" s="29" t="str">
        <f t="shared" si="6"/>
        <v/>
      </c>
      <c r="I410" s="25" t="str">
        <f>IF(K410&gt;4,"Dames","Messieurs")</f>
        <v>Messieurs</v>
      </c>
      <c r="J410" t="str">
        <f>RIGHT(B410,5)</f>
        <v>367.0</v>
      </c>
      <c r="K410">
        <f>VALUE(LEFT(J410,1))</f>
        <v>3</v>
      </c>
      <c r="L410" s="25" t="str">
        <f>+O410</f>
        <v>R9 </v>
      </c>
      <c r="M410" s="25" t="s">
        <v>1152</v>
      </c>
      <c r="N410" s="25" t="s">
        <v>1153</v>
      </c>
      <c r="O410" s="25" t="s">
        <v>3073</v>
      </c>
      <c r="P410" s="25">
        <v>32458</v>
      </c>
      <c r="Q410" s="25">
        <v>0.75</v>
      </c>
      <c r="R410" s="25" t="s">
        <v>36</v>
      </c>
      <c r="S410" s="25" t="s">
        <v>878</v>
      </c>
    </row>
    <row r="411" spans="1:19" x14ac:dyDescent="0.35">
      <c r="A411" s="25" t="str">
        <f>+N411</f>
        <v>Cavo Riccardo</v>
      </c>
      <c r="B411" s="25" t="str">
        <f>+M411</f>
        <v>258.62.380.0</v>
      </c>
      <c r="C411" s="25" t="str">
        <f>LEFT(L411,2)</f>
        <v>R9</v>
      </c>
      <c r="D411" s="25">
        <f>+Q411</f>
        <v>0.75</v>
      </c>
      <c r="E411" s="25" t="str">
        <f>+R411</f>
        <v>60+</v>
      </c>
      <c r="F411" s="25" t="str">
        <f>+S411</f>
        <v>S</v>
      </c>
      <c r="G411" s="29" t="s">
        <v>3359</v>
      </c>
      <c r="H411" s="29" t="str">
        <f t="shared" si="6"/>
        <v/>
      </c>
      <c r="I411" s="25" t="str">
        <f>IF(K411&gt;4,"Dames","Messieurs")</f>
        <v>Messieurs</v>
      </c>
      <c r="J411" t="str">
        <f>RIGHT(B411,5)</f>
        <v>380.0</v>
      </c>
      <c r="K411">
        <f>VALUE(LEFT(J411,1))</f>
        <v>3</v>
      </c>
      <c r="L411" s="25" t="str">
        <f>+O411</f>
        <v>R9 </v>
      </c>
      <c r="M411" s="25" t="s">
        <v>827</v>
      </c>
      <c r="N411" s="25" t="s">
        <v>828</v>
      </c>
      <c r="O411" s="25" t="s">
        <v>3073</v>
      </c>
      <c r="P411" s="25">
        <v>32458</v>
      </c>
      <c r="Q411" s="25">
        <v>0.75</v>
      </c>
      <c r="R411" s="25" t="s">
        <v>47</v>
      </c>
      <c r="S411" s="25" t="s">
        <v>878</v>
      </c>
    </row>
    <row r="412" spans="1:19" x14ac:dyDescent="0.35">
      <c r="A412" s="25" t="str">
        <f>+N412</f>
        <v>Cazé James</v>
      </c>
      <c r="B412" s="25" t="str">
        <f>+M412</f>
        <v>258.13.424.0</v>
      </c>
      <c r="C412" s="25" t="str">
        <f>LEFT(L412,2)</f>
        <v>R7</v>
      </c>
      <c r="D412" s="25">
        <f>+Q412</f>
        <v>1.903</v>
      </c>
      <c r="E412" s="25" t="str">
        <f>+R412</f>
        <v>12&amp;U</v>
      </c>
      <c r="F412" s="25" t="str">
        <f>+S412</f>
        <v>A</v>
      </c>
      <c r="G412" s="29" t="s">
        <v>1839</v>
      </c>
      <c r="H412" s="29" t="str">
        <f t="shared" si="6"/>
        <v/>
      </c>
      <c r="I412" s="25" t="str">
        <f>IF(K412&gt;4,"Dames","Messieurs")</f>
        <v>Messieurs</v>
      </c>
      <c r="J412" t="str">
        <f>RIGHT(B412,5)</f>
        <v>424.0</v>
      </c>
      <c r="K412">
        <f>VALUE(LEFT(J412,1))</f>
        <v>4</v>
      </c>
      <c r="L412" s="25" t="str">
        <f>+O412</f>
        <v>R7 </v>
      </c>
      <c r="M412" s="25" t="s">
        <v>4962</v>
      </c>
      <c r="N412" s="25" t="s">
        <v>4963</v>
      </c>
      <c r="O412" s="25" t="s">
        <v>3066</v>
      </c>
      <c r="P412" s="25">
        <v>19945</v>
      </c>
      <c r="Q412" s="25">
        <v>1.903</v>
      </c>
      <c r="R412" s="25" t="s">
        <v>50</v>
      </c>
      <c r="S412" s="25" t="s">
        <v>36</v>
      </c>
    </row>
    <row r="413" spans="1:19" x14ac:dyDescent="0.35">
      <c r="A413" s="25" t="str">
        <f>+N413</f>
        <v>Cazé Régis</v>
      </c>
      <c r="B413" s="25" t="str">
        <f>+M413</f>
        <v>258.71.366.0</v>
      </c>
      <c r="C413" s="25" t="str">
        <f>LEFT(L413,2)</f>
        <v>R9</v>
      </c>
      <c r="D413" s="25">
        <f>+Q413</f>
        <v>0.75</v>
      </c>
      <c r="E413" s="25" t="str">
        <f>+R413</f>
        <v>50+</v>
      </c>
      <c r="F413" s="25" t="str">
        <f>+S413</f>
        <v>S</v>
      </c>
      <c r="G413" s="29" t="s">
        <v>1839</v>
      </c>
      <c r="H413" s="29" t="str">
        <f t="shared" si="6"/>
        <v/>
      </c>
      <c r="I413" s="25" t="str">
        <f>IF(K413&gt;4,"Dames","Messieurs")</f>
        <v>Messieurs</v>
      </c>
      <c r="J413" t="str">
        <f>RIGHT(B413,5)</f>
        <v>366.0</v>
      </c>
      <c r="K413">
        <f>VALUE(LEFT(J413,1))</f>
        <v>3</v>
      </c>
      <c r="L413" s="25" t="str">
        <f>+O413</f>
        <v>R9 </v>
      </c>
      <c r="M413" s="25" t="s">
        <v>3877</v>
      </c>
      <c r="N413" s="25" t="s">
        <v>3878</v>
      </c>
      <c r="O413" s="25" t="s">
        <v>3073</v>
      </c>
      <c r="P413" s="25">
        <v>32458</v>
      </c>
      <c r="Q413" s="25">
        <v>0.75</v>
      </c>
      <c r="R413" s="25" t="s">
        <v>39</v>
      </c>
      <c r="S413" s="25" t="s">
        <v>878</v>
      </c>
    </row>
    <row r="414" spans="1:19" x14ac:dyDescent="0.35">
      <c r="A414" s="25" t="str">
        <f>+N414</f>
        <v>Cazorla Anthony</v>
      </c>
      <c r="B414" s="25" t="str">
        <f>+M414</f>
        <v>258.92.405.0</v>
      </c>
      <c r="C414" s="25" t="str">
        <f>LEFT(L414,2)</f>
        <v>R8</v>
      </c>
      <c r="D414" s="25">
        <f>+Q414</f>
        <v>1.353</v>
      </c>
      <c r="E414" s="25" t="str">
        <f>+R414</f>
        <v>A</v>
      </c>
      <c r="F414" s="25" t="str">
        <f>+S414</f>
        <v>S</v>
      </c>
      <c r="G414" s="29" t="s">
        <v>3359</v>
      </c>
      <c r="H414" s="29" t="str">
        <f t="shared" si="6"/>
        <v/>
      </c>
      <c r="I414" s="25" t="str">
        <f>IF(K414&gt;4,"Dames","Messieurs")</f>
        <v>Messieurs</v>
      </c>
      <c r="J414" t="str">
        <f>RIGHT(B414,5)</f>
        <v>405.0</v>
      </c>
      <c r="K414">
        <f>VALUE(LEFT(J414,1))</f>
        <v>4</v>
      </c>
      <c r="L414" s="25" t="str">
        <f>+O414</f>
        <v>R8 </v>
      </c>
      <c r="M414" s="25" t="s">
        <v>1637</v>
      </c>
      <c r="N414" s="25" t="s">
        <v>1638</v>
      </c>
      <c r="O414" s="25" t="s">
        <v>3070</v>
      </c>
      <c r="P414" s="25">
        <v>24941</v>
      </c>
      <c r="Q414" s="25">
        <v>1.353</v>
      </c>
      <c r="R414" s="25" t="s">
        <v>36</v>
      </c>
      <c r="S414" s="25" t="s">
        <v>878</v>
      </c>
    </row>
    <row r="415" spans="1:19" x14ac:dyDescent="0.35">
      <c r="A415" s="25" t="str">
        <f>+N415</f>
        <v>Cely Ricardo</v>
      </c>
      <c r="B415" s="25" t="str">
        <f>+M415</f>
        <v>259.56.228.0</v>
      </c>
      <c r="C415" s="25" t="str">
        <f>LEFT(L415,2)</f>
        <v>R9</v>
      </c>
      <c r="D415" s="25">
        <f>+Q415</f>
        <v>0.85</v>
      </c>
      <c r="E415" s="25" t="str">
        <f>+R415</f>
        <v>65+</v>
      </c>
      <c r="F415" s="25" t="str">
        <f>+S415</f>
        <v>A</v>
      </c>
      <c r="G415" s="29" t="s">
        <v>29</v>
      </c>
      <c r="H415" s="29" t="str">
        <f t="shared" si="6"/>
        <v/>
      </c>
      <c r="I415" s="25" t="str">
        <f>IF(K415&gt;4,"Dames","Messieurs")</f>
        <v>Messieurs</v>
      </c>
      <c r="J415" t="str">
        <f>RIGHT(B415,5)</f>
        <v>228.0</v>
      </c>
      <c r="K415">
        <f>VALUE(LEFT(J415,1))</f>
        <v>2</v>
      </c>
      <c r="L415" s="25" t="str">
        <f>+O415</f>
        <v>R9 </v>
      </c>
      <c r="M415" s="25" t="s">
        <v>5344</v>
      </c>
      <c r="N415" s="25" t="s">
        <v>5345</v>
      </c>
      <c r="O415" s="25" t="s">
        <v>3073</v>
      </c>
      <c r="P415" s="25">
        <v>31062</v>
      </c>
      <c r="Q415" s="25">
        <v>0.85</v>
      </c>
      <c r="R415" s="25" t="s">
        <v>100</v>
      </c>
      <c r="S415" s="25" t="s">
        <v>36</v>
      </c>
    </row>
    <row r="416" spans="1:19" x14ac:dyDescent="0.35">
      <c r="A416" s="25" t="str">
        <f>+N416</f>
        <v>Cerato Guillaume</v>
      </c>
      <c r="B416" s="25" t="str">
        <f>+M416</f>
        <v>259.01.261.0</v>
      </c>
      <c r="C416" s="25" t="str">
        <f>LEFT(L416,2)</f>
        <v>R9</v>
      </c>
      <c r="D416" s="25">
        <f>+Q416</f>
        <v>0.75</v>
      </c>
      <c r="E416" s="25" t="str">
        <f>+R416</f>
        <v>A</v>
      </c>
      <c r="F416" s="25" t="str">
        <f>+S416</f>
        <v>S</v>
      </c>
      <c r="G416" s="29" t="s">
        <v>3359</v>
      </c>
      <c r="H416" s="29" t="str">
        <f t="shared" si="6"/>
        <v/>
      </c>
      <c r="I416" s="25" t="str">
        <f>IF(K416&gt;4,"Dames","Messieurs")</f>
        <v>Messieurs</v>
      </c>
      <c r="J416" t="str">
        <f>RIGHT(B416,5)</f>
        <v>261.0</v>
      </c>
      <c r="K416">
        <f>VALUE(LEFT(J416,1))</f>
        <v>2</v>
      </c>
      <c r="L416" s="25" t="str">
        <f>+O416</f>
        <v>R9 </v>
      </c>
      <c r="M416" s="25" t="s">
        <v>858</v>
      </c>
      <c r="N416" s="25" t="s">
        <v>859</v>
      </c>
      <c r="O416" s="25" t="s">
        <v>3073</v>
      </c>
      <c r="P416" s="25">
        <v>32458</v>
      </c>
      <c r="Q416" s="25">
        <v>0.75</v>
      </c>
      <c r="R416" s="25" t="s">
        <v>36</v>
      </c>
      <c r="S416" s="25" t="s">
        <v>878</v>
      </c>
    </row>
    <row r="417" spans="1:19" x14ac:dyDescent="0.35">
      <c r="A417" s="25" t="str">
        <f>+N417</f>
        <v>Cerqueira Gustavo</v>
      </c>
      <c r="B417" s="25" t="str">
        <f>+M417</f>
        <v>259.70.341.0</v>
      </c>
      <c r="C417" s="25" t="str">
        <f>LEFT(L417,2)</f>
        <v>R8</v>
      </c>
      <c r="D417" s="25">
        <f>+Q417</f>
        <v>1.2430000000000001</v>
      </c>
      <c r="E417" s="25" t="str">
        <f>+R417</f>
        <v>55+</v>
      </c>
      <c r="F417" s="25" t="str">
        <f>+S417</f>
        <v>A</v>
      </c>
      <c r="G417" s="29" t="s">
        <v>27</v>
      </c>
      <c r="H417" s="29" t="str">
        <f t="shared" si="6"/>
        <v/>
      </c>
      <c r="I417" s="25" t="str">
        <f>IF(K417&gt;4,"Dames","Messieurs")</f>
        <v>Messieurs</v>
      </c>
      <c r="J417" t="str">
        <f>RIGHT(B417,5)</f>
        <v>341.0</v>
      </c>
      <c r="K417">
        <f>VALUE(LEFT(J417,1))</f>
        <v>3</v>
      </c>
      <c r="L417" s="25" t="str">
        <f>+O417</f>
        <v>R8 </v>
      </c>
      <c r="M417" s="25" t="s">
        <v>2421</v>
      </c>
      <c r="N417" s="25" t="s">
        <v>2422</v>
      </c>
      <c r="O417" s="25" t="s">
        <v>3070</v>
      </c>
      <c r="P417" s="25">
        <v>26278</v>
      </c>
      <c r="Q417" s="25">
        <v>1.2430000000000001</v>
      </c>
      <c r="R417" s="25" t="s">
        <v>53</v>
      </c>
      <c r="S417" s="25" t="s">
        <v>36</v>
      </c>
    </row>
    <row r="418" spans="1:19" x14ac:dyDescent="0.35">
      <c r="A418" s="25" t="str">
        <f>+N418</f>
        <v>Chabanel Cécile</v>
      </c>
      <c r="B418" s="25" t="str">
        <f>+M418</f>
        <v>260.51.810.0</v>
      </c>
      <c r="C418" s="25" t="str">
        <f>LEFT(L418,2)</f>
        <v>R7</v>
      </c>
      <c r="D418" s="25">
        <f>+Q418</f>
        <v>2.1150000000000002</v>
      </c>
      <c r="E418" s="25" t="str">
        <f>+R418</f>
        <v>70+</v>
      </c>
      <c r="F418" s="25" t="str">
        <f>+S418</f>
        <v>S</v>
      </c>
      <c r="G418" s="29" t="s">
        <v>543</v>
      </c>
      <c r="H418" s="29" t="str">
        <f t="shared" si="6"/>
        <v/>
      </c>
      <c r="I418" s="25" t="str">
        <f>IF(K418&gt;4,"Dames","Messieurs")</f>
        <v>Dames</v>
      </c>
      <c r="J418" t="str">
        <f>RIGHT(B418,5)</f>
        <v>810.0</v>
      </c>
      <c r="K418">
        <f>VALUE(LEFT(J418,1))</f>
        <v>8</v>
      </c>
      <c r="L418" s="25" t="str">
        <f>+O418</f>
        <v>R7 </v>
      </c>
      <c r="M418" s="25" t="s">
        <v>623</v>
      </c>
      <c r="N418" s="25" t="s">
        <v>624</v>
      </c>
      <c r="O418" s="25" t="s">
        <v>3066</v>
      </c>
      <c r="P418" s="25">
        <v>6531</v>
      </c>
      <c r="Q418" s="25">
        <v>2.1150000000000002</v>
      </c>
      <c r="R418" s="25" t="s">
        <v>148</v>
      </c>
      <c r="S418" s="25" t="s">
        <v>878</v>
      </c>
    </row>
    <row r="419" spans="1:19" x14ac:dyDescent="0.35">
      <c r="A419" s="25" t="str">
        <f>+N419</f>
        <v>Chabanel Pascal</v>
      </c>
      <c r="B419" s="25" t="str">
        <f>+M419</f>
        <v>260.78.367.0</v>
      </c>
      <c r="C419" s="25" t="str">
        <f>LEFT(L419,2)</f>
        <v>R7</v>
      </c>
      <c r="D419" s="25">
        <f>+Q419</f>
        <v>2.3210000000000002</v>
      </c>
      <c r="E419" s="25" t="str">
        <f>+R419</f>
        <v>45+</v>
      </c>
      <c r="F419" s="25" t="str">
        <f>+S419</f>
        <v>S</v>
      </c>
      <c r="G419" s="29" t="s">
        <v>543</v>
      </c>
      <c r="H419" s="29" t="str">
        <f t="shared" si="6"/>
        <v/>
      </c>
      <c r="I419" s="25" t="str">
        <f>IF(K419&gt;4,"Dames","Messieurs")</f>
        <v>Messieurs</v>
      </c>
      <c r="J419" t="str">
        <f>RIGHT(B419,5)</f>
        <v>367.0</v>
      </c>
      <c r="K419">
        <f>VALUE(LEFT(J419,1))</f>
        <v>3</v>
      </c>
      <c r="L419" s="25" t="str">
        <f>+O419</f>
        <v>R7 </v>
      </c>
      <c r="M419" s="25" t="s">
        <v>2350</v>
      </c>
      <c r="N419" s="25" t="s">
        <v>2351</v>
      </c>
      <c r="O419" s="25" t="s">
        <v>3066</v>
      </c>
      <c r="P419" s="25">
        <v>16823</v>
      </c>
      <c r="Q419" s="25">
        <v>2.3210000000000002</v>
      </c>
      <c r="R419" s="25" t="s">
        <v>78</v>
      </c>
      <c r="S419" s="25" t="s">
        <v>878</v>
      </c>
    </row>
    <row r="420" spans="1:19" x14ac:dyDescent="0.35">
      <c r="A420" s="25" t="str">
        <f>+N420</f>
        <v>Chabbey Gabriel</v>
      </c>
      <c r="B420" s="25" t="str">
        <f>+M420</f>
        <v>260.60.476.0</v>
      </c>
      <c r="C420" s="25" t="str">
        <f>LEFT(L420,2)</f>
        <v>R9</v>
      </c>
      <c r="D420" s="25">
        <f>+Q420</f>
        <v>0.75</v>
      </c>
      <c r="E420" s="25" t="str">
        <f>+R420</f>
        <v>65+</v>
      </c>
      <c r="F420" s="25" t="str">
        <f>+S420</f>
        <v>A</v>
      </c>
      <c r="G420" s="29" t="s">
        <v>3972</v>
      </c>
      <c r="H420" s="29" t="str">
        <f t="shared" si="6"/>
        <v/>
      </c>
      <c r="I420" s="25" t="str">
        <f>IF(K420&gt;4,"Dames","Messieurs")</f>
        <v>Messieurs</v>
      </c>
      <c r="J420" t="str">
        <f>RIGHT(B420,5)</f>
        <v>476.0</v>
      </c>
      <c r="K420">
        <f>VALUE(LEFT(J420,1))</f>
        <v>4</v>
      </c>
      <c r="L420" s="25" t="str">
        <f>+O420</f>
        <v>R9 </v>
      </c>
      <c r="M420" s="25" t="s">
        <v>130</v>
      </c>
      <c r="N420" s="25" t="s">
        <v>131</v>
      </c>
      <c r="O420" s="25" t="s">
        <v>3073</v>
      </c>
      <c r="P420" s="25">
        <v>32458</v>
      </c>
      <c r="Q420" s="25">
        <v>0.75</v>
      </c>
      <c r="R420" s="25" t="s">
        <v>100</v>
      </c>
      <c r="S420" s="25" t="s">
        <v>36</v>
      </c>
    </row>
    <row r="421" spans="1:19" x14ac:dyDescent="0.35">
      <c r="A421" s="25" t="str">
        <f>+N421</f>
        <v>Chabbey Romaine</v>
      </c>
      <c r="B421" s="25" t="str">
        <f>+M421</f>
        <v>260.61.528.0</v>
      </c>
      <c r="C421" s="25" t="str">
        <f>LEFT(L421,2)</f>
        <v>R7</v>
      </c>
      <c r="D421" s="25">
        <f>+Q421</f>
        <v>2.597</v>
      </c>
      <c r="E421" s="25" t="str">
        <f>+R421</f>
        <v>60+</v>
      </c>
      <c r="F421" s="25" t="str">
        <f>+S421</f>
        <v>A</v>
      </c>
      <c r="G421" s="29" t="s">
        <v>25</v>
      </c>
      <c r="H421" s="29" t="str">
        <f t="shared" si="6"/>
        <v/>
      </c>
      <c r="I421" s="25" t="str">
        <f>IF(K421&gt;4,"Dames","Messieurs")</f>
        <v>Dames</v>
      </c>
      <c r="J421" t="str">
        <f>RIGHT(B421,5)</f>
        <v>528.0</v>
      </c>
      <c r="K421">
        <f>VALUE(LEFT(J421,1))</f>
        <v>5</v>
      </c>
      <c r="L421" s="25" t="str">
        <f>+O421</f>
        <v>R7 </v>
      </c>
      <c r="M421" s="25" t="s">
        <v>54</v>
      </c>
      <c r="N421" s="25" t="s">
        <v>55</v>
      </c>
      <c r="O421" s="25" t="s">
        <v>3066</v>
      </c>
      <c r="P421" s="25">
        <v>5281</v>
      </c>
      <c r="Q421" s="25">
        <v>2.597</v>
      </c>
      <c r="R421" s="25" t="s">
        <v>47</v>
      </c>
      <c r="S421" s="25" t="s">
        <v>36</v>
      </c>
    </row>
    <row r="422" spans="1:19" x14ac:dyDescent="0.35">
      <c r="A422" s="25" t="str">
        <f>+N422</f>
        <v>Chabloz Johan</v>
      </c>
      <c r="B422" s="25" t="str">
        <f>+M422</f>
        <v>260.03.273.0</v>
      </c>
      <c r="C422" s="25" t="str">
        <f>LEFT(L422,2)</f>
        <v>R9</v>
      </c>
      <c r="D422" s="25">
        <f>+Q422</f>
        <v>0.75</v>
      </c>
      <c r="E422" s="25" t="str">
        <f>+R422</f>
        <v>A</v>
      </c>
      <c r="F422" s="25" t="str">
        <f>+S422</f>
        <v>S</v>
      </c>
      <c r="G422" s="29" t="s">
        <v>543</v>
      </c>
      <c r="H422" s="29" t="str">
        <f t="shared" si="6"/>
        <v/>
      </c>
      <c r="I422" s="25" t="str">
        <f>IF(K422&gt;4,"Dames","Messieurs")</f>
        <v>Messieurs</v>
      </c>
      <c r="J422" t="str">
        <f>RIGHT(B422,5)</f>
        <v>273.0</v>
      </c>
      <c r="K422">
        <f>VALUE(LEFT(J422,1))</f>
        <v>2</v>
      </c>
      <c r="L422" s="25" t="str">
        <f>+O422</f>
        <v>R9 </v>
      </c>
      <c r="M422" s="25" t="s">
        <v>1154</v>
      </c>
      <c r="N422" s="25" t="s">
        <v>1155</v>
      </c>
      <c r="O422" s="25" t="s">
        <v>3073</v>
      </c>
      <c r="P422" s="25">
        <v>32458</v>
      </c>
      <c r="Q422" s="25">
        <v>0.75</v>
      </c>
      <c r="R422" s="25" t="s">
        <v>36</v>
      </c>
      <c r="S422" s="25" t="s">
        <v>878</v>
      </c>
    </row>
    <row r="423" spans="1:19" x14ac:dyDescent="0.35">
      <c r="A423" s="25" t="str">
        <f>+N423</f>
        <v>Chacaltana Bonifaz Juan Fabrizio</v>
      </c>
      <c r="B423" s="25" t="str">
        <f>+M423</f>
        <v>260.00.448.0</v>
      </c>
      <c r="C423" s="25" t="str">
        <f>LEFT(L423,2)</f>
        <v>R8</v>
      </c>
      <c r="D423" s="25">
        <f>+Q423</f>
        <v>1.306</v>
      </c>
      <c r="E423" s="25" t="str">
        <f>+R423</f>
        <v>A</v>
      </c>
      <c r="F423" s="25" t="str">
        <f>+S423</f>
        <v>S</v>
      </c>
      <c r="G423" s="29" t="s">
        <v>3994</v>
      </c>
      <c r="H423" s="29" t="str">
        <f t="shared" si="6"/>
        <v/>
      </c>
      <c r="I423" s="25" t="str">
        <f>IF(K423&gt;4,"Dames","Messieurs")</f>
        <v>Messieurs</v>
      </c>
      <c r="J423" t="str">
        <f>RIGHT(B423,5)</f>
        <v>448.0</v>
      </c>
      <c r="K423">
        <f>VALUE(LEFT(J423,1))</f>
        <v>4</v>
      </c>
      <c r="L423" s="25" t="str">
        <f>+O423</f>
        <v>R8 </v>
      </c>
      <c r="M423" s="25" t="s">
        <v>4671</v>
      </c>
      <c r="N423" s="25" t="s">
        <v>4672</v>
      </c>
      <c r="O423" s="25" t="s">
        <v>3070</v>
      </c>
      <c r="P423" s="25">
        <v>25498</v>
      </c>
      <c r="Q423" s="25">
        <v>1.306</v>
      </c>
      <c r="R423" s="25" t="s">
        <v>36</v>
      </c>
      <c r="S423" s="25" t="s">
        <v>878</v>
      </c>
    </row>
    <row r="424" spans="1:19" x14ac:dyDescent="0.35">
      <c r="A424" s="25" t="str">
        <f>+N424</f>
        <v>Chaignet Nicolas</v>
      </c>
      <c r="B424" s="25" t="str">
        <f>+M424</f>
        <v>260.81.418.0</v>
      </c>
      <c r="C424" s="25" t="str">
        <f>LEFT(L424,2)</f>
        <v>R9</v>
      </c>
      <c r="D424" s="25">
        <f>+Q424</f>
        <v>0.75</v>
      </c>
      <c r="E424" s="25" t="str">
        <f>+R424</f>
        <v>40+</v>
      </c>
      <c r="F424" s="25" t="str">
        <f>+S424</f>
        <v>S</v>
      </c>
      <c r="G424" s="29" t="s">
        <v>543</v>
      </c>
      <c r="H424" s="29" t="str">
        <f t="shared" si="6"/>
        <v/>
      </c>
      <c r="I424" s="25" t="str">
        <f>IF(K424&gt;4,"Dames","Messieurs")</f>
        <v>Messieurs</v>
      </c>
      <c r="J424" t="str">
        <f>RIGHT(B424,5)</f>
        <v>418.0</v>
      </c>
      <c r="K424">
        <f>VALUE(LEFT(J424,1))</f>
        <v>4</v>
      </c>
      <c r="L424" s="25" t="str">
        <f>+O424</f>
        <v>R9 </v>
      </c>
      <c r="M424" s="25" t="s">
        <v>1156</v>
      </c>
      <c r="N424" s="25" t="s">
        <v>1157</v>
      </c>
      <c r="O424" s="25" t="s">
        <v>3073</v>
      </c>
      <c r="P424" s="25">
        <v>32458</v>
      </c>
      <c r="Q424" s="25">
        <v>0.75</v>
      </c>
      <c r="R424" s="25" t="s">
        <v>68</v>
      </c>
      <c r="S424" s="25" t="s">
        <v>878</v>
      </c>
    </row>
    <row r="425" spans="1:19" x14ac:dyDescent="0.35">
      <c r="A425" s="25" t="str">
        <f>+N425</f>
        <v>Chalut Maude</v>
      </c>
      <c r="B425" s="25" t="str">
        <f>+M425</f>
        <v>260.49.609.0</v>
      </c>
      <c r="C425" s="25" t="str">
        <f>LEFT(L425,2)</f>
        <v>R9</v>
      </c>
      <c r="D425" s="25">
        <f>+Q425</f>
        <v>0.75</v>
      </c>
      <c r="E425" s="25" t="str">
        <f>+R425</f>
        <v>75+</v>
      </c>
      <c r="F425" s="25" t="str">
        <f>+S425</f>
        <v>S</v>
      </c>
      <c r="G425" s="29" t="s">
        <v>3359</v>
      </c>
      <c r="H425" s="29" t="str">
        <f t="shared" si="6"/>
        <v/>
      </c>
      <c r="I425" s="25" t="str">
        <f>IF(K425&gt;4,"Dames","Messieurs")</f>
        <v>Dames</v>
      </c>
      <c r="J425" t="str">
        <f>RIGHT(B425,5)</f>
        <v>609.0</v>
      </c>
      <c r="K425">
        <f>VALUE(LEFT(J425,1))</f>
        <v>6</v>
      </c>
      <c r="L425" s="25" t="str">
        <f>+O425</f>
        <v>R9 </v>
      </c>
      <c r="M425" s="25" t="s">
        <v>1639</v>
      </c>
      <c r="N425" s="25" t="s">
        <v>1640</v>
      </c>
      <c r="O425" s="25" t="s">
        <v>3073</v>
      </c>
      <c r="P425" s="25">
        <v>11805</v>
      </c>
      <c r="Q425" s="25">
        <v>0.75</v>
      </c>
      <c r="R425" s="25" t="s">
        <v>159</v>
      </c>
      <c r="S425" s="25" t="s">
        <v>878</v>
      </c>
    </row>
    <row r="426" spans="1:19" x14ac:dyDescent="0.35">
      <c r="A426" s="25" t="str">
        <f>+N426</f>
        <v>Chambovey Formaz Monique</v>
      </c>
      <c r="B426" s="25" t="str">
        <f>+M426</f>
        <v>260.66.576.0</v>
      </c>
      <c r="C426" s="25" t="str">
        <f>LEFT(L426,2)</f>
        <v>R6</v>
      </c>
      <c r="D426" s="25">
        <f>+Q426</f>
        <v>3.512</v>
      </c>
      <c r="E426" s="25" t="str">
        <f>+R426</f>
        <v>55+</v>
      </c>
      <c r="F426" s="25" t="str">
        <f>+S426</f>
        <v>A</v>
      </c>
      <c r="G426" s="29" t="s">
        <v>2175</v>
      </c>
      <c r="H426" s="29" t="str">
        <f t="shared" si="6"/>
        <v/>
      </c>
      <c r="I426" s="25" t="str">
        <f>IF(K426&gt;4,"Dames","Messieurs")</f>
        <v>Dames</v>
      </c>
      <c r="J426" t="str">
        <f>RIGHT(B426,5)</f>
        <v>576.0</v>
      </c>
      <c r="K426">
        <f>VALUE(LEFT(J426,1))</f>
        <v>5</v>
      </c>
      <c r="L426" s="25" t="str">
        <f>+O426</f>
        <v>R6 </v>
      </c>
      <c r="M426" s="25" t="s">
        <v>2763</v>
      </c>
      <c r="N426" s="25" t="s">
        <v>2764</v>
      </c>
      <c r="O426" s="25" t="s">
        <v>3065</v>
      </c>
      <c r="P426" s="25">
        <v>3433</v>
      </c>
      <c r="Q426" s="25">
        <v>3.512</v>
      </c>
      <c r="R426" s="25" t="s">
        <v>53</v>
      </c>
      <c r="S426" s="25" t="s">
        <v>36</v>
      </c>
    </row>
    <row r="427" spans="1:19" x14ac:dyDescent="0.35">
      <c r="A427" s="25" t="str">
        <f>+N427</f>
        <v>Chami William</v>
      </c>
      <c r="B427" s="25" t="str">
        <f>+M427</f>
        <v>260.89.441.0</v>
      </c>
      <c r="C427" s="25" t="str">
        <f>LEFT(L427,2)</f>
        <v>R9</v>
      </c>
      <c r="D427" s="25">
        <f>+Q427</f>
        <v>0.75</v>
      </c>
      <c r="E427" s="25" t="str">
        <f>+R427</f>
        <v>35+</v>
      </c>
      <c r="F427" s="25" t="str">
        <f>+S427</f>
        <v>S</v>
      </c>
      <c r="G427" s="29" t="s">
        <v>28</v>
      </c>
      <c r="H427" s="29" t="str">
        <f t="shared" si="6"/>
        <v/>
      </c>
      <c r="I427" s="25" t="str">
        <f>IF(K427&gt;4,"Dames","Messieurs")</f>
        <v>Messieurs</v>
      </c>
      <c r="J427" t="str">
        <f>RIGHT(B427,5)</f>
        <v>441.0</v>
      </c>
      <c r="K427">
        <f>VALUE(LEFT(J427,1))</f>
        <v>4</v>
      </c>
      <c r="L427" s="25" t="str">
        <f>+O427</f>
        <v>R9 </v>
      </c>
      <c r="M427" s="25" t="s">
        <v>364</v>
      </c>
      <c r="N427" s="25" t="s">
        <v>365</v>
      </c>
      <c r="O427" s="25" t="s">
        <v>3073</v>
      </c>
      <c r="P427" s="25">
        <v>32458</v>
      </c>
      <c r="Q427" s="25">
        <v>0.75</v>
      </c>
      <c r="R427" s="25" t="s">
        <v>42</v>
      </c>
      <c r="S427" s="25" t="s">
        <v>878</v>
      </c>
    </row>
    <row r="428" spans="1:19" x14ac:dyDescent="0.35">
      <c r="A428" s="25" t="str">
        <f>+N428</f>
        <v>Champendal Lidvina</v>
      </c>
      <c r="B428" s="25" t="str">
        <f>+M428</f>
        <v>260.77.622.0</v>
      </c>
      <c r="C428" s="25" t="str">
        <f>LEFT(L428,2)</f>
        <v>R4</v>
      </c>
      <c r="D428" s="25">
        <f>+Q428</f>
        <v>5.8019999999999996</v>
      </c>
      <c r="E428" s="25" t="str">
        <f>+R428</f>
        <v>45+</v>
      </c>
      <c r="F428" s="25" t="str">
        <f>+S428</f>
        <v>A</v>
      </c>
      <c r="G428" s="29" t="s">
        <v>1839</v>
      </c>
      <c r="H428" s="29" t="str">
        <f t="shared" si="6"/>
        <v/>
      </c>
      <c r="I428" s="25" t="str">
        <f>IF(K428&gt;4,"Dames","Messieurs")</f>
        <v>Dames</v>
      </c>
      <c r="J428" t="str">
        <f>RIGHT(B428,5)</f>
        <v>622.0</v>
      </c>
      <c r="K428">
        <f>VALUE(LEFT(J428,1))</f>
        <v>6</v>
      </c>
      <c r="L428" s="25" t="str">
        <f>+O428</f>
        <v>R4 </v>
      </c>
      <c r="M428" s="25" t="s">
        <v>1893</v>
      </c>
      <c r="N428" s="25" t="s">
        <v>1894</v>
      </c>
      <c r="O428" s="25" t="s">
        <v>3064</v>
      </c>
      <c r="P428" s="25">
        <v>956</v>
      </c>
      <c r="Q428" s="25">
        <v>5.8019999999999996</v>
      </c>
      <c r="R428" s="25" t="s">
        <v>78</v>
      </c>
      <c r="S428" s="25" t="s">
        <v>36</v>
      </c>
    </row>
    <row r="429" spans="1:19" x14ac:dyDescent="0.35">
      <c r="A429" s="25" t="str">
        <f>+N429</f>
        <v>Chang Sunghyun</v>
      </c>
      <c r="B429" s="25" t="str">
        <f>+M429</f>
        <v>260.79.237.0</v>
      </c>
      <c r="C429" s="25" t="str">
        <f>LEFT(L429,2)</f>
        <v>R9</v>
      </c>
      <c r="D429" s="25">
        <f>+Q429</f>
        <v>0.745</v>
      </c>
      <c r="E429" s="25" t="str">
        <f>+R429</f>
        <v>45+</v>
      </c>
      <c r="F429" s="25" t="str">
        <f>+S429</f>
        <v>A</v>
      </c>
      <c r="G429" s="29" t="s">
        <v>29</v>
      </c>
      <c r="H429" s="29" t="str">
        <f t="shared" si="6"/>
        <v/>
      </c>
      <c r="I429" s="25" t="str">
        <f>IF(K429&gt;4,"Dames","Messieurs")</f>
        <v>Messieurs</v>
      </c>
      <c r="J429" t="str">
        <f>RIGHT(B429,5)</f>
        <v>237.0</v>
      </c>
      <c r="K429">
        <f>VALUE(LEFT(J429,1))</f>
        <v>2</v>
      </c>
      <c r="L429" s="25" t="str">
        <f>+O429</f>
        <v>R9 </v>
      </c>
      <c r="M429" s="25" t="s">
        <v>5378</v>
      </c>
      <c r="N429" s="25" t="s">
        <v>5379</v>
      </c>
      <c r="O429" s="25" t="s">
        <v>3073</v>
      </c>
      <c r="P429" s="25">
        <v>44548</v>
      </c>
      <c r="Q429" s="25">
        <v>0.745</v>
      </c>
      <c r="R429" s="25" t="s">
        <v>78</v>
      </c>
      <c r="S429" s="25" t="s">
        <v>36</v>
      </c>
    </row>
    <row r="430" spans="1:19" x14ac:dyDescent="0.35">
      <c r="A430" s="25" t="str">
        <f>+N430</f>
        <v>Chantre Alexandre</v>
      </c>
      <c r="B430" s="25" t="str">
        <f>+M430</f>
        <v>260.91.306.0</v>
      </c>
      <c r="C430" s="25" t="str">
        <f>LEFT(L430,2)</f>
        <v>R8</v>
      </c>
      <c r="D430" s="25">
        <f>+Q430</f>
        <v>1.6930000000000001</v>
      </c>
      <c r="E430" s="25" t="str">
        <f>+R430</f>
        <v>A</v>
      </c>
      <c r="F430" s="25" t="str">
        <f>+S430</f>
        <v>A</v>
      </c>
      <c r="G430" s="29" t="s">
        <v>539</v>
      </c>
      <c r="H430" s="29" t="str">
        <f t="shared" si="6"/>
        <v/>
      </c>
      <c r="I430" s="25" t="str">
        <f>IF(K430&gt;4,"Dames","Messieurs")</f>
        <v>Messieurs</v>
      </c>
      <c r="J430" t="str">
        <f>RIGHT(B430,5)</f>
        <v>306.0</v>
      </c>
      <c r="K430">
        <f>VALUE(LEFT(J430,1))</f>
        <v>3</v>
      </c>
      <c r="L430" s="25" t="str">
        <f>+O430</f>
        <v>R8 </v>
      </c>
      <c r="M430" s="25" t="s">
        <v>3337</v>
      </c>
      <c r="N430" s="25" t="s">
        <v>3338</v>
      </c>
      <c r="O430" s="25" t="s">
        <v>3070</v>
      </c>
      <c r="P430" s="25">
        <v>21613</v>
      </c>
      <c r="Q430" s="25">
        <v>1.6930000000000001</v>
      </c>
      <c r="R430" s="25" t="s">
        <v>36</v>
      </c>
      <c r="S430" s="25" t="s">
        <v>36</v>
      </c>
    </row>
    <row r="431" spans="1:19" x14ac:dyDescent="0.35">
      <c r="A431" s="25" t="str">
        <f>+N431</f>
        <v>Chantry Gilles</v>
      </c>
      <c r="B431" s="25" t="str">
        <f>+M431</f>
        <v>260.11.329.0</v>
      </c>
      <c r="C431" s="25" t="str">
        <f>LEFT(L431,2)</f>
        <v>R8</v>
      </c>
      <c r="D431" s="25">
        <f>+Q431</f>
        <v>0.89300000000000002</v>
      </c>
      <c r="E431" s="25" t="str">
        <f>+R431</f>
        <v>14&amp;U</v>
      </c>
      <c r="F431" s="25" t="str">
        <f>+S431</f>
        <v>A</v>
      </c>
      <c r="G431" s="29" t="s">
        <v>28</v>
      </c>
      <c r="H431" s="29" t="str">
        <f t="shared" si="6"/>
        <v/>
      </c>
      <c r="I431" s="25" t="str">
        <f>IF(K431&gt;4,"Dames","Messieurs")</f>
        <v>Messieurs</v>
      </c>
      <c r="J431" t="str">
        <f>RIGHT(B431,5)</f>
        <v>329.0</v>
      </c>
      <c r="K431">
        <f>VALUE(LEFT(J431,1))</f>
        <v>3</v>
      </c>
      <c r="L431" s="25" t="str">
        <f>+O431</f>
        <v>R8 </v>
      </c>
      <c r="M431" s="25" t="s">
        <v>2482</v>
      </c>
      <c r="N431" s="25" t="s">
        <v>2483</v>
      </c>
      <c r="O431" s="25" t="s">
        <v>3070</v>
      </c>
      <c r="P431" s="25">
        <v>30480</v>
      </c>
      <c r="Q431" s="25">
        <v>0.89300000000000002</v>
      </c>
      <c r="R431" s="25" t="s">
        <v>83</v>
      </c>
      <c r="S431" s="25" t="s">
        <v>36</v>
      </c>
    </row>
    <row r="432" spans="1:19" x14ac:dyDescent="0.35">
      <c r="A432" s="25" t="str">
        <f>+N432</f>
        <v>Chapalay Thomas</v>
      </c>
      <c r="B432" s="25" t="str">
        <f>+M432</f>
        <v>260.07.155.0</v>
      </c>
      <c r="C432" s="25" t="str">
        <f>LEFT(L432,2)</f>
        <v>R9</v>
      </c>
      <c r="D432" s="25">
        <f>+Q432</f>
        <v>0.72699999999999998</v>
      </c>
      <c r="E432" s="25" t="str">
        <f>+R432</f>
        <v>18&amp;U</v>
      </c>
      <c r="F432" s="25" t="str">
        <f>+S432</f>
        <v>A</v>
      </c>
      <c r="G432" s="29" t="s">
        <v>3996</v>
      </c>
      <c r="H432" s="29" t="str">
        <f t="shared" si="6"/>
        <v/>
      </c>
      <c r="I432" s="25" t="str">
        <f>IF(K432&gt;4,"Dames","Messieurs")</f>
        <v>Messieurs</v>
      </c>
      <c r="J432" t="str">
        <f>RIGHT(B432,5)</f>
        <v>155.0</v>
      </c>
      <c r="K432">
        <f>VALUE(LEFT(J432,1))</f>
        <v>1</v>
      </c>
      <c r="L432" s="25" t="str">
        <f>+O432</f>
        <v>R9 </v>
      </c>
      <c r="M432" s="25" t="s">
        <v>4557</v>
      </c>
      <c r="N432" s="25" t="s">
        <v>4558</v>
      </c>
      <c r="O432" s="25" t="s">
        <v>3073</v>
      </c>
      <c r="P432" s="25">
        <v>56467</v>
      </c>
      <c r="Q432" s="25">
        <v>0.72699999999999998</v>
      </c>
      <c r="R432" s="25" t="s">
        <v>73</v>
      </c>
      <c r="S432" s="25" t="s">
        <v>36</v>
      </c>
    </row>
    <row r="433" spans="1:19" x14ac:dyDescent="0.35">
      <c r="A433" s="25" t="str">
        <f>+N433</f>
        <v>Chaparro Mathias</v>
      </c>
      <c r="B433" s="25" t="str">
        <f>+M433</f>
        <v>260.11.261.0</v>
      </c>
      <c r="C433" s="25" t="str">
        <f>LEFT(L433,2)</f>
        <v>R8</v>
      </c>
      <c r="D433" s="25">
        <f>+Q433</f>
        <v>1.018</v>
      </c>
      <c r="E433" s="25" t="str">
        <f>+R433</f>
        <v>14&amp;U</v>
      </c>
      <c r="F433" s="25" t="str">
        <f>+S433</f>
        <v>A</v>
      </c>
      <c r="G433" s="29" t="s">
        <v>29</v>
      </c>
      <c r="H433" s="29" t="str">
        <f t="shared" si="6"/>
        <v/>
      </c>
      <c r="I433" s="25" t="str">
        <f>IF(K433&gt;4,"Dames","Messieurs")</f>
        <v>Messieurs</v>
      </c>
      <c r="J433" t="str">
        <f>RIGHT(B433,5)</f>
        <v>261.0</v>
      </c>
      <c r="K433">
        <f>VALUE(LEFT(J433,1))</f>
        <v>2</v>
      </c>
      <c r="L433" s="25" t="str">
        <f>+O433</f>
        <v>R8 </v>
      </c>
      <c r="M433" s="25" t="s">
        <v>5330</v>
      </c>
      <c r="N433" s="25" t="s">
        <v>5331</v>
      </c>
      <c r="O433" s="25" t="s">
        <v>3070</v>
      </c>
      <c r="P433" s="25">
        <v>28716</v>
      </c>
      <c r="Q433" s="25">
        <v>1.018</v>
      </c>
      <c r="R433" s="25" t="s">
        <v>83</v>
      </c>
      <c r="S433" s="25" t="s">
        <v>36</v>
      </c>
    </row>
    <row r="434" spans="1:19" x14ac:dyDescent="0.35">
      <c r="A434" s="25" t="str">
        <f>+N434</f>
        <v>Chappuis David</v>
      </c>
      <c r="B434" s="25" t="str">
        <f>+M434</f>
        <v>260.66.414.0</v>
      </c>
      <c r="C434" s="25" t="str">
        <f>LEFT(L434,2)</f>
        <v>R9</v>
      </c>
      <c r="D434" s="25">
        <f>+Q434</f>
        <v>0.75</v>
      </c>
      <c r="E434" s="25" t="str">
        <f>+R434</f>
        <v>55+</v>
      </c>
      <c r="F434" s="25" t="str">
        <f>+S434</f>
        <v>S</v>
      </c>
      <c r="G434" s="29" t="s">
        <v>539</v>
      </c>
      <c r="H434" s="29" t="str">
        <f t="shared" si="6"/>
        <v/>
      </c>
      <c r="I434" s="25" t="str">
        <f>IF(K434&gt;4,"Dames","Messieurs")</f>
        <v>Messieurs</v>
      </c>
      <c r="J434" t="str">
        <f>RIGHT(B434,5)</f>
        <v>414.0</v>
      </c>
      <c r="K434">
        <f>VALUE(LEFT(J434,1))</f>
        <v>4</v>
      </c>
      <c r="L434" s="25" t="str">
        <f>+O434</f>
        <v>R9 </v>
      </c>
      <c r="M434" s="25" t="s">
        <v>1040</v>
      </c>
      <c r="N434" s="25" t="s">
        <v>1041</v>
      </c>
      <c r="O434" s="25" t="s">
        <v>3073</v>
      </c>
      <c r="P434" s="25">
        <v>32458</v>
      </c>
      <c r="Q434" s="25">
        <v>0.75</v>
      </c>
      <c r="R434" s="25" t="s">
        <v>53</v>
      </c>
      <c r="S434" s="25" t="s">
        <v>878</v>
      </c>
    </row>
    <row r="435" spans="1:19" x14ac:dyDescent="0.35">
      <c r="A435" s="25" t="str">
        <f>+N435</f>
        <v>Chappuis Georges</v>
      </c>
      <c r="B435" s="25" t="str">
        <f>+M435</f>
        <v>260.53.267.1</v>
      </c>
      <c r="C435" s="25" t="str">
        <f>LEFT(L435,2)</f>
        <v>R9</v>
      </c>
      <c r="D435" s="25">
        <f>+Q435</f>
        <v>0.75</v>
      </c>
      <c r="E435" s="25" t="str">
        <f>+R435</f>
        <v>70+</v>
      </c>
      <c r="F435" s="25" t="str">
        <f>+S435</f>
        <v>S</v>
      </c>
      <c r="G435" s="29" t="s">
        <v>1839</v>
      </c>
      <c r="H435" s="29" t="str">
        <f t="shared" si="6"/>
        <v/>
      </c>
      <c r="I435" s="25" t="str">
        <f>IF(K435&gt;4,"Dames","Messieurs")</f>
        <v>Messieurs</v>
      </c>
      <c r="J435" t="str">
        <f>RIGHT(B435,5)</f>
        <v>267.1</v>
      </c>
      <c r="K435">
        <f>VALUE(LEFT(J435,1))</f>
        <v>2</v>
      </c>
      <c r="L435" s="25" t="str">
        <f>+O435</f>
        <v>R9 </v>
      </c>
      <c r="M435" s="25" t="s">
        <v>2132</v>
      </c>
      <c r="N435" s="25" t="s">
        <v>2133</v>
      </c>
      <c r="O435" s="25" t="s">
        <v>3073</v>
      </c>
      <c r="P435" s="25">
        <v>32458</v>
      </c>
      <c r="Q435" s="25">
        <v>0.75</v>
      </c>
      <c r="R435" s="25" t="s">
        <v>148</v>
      </c>
      <c r="S435" s="25" t="s">
        <v>878</v>
      </c>
    </row>
    <row r="436" spans="1:19" x14ac:dyDescent="0.35">
      <c r="A436" s="25" t="str">
        <f>+N436</f>
        <v>Chappuis Stephane</v>
      </c>
      <c r="B436" s="25" t="str">
        <f>+M436</f>
        <v>260.02.428.0</v>
      </c>
      <c r="C436" s="25" t="str">
        <f>LEFT(L436,2)</f>
        <v>R9</v>
      </c>
      <c r="D436" s="25">
        <f>+Q436</f>
        <v>0.75</v>
      </c>
      <c r="E436" s="25" t="str">
        <f>+R436</f>
        <v>A</v>
      </c>
      <c r="F436" s="25" t="str">
        <f>+S436</f>
        <v>S</v>
      </c>
      <c r="G436" s="29" t="s">
        <v>3359</v>
      </c>
      <c r="H436" s="29" t="str">
        <f t="shared" si="6"/>
        <v/>
      </c>
      <c r="I436" s="25" t="str">
        <f>IF(K436&gt;4,"Dames","Messieurs")</f>
        <v>Messieurs</v>
      </c>
      <c r="J436" t="str">
        <f>RIGHT(B436,5)</f>
        <v>428.0</v>
      </c>
      <c r="K436">
        <f>VALUE(LEFT(J436,1))</f>
        <v>4</v>
      </c>
      <c r="L436" s="25" t="str">
        <f>+O436</f>
        <v>R9 </v>
      </c>
      <c r="M436" s="25" t="s">
        <v>1641</v>
      </c>
      <c r="N436" s="25" t="s">
        <v>1642</v>
      </c>
      <c r="O436" s="25" t="s">
        <v>3073</v>
      </c>
      <c r="P436" s="25">
        <v>32458</v>
      </c>
      <c r="Q436" s="25">
        <v>0.75</v>
      </c>
      <c r="R436" s="25" t="s">
        <v>36</v>
      </c>
      <c r="S436" s="25" t="s">
        <v>878</v>
      </c>
    </row>
    <row r="437" spans="1:19" x14ac:dyDescent="0.35">
      <c r="A437" s="25" t="str">
        <f>+N437</f>
        <v>Charbon Tokiko</v>
      </c>
      <c r="B437" s="25" t="str">
        <f>+M437</f>
        <v>261.70.812.0</v>
      </c>
      <c r="C437" s="25" t="str">
        <f>LEFT(L437,2)</f>
        <v>R6</v>
      </c>
      <c r="D437" s="25">
        <f>+Q437</f>
        <v>3.7770000000000001</v>
      </c>
      <c r="E437" s="25" t="str">
        <f>+R437</f>
        <v>55+</v>
      </c>
      <c r="F437" s="25" t="str">
        <f>+S437</f>
        <v>A</v>
      </c>
      <c r="G437" s="29" t="s">
        <v>543</v>
      </c>
      <c r="H437" s="29" t="str">
        <f t="shared" si="6"/>
        <v/>
      </c>
      <c r="I437" s="25" t="str">
        <f>IF(K437&gt;4,"Dames","Messieurs")</f>
        <v>Dames</v>
      </c>
      <c r="J437" t="str">
        <f>RIGHT(B437,5)</f>
        <v>812.0</v>
      </c>
      <c r="K437">
        <f>VALUE(LEFT(J437,1))</f>
        <v>8</v>
      </c>
      <c r="L437" s="25" t="str">
        <f>+O437</f>
        <v>R6 </v>
      </c>
      <c r="M437" s="25" t="s">
        <v>1790</v>
      </c>
      <c r="N437" s="25" t="s">
        <v>1791</v>
      </c>
      <c r="O437" s="25" t="s">
        <v>3065</v>
      </c>
      <c r="P437" s="25">
        <v>3015</v>
      </c>
      <c r="Q437" s="25">
        <v>3.7770000000000001</v>
      </c>
      <c r="R437" s="25" t="s">
        <v>53</v>
      </c>
      <c r="S437" s="25" t="s">
        <v>36</v>
      </c>
    </row>
    <row r="438" spans="1:19" x14ac:dyDescent="0.35">
      <c r="A438" s="25" t="str">
        <f>+N438</f>
        <v>Charbonnet Arthur</v>
      </c>
      <c r="B438" s="25" t="str">
        <f>+M438</f>
        <v>261.07.151.0</v>
      </c>
      <c r="C438" s="25" t="str">
        <f>LEFT(L438,2)</f>
        <v>R8</v>
      </c>
      <c r="D438" s="25">
        <f>+Q438</f>
        <v>0.95599999999999996</v>
      </c>
      <c r="E438" s="25" t="str">
        <f>+R438</f>
        <v>18&amp;U</v>
      </c>
      <c r="F438" s="25" t="str">
        <f>+S438</f>
        <v>A</v>
      </c>
      <c r="G438" s="29" t="s">
        <v>3359</v>
      </c>
      <c r="H438" s="29" t="str">
        <f t="shared" si="6"/>
        <v/>
      </c>
      <c r="I438" s="25" t="str">
        <f>IF(K438&gt;4,"Dames","Messieurs")</f>
        <v>Messieurs</v>
      </c>
      <c r="J438" t="str">
        <f>RIGHT(B438,5)</f>
        <v>151.0</v>
      </c>
      <c r="K438">
        <f>VALUE(LEFT(J438,1))</f>
        <v>1</v>
      </c>
      <c r="L438" s="25" t="str">
        <f>+O438</f>
        <v>R8 </v>
      </c>
      <c r="M438" s="25" t="s">
        <v>834</v>
      </c>
      <c r="N438" s="25" t="s">
        <v>835</v>
      </c>
      <c r="O438" s="25" t="s">
        <v>3070</v>
      </c>
      <c r="P438" s="25">
        <v>29603</v>
      </c>
      <c r="Q438" s="25">
        <v>0.95599999999999996</v>
      </c>
      <c r="R438" s="25" t="s">
        <v>73</v>
      </c>
      <c r="S438" s="25" t="s">
        <v>36</v>
      </c>
    </row>
    <row r="439" spans="1:19" x14ac:dyDescent="0.35">
      <c r="A439" s="25" t="str">
        <f>+N439</f>
        <v>Charbonnet Louis</v>
      </c>
      <c r="B439" s="25" t="str">
        <f>+M439</f>
        <v>261.04.249.0</v>
      </c>
      <c r="C439" s="25" t="str">
        <f>LEFT(L439,2)</f>
        <v>R9</v>
      </c>
      <c r="D439" s="25">
        <f>+Q439</f>
        <v>0.75</v>
      </c>
      <c r="E439" s="25" t="str">
        <f>+R439</f>
        <v>A</v>
      </c>
      <c r="F439" s="25" t="str">
        <f>+S439</f>
        <v>S</v>
      </c>
      <c r="G439" s="29" t="s">
        <v>3359</v>
      </c>
      <c r="H439" s="29" t="str">
        <f t="shared" si="6"/>
        <v/>
      </c>
      <c r="I439" s="25" t="str">
        <f>IF(K439&gt;4,"Dames","Messieurs")</f>
        <v>Messieurs</v>
      </c>
      <c r="J439" t="str">
        <f>RIGHT(B439,5)</f>
        <v>249.0</v>
      </c>
      <c r="K439">
        <f>VALUE(LEFT(J439,1))</f>
        <v>2</v>
      </c>
      <c r="L439" s="25" t="str">
        <f>+O439</f>
        <v>R9 </v>
      </c>
      <c r="M439" s="25" t="s">
        <v>782</v>
      </c>
      <c r="N439" s="25" t="s">
        <v>783</v>
      </c>
      <c r="O439" s="25" t="s">
        <v>3073</v>
      </c>
      <c r="P439" s="25">
        <v>32458</v>
      </c>
      <c r="Q439" s="25">
        <v>0.75</v>
      </c>
      <c r="R439" s="25" t="s">
        <v>36</v>
      </c>
      <c r="S439" s="25" t="s">
        <v>878</v>
      </c>
    </row>
    <row r="440" spans="1:19" x14ac:dyDescent="0.35">
      <c r="A440" s="25" t="str">
        <f>+N440</f>
        <v>Chariatte Killian</v>
      </c>
      <c r="B440" s="25" t="str">
        <f>+M440</f>
        <v>261.07.159.0</v>
      </c>
      <c r="C440" s="25" t="str">
        <f>LEFT(L440,2)</f>
        <v>R8</v>
      </c>
      <c r="D440" s="25">
        <f>+Q440</f>
        <v>1.4830000000000001</v>
      </c>
      <c r="E440" s="25" t="str">
        <f>+R440</f>
        <v>18&amp;U</v>
      </c>
      <c r="F440" s="25" t="str">
        <f>+S440</f>
        <v>A</v>
      </c>
      <c r="G440" s="29" t="s">
        <v>3996</v>
      </c>
      <c r="H440" s="29" t="str">
        <f t="shared" si="6"/>
        <v/>
      </c>
      <c r="I440" s="25" t="str">
        <f>IF(K440&gt;4,"Dames","Messieurs")</f>
        <v>Messieurs</v>
      </c>
      <c r="J440" t="str">
        <f>RIGHT(B440,5)</f>
        <v>159.0</v>
      </c>
      <c r="K440">
        <f>VALUE(LEFT(J440,1))</f>
        <v>1</v>
      </c>
      <c r="L440" s="25" t="str">
        <f>+O440</f>
        <v>R8 </v>
      </c>
      <c r="M440" s="25" t="s">
        <v>4509</v>
      </c>
      <c r="N440" s="25" t="s">
        <v>4510</v>
      </c>
      <c r="O440" s="25" t="s">
        <v>3070</v>
      </c>
      <c r="P440" s="25">
        <v>23553</v>
      </c>
      <c r="Q440" s="25">
        <v>1.4830000000000001</v>
      </c>
      <c r="R440" s="25" t="s">
        <v>73</v>
      </c>
      <c r="S440" s="25" t="s">
        <v>36</v>
      </c>
    </row>
    <row r="441" spans="1:19" x14ac:dyDescent="0.35">
      <c r="A441" s="25" t="str">
        <f>+N441</f>
        <v>Chatila Nicolas</v>
      </c>
      <c r="B441" s="25" t="str">
        <f>+M441</f>
        <v>261.11.140.0</v>
      </c>
      <c r="C441" s="25" t="str">
        <f>LEFT(L441,2)</f>
        <v>R8</v>
      </c>
      <c r="D441" s="25">
        <f>+Q441</f>
        <v>0.92600000000000005</v>
      </c>
      <c r="E441" s="25" t="str">
        <f>+R441</f>
        <v>14&amp;U</v>
      </c>
      <c r="F441" s="25" t="str">
        <f>+S441</f>
        <v>A</v>
      </c>
      <c r="G441" s="29" t="s">
        <v>539</v>
      </c>
      <c r="H441" s="29" t="str">
        <f t="shared" ref="H441:H504" si="7">IF(B441=B440,1,"")</f>
        <v/>
      </c>
      <c r="I441" s="25" t="str">
        <f>IF(K441&gt;4,"Dames","Messieurs")</f>
        <v>Messieurs</v>
      </c>
      <c r="J441" t="str">
        <f>RIGHT(B441,5)</f>
        <v>140.0</v>
      </c>
      <c r="K441">
        <f>VALUE(LEFT(J441,1))</f>
        <v>1</v>
      </c>
      <c r="L441" s="25" t="str">
        <f>+O441</f>
        <v>R8 </v>
      </c>
      <c r="M441" s="25" t="s">
        <v>3104</v>
      </c>
      <c r="N441" s="25" t="s">
        <v>3105</v>
      </c>
      <c r="O441" s="25" t="s">
        <v>3070</v>
      </c>
      <c r="P441" s="25">
        <v>30033</v>
      </c>
      <c r="Q441" s="25">
        <v>0.92600000000000005</v>
      </c>
      <c r="R441" s="25" t="s">
        <v>83</v>
      </c>
      <c r="S441" s="25" t="s">
        <v>36</v>
      </c>
    </row>
    <row r="442" spans="1:19" x14ac:dyDescent="0.35">
      <c r="A442" s="25" t="str">
        <f>+N442</f>
        <v>Chatton Raphaël</v>
      </c>
      <c r="B442" s="25" t="str">
        <f>+M442</f>
        <v>261.97.348.0</v>
      </c>
      <c r="C442" s="25" t="str">
        <f>LEFT(L442,2)</f>
        <v>R5</v>
      </c>
      <c r="D442" s="25">
        <f>+Q442</f>
        <v>5.7510000000000003</v>
      </c>
      <c r="E442" s="25" t="str">
        <f>+R442</f>
        <v>A</v>
      </c>
      <c r="F442" s="25" t="str">
        <f>+S442</f>
        <v>A</v>
      </c>
      <c r="G442" s="29" t="s">
        <v>3359</v>
      </c>
      <c r="H442" s="29" t="str">
        <f t="shared" si="7"/>
        <v/>
      </c>
      <c r="I442" s="25" t="str">
        <f>IF(K442&gt;4,"Dames","Messieurs")</f>
        <v>Messieurs</v>
      </c>
      <c r="J442" t="str">
        <f>RIGHT(B442,5)</f>
        <v>348.0</v>
      </c>
      <c r="K442">
        <f>VALUE(LEFT(J442,1))</f>
        <v>3</v>
      </c>
      <c r="L442" s="25" t="str">
        <f>+O442</f>
        <v>R5 </v>
      </c>
      <c r="M442" s="25" t="s">
        <v>720</v>
      </c>
      <c r="N442" s="25" t="s">
        <v>721</v>
      </c>
      <c r="O442" s="25" t="s">
        <v>3084</v>
      </c>
      <c r="P442" s="25">
        <v>2710</v>
      </c>
      <c r="Q442" s="25">
        <v>5.7510000000000003</v>
      </c>
      <c r="R442" s="25" t="s">
        <v>36</v>
      </c>
      <c r="S442" s="25" t="s">
        <v>36</v>
      </c>
    </row>
    <row r="443" spans="1:19" x14ac:dyDescent="0.35">
      <c r="A443" s="25" t="str">
        <f>+N443</f>
        <v>Chauffat Sebastien</v>
      </c>
      <c r="B443" s="25" t="str">
        <f>+M443</f>
        <v>261.89.265.0</v>
      </c>
      <c r="C443" s="25" t="str">
        <f>LEFT(L443,2)</f>
        <v>R5</v>
      </c>
      <c r="D443" s="25">
        <f>+Q443</f>
        <v>5.2169999999999996</v>
      </c>
      <c r="E443" s="25" t="str">
        <f>+R443</f>
        <v>35+</v>
      </c>
      <c r="F443" s="25" t="str">
        <f>+S443</f>
        <v>A</v>
      </c>
      <c r="G443" s="29" t="s">
        <v>27</v>
      </c>
      <c r="H443" s="29" t="str">
        <f t="shared" si="7"/>
        <v/>
      </c>
      <c r="I443" s="25" t="str">
        <f>IF(K443&gt;4,"Dames","Messieurs")</f>
        <v>Messieurs</v>
      </c>
      <c r="J443" t="str">
        <f>RIGHT(B443,5)</f>
        <v>265.0</v>
      </c>
      <c r="K443">
        <f>VALUE(LEFT(J443,1))</f>
        <v>2</v>
      </c>
      <c r="L443" s="25" t="str">
        <f>+O443</f>
        <v>R5 </v>
      </c>
      <c r="M443" s="25" t="s">
        <v>686</v>
      </c>
      <c r="N443" s="25" t="s">
        <v>687</v>
      </c>
      <c r="O443" s="25" t="s">
        <v>3084</v>
      </c>
      <c r="P443" s="25">
        <v>3732</v>
      </c>
      <c r="Q443" s="25">
        <v>5.2169999999999996</v>
      </c>
      <c r="R443" s="25" t="s">
        <v>42</v>
      </c>
      <c r="S443" s="25" t="s">
        <v>36</v>
      </c>
    </row>
    <row r="444" spans="1:19" x14ac:dyDescent="0.35">
      <c r="A444" s="25" t="str">
        <f>+N444</f>
        <v>Chavaz Anne-Marie</v>
      </c>
      <c r="B444" s="25" t="str">
        <f>+M444</f>
        <v>261.53.751.1</v>
      </c>
      <c r="C444" s="25" t="str">
        <f>LEFT(L444,2)</f>
        <v>R8</v>
      </c>
      <c r="D444" s="25">
        <f>+Q444</f>
        <v>1.6970000000000001</v>
      </c>
      <c r="E444" s="25" t="str">
        <f>+R444</f>
        <v>70+</v>
      </c>
      <c r="F444" s="25" t="str">
        <f>+S444</f>
        <v>S</v>
      </c>
      <c r="G444" s="29" t="s">
        <v>3393</v>
      </c>
      <c r="H444" s="29" t="str">
        <f t="shared" si="7"/>
        <v/>
      </c>
      <c r="I444" s="25" t="str">
        <f>IF(K444&gt;4,"Dames","Messieurs")</f>
        <v>Dames</v>
      </c>
      <c r="J444" t="str">
        <f>RIGHT(B444,5)</f>
        <v>751.1</v>
      </c>
      <c r="K444">
        <f>VALUE(LEFT(J444,1))</f>
        <v>7</v>
      </c>
      <c r="L444" s="25" t="str">
        <f>+O444</f>
        <v>R8 </v>
      </c>
      <c r="M444" s="25" t="s">
        <v>3540</v>
      </c>
      <c r="N444" s="25" t="s">
        <v>3541</v>
      </c>
      <c r="O444" s="25" t="s">
        <v>3070</v>
      </c>
      <c r="P444" s="25">
        <v>7867</v>
      </c>
      <c r="Q444" s="25">
        <v>1.6970000000000001</v>
      </c>
      <c r="R444" s="25" t="s">
        <v>148</v>
      </c>
      <c r="S444" s="25" t="s">
        <v>878</v>
      </c>
    </row>
    <row r="445" spans="1:19" x14ac:dyDescent="0.35">
      <c r="A445" s="25" t="str">
        <f>+N445</f>
        <v>Chenal Arnaud</v>
      </c>
      <c r="B445" s="25" t="str">
        <f>+M445</f>
        <v>262.76.113.0</v>
      </c>
      <c r="C445" s="25" t="str">
        <f>LEFT(L445,2)</f>
        <v>R7</v>
      </c>
      <c r="D445" s="25">
        <f>+Q445</f>
        <v>2.3540000000000001</v>
      </c>
      <c r="E445" s="25" t="str">
        <f>+R445</f>
        <v>45+</v>
      </c>
      <c r="F445" s="25" t="str">
        <f>+S445</f>
        <v>A</v>
      </c>
      <c r="G445" s="29" t="s">
        <v>3994</v>
      </c>
      <c r="H445" s="29" t="str">
        <f t="shared" si="7"/>
        <v/>
      </c>
      <c r="I445" s="25" t="str">
        <f>IF(K445&gt;4,"Dames","Messieurs")</f>
        <v>Messieurs</v>
      </c>
      <c r="J445" t="str">
        <f>RIGHT(B445,5)</f>
        <v>113.0</v>
      </c>
      <c r="K445">
        <f>VALUE(LEFT(J445,1))</f>
        <v>1</v>
      </c>
      <c r="L445" s="25" t="str">
        <f>+O445</f>
        <v>R7 </v>
      </c>
      <c r="M445" s="25" t="s">
        <v>4643</v>
      </c>
      <c r="N445" s="25" t="s">
        <v>4644</v>
      </c>
      <c r="O445" s="25" t="s">
        <v>3066</v>
      </c>
      <c r="P445" s="25">
        <v>16600</v>
      </c>
      <c r="Q445" s="25">
        <v>2.3540000000000001</v>
      </c>
      <c r="R445" s="25" t="s">
        <v>78</v>
      </c>
      <c r="S445" s="25" t="s">
        <v>36</v>
      </c>
    </row>
    <row r="446" spans="1:19" x14ac:dyDescent="0.35">
      <c r="A446" s="25" t="str">
        <f>+N446</f>
        <v>Cherubini Lorenzo</v>
      </c>
      <c r="B446" s="25" t="str">
        <f>+M446</f>
        <v>262.05.307.0</v>
      </c>
      <c r="C446" s="25" t="str">
        <f>LEFT(L446,2)</f>
        <v>R9</v>
      </c>
      <c r="D446" s="25">
        <f>+Q446</f>
        <v>0.75</v>
      </c>
      <c r="E446" s="25" t="str">
        <f>+R446</f>
        <v>A</v>
      </c>
      <c r="F446" s="25" t="str">
        <f>+S446</f>
        <v>S</v>
      </c>
      <c r="G446" s="29" t="s">
        <v>3995</v>
      </c>
      <c r="H446" s="29" t="str">
        <f t="shared" si="7"/>
        <v/>
      </c>
      <c r="I446" s="25" t="str">
        <f>IF(K446&gt;4,"Dames","Messieurs")</f>
        <v>Messieurs</v>
      </c>
      <c r="J446" t="str">
        <f>RIGHT(B446,5)</f>
        <v>307.0</v>
      </c>
      <c r="K446">
        <f>VALUE(LEFT(J446,1))</f>
        <v>3</v>
      </c>
      <c r="L446" s="25" t="str">
        <f>+O446</f>
        <v>R9 </v>
      </c>
      <c r="M446" s="25" t="s">
        <v>4324</v>
      </c>
      <c r="N446" s="25" t="s">
        <v>4325</v>
      </c>
      <c r="O446" s="25" t="s">
        <v>3073</v>
      </c>
      <c r="P446" s="25">
        <v>32458</v>
      </c>
      <c r="Q446" s="25">
        <v>0.75</v>
      </c>
      <c r="R446" s="25" t="s">
        <v>36</v>
      </c>
      <c r="S446" s="25" t="s">
        <v>878</v>
      </c>
    </row>
    <row r="447" spans="1:19" x14ac:dyDescent="0.35">
      <c r="A447" s="25" t="str">
        <f>+N447</f>
        <v>Chesner Daniella</v>
      </c>
      <c r="B447" s="25" t="str">
        <f>+M447</f>
        <v>262.71.773.0</v>
      </c>
      <c r="C447" s="25" t="str">
        <f>LEFT(L447,2)</f>
        <v>R9</v>
      </c>
      <c r="D447" s="25">
        <f>+Q447</f>
        <v>0.75</v>
      </c>
      <c r="E447" s="25" t="str">
        <f>+R447</f>
        <v>50+</v>
      </c>
      <c r="F447" s="25" t="str">
        <f>+S447</f>
        <v>S</v>
      </c>
      <c r="G447" s="29" t="s">
        <v>3995</v>
      </c>
      <c r="H447" s="29" t="str">
        <f t="shared" si="7"/>
        <v/>
      </c>
      <c r="I447" s="25" t="str">
        <f>IF(K447&gt;4,"Dames","Messieurs")</f>
        <v>Dames</v>
      </c>
      <c r="J447" t="str">
        <f>RIGHT(B447,5)</f>
        <v>773.0</v>
      </c>
      <c r="K447">
        <f>VALUE(LEFT(J447,1))</f>
        <v>7</v>
      </c>
      <c r="L447" s="25" t="str">
        <f>+O447</f>
        <v>R9 </v>
      </c>
      <c r="M447" s="25" t="s">
        <v>4096</v>
      </c>
      <c r="N447" s="25" t="s">
        <v>4097</v>
      </c>
      <c r="O447" s="25" t="s">
        <v>3073</v>
      </c>
      <c r="P447" s="25">
        <v>11805</v>
      </c>
      <c r="Q447" s="25">
        <v>0.75</v>
      </c>
      <c r="R447" s="25" t="s">
        <v>39</v>
      </c>
      <c r="S447" s="25" t="s">
        <v>878</v>
      </c>
    </row>
    <row r="448" spans="1:19" x14ac:dyDescent="0.35">
      <c r="A448" s="25" t="str">
        <f>+N448</f>
        <v>Chesner Khalife Daniella</v>
      </c>
      <c r="B448" s="25" t="str">
        <f>+M448</f>
        <v>262.71.773.1</v>
      </c>
      <c r="C448" s="25" t="str">
        <f>LEFT(L448,2)</f>
        <v>R9</v>
      </c>
      <c r="D448" s="25">
        <f>+Q448</f>
        <v>0.75</v>
      </c>
      <c r="E448" s="25" t="str">
        <f>+R448</f>
        <v>50+</v>
      </c>
      <c r="F448" s="25" t="str">
        <f>+S448</f>
        <v>S</v>
      </c>
      <c r="G448" s="29" t="s">
        <v>3995</v>
      </c>
      <c r="H448" s="29" t="str">
        <f t="shared" si="7"/>
        <v/>
      </c>
      <c r="I448" s="25" t="str">
        <f>IF(K448&gt;4,"Dames","Messieurs")</f>
        <v>Dames</v>
      </c>
      <c r="J448" t="str">
        <f>RIGHT(B448,5)</f>
        <v>773.1</v>
      </c>
      <c r="K448">
        <f>VALUE(LEFT(J448,1))</f>
        <v>7</v>
      </c>
      <c r="L448" s="25" t="str">
        <f>+O448</f>
        <v>R9 </v>
      </c>
      <c r="M448" s="25" t="s">
        <v>4106</v>
      </c>
      <c r="N448" s="25" t="s">
        <v>4107</v>
      </c>
      <c r="O448" s="25" t="s">
        <v>3073</v>
      </c>
      <c r="P448" s="25">
        <v>11805</v>
      </c>
      <c r="Q448" s="25">
        <v>0.75</v>
      </c>
      <c r="R448" s="25" t="s">
        <v>39</v>
      </c>
      <c r="S448" s="25" t="s">
        <v>878</v>
      </c>
    </row>
    <row r="449" spans="1:19" x14ac:dyDescent="0.35">
      <c r="A449" s="25" t="str">
        <f>+N449</f>
        <v>Chételat Marc</v>
      </c>
      <c r="B449" s="25" t="str">
        <f>+M449</f>
        <v>264.80.110.0</v>
      </c>
      <c r="C449" s="25" t="str">
        <f>LEFT(L449,2)</f>
        <v>R6</v>
      </c>
      <c r="D449" s="25">
        <f>+Q449</f>
        <v>4.0579999999999998</v>
      </c>
      <c r="E449" s="25" t="str">
        <f>+R449</f>
        <v>45+</v>
      </c>
      <c r="F449" s="25" t="str">
        <f>+S449</f>
        <v>A</v>
      </c>
      <c r="G449" s="29" t="s">
        <v>3393</v>
      </c>
      <c r="H449" s="29" t="str">
        <f t="shared" si="7"/>
        <v/>
      </c>
      <c r="I449" s="25" t="str">
        <f>IF(K449&gt;4,"Dames","Messieurs")</f>
        <v>Messieurs</v>
      </c>
      <c r="J449" t="str">
        <f>RIGHT(B449,5)</f>
        <v>110.0</v>
      </c>
      <c r="K449">
        <f>VALUE(LEFT(J449,1))</f>
        <v>1</v>
      </c>
      <c r="L449" s="25" t="str">
        <f>+O449</f>
        <v>R6 </v>
      </c>
      <c r="M449" s="25" t="s">
        <v>3598</v>
      </c>
      <c r="N449" s="25" t="s">
        <v>3599</v>
      </c>
      <c r="O449" s="25" t="s">
        <v>3065</v>
      </c>
      <c r="P449" s="25">
        <v>7449</v>
      </c>
      <c r="Q449" s="25">
        <v>4.0579999999999998</v>
      </c>
      <c r="R449" s="25" t="s">
        <v>78</v>
      </c>
      <c r="S449" s="25" t="s">
        <v>36</v>
      </c>
    </row>
    <row r="450" spans="1:19" x14ac:dyDescent="0.35">
      <c r="A450" s="25" t="str">
        <f>+N450</f>
        <v>Chevalley Carmen</v>
      </c>
      <c r="B450" s="25" t="str">
        <f>+M450</f>
        <v>262.55.749.0</v>
      </c>
      <c r="C450" s="25" t="str">
        <f>LEFT(L450,2)</f>
        <v>R7</v>
      </c>
      <c r="D450" s="25">
        <f>+Q450</f>
        <v>1.843</v>
      </c>
      <c r="E450" s="25" t="str">
        <f>+R450</f>
        <v>70+</v>
      </c>
      <c r="F450" s="25" t="str">
        <f>+S450</f>
        <v>A</v>
      </c>
      <c r="G450" s="29" t="s">
        <v>543</v>
      </c>
      <c r="H450" s="29" t="str">
        <f t="shared" si="7"/>
        <v/>
      </c>
      <c r="I450" s="25" t="str">
        <f>IF(K450&gt;4,"Dames","Messieurs")</f>
        <v>Dames</v>
      </c>
      <c r="J450" t="str">
        <f>RIGHT(B450,5)</f>
        <v>749.0</v>
      </c>
      <c r="K450">
        <f>VALUE(LEFT(J450,1))</f>
        <v>7</v>
      </c>
      <c r="L450" s="25" t="str">
        <f>+O450</f>
        <v>R7 </v>
      </c>
      <c r="M450" s="25" t="s">
        <v>3402</v>
      </c>
      <c r="N450" s="25" t="s">
        <v>3403</v>
      </c>
      <c r="O450" s="25" t="s">
        <v>3066</v>
      </c>
      <c r="P450" s="25">
        <v>7377</v>
      </c>
      <c r="Q450" s="25">
        <v>1.843</v>
      </c>
      <c r="R450" s="25" t="s">
        <v>148</v>
      </c>
      <c r="S450" s="25" t="s">
        <v>36</v>
      </c>
    </row>
    <row r="451" spans="1:19" x14ac:dyDescent="0.35">
      <c r="A451" s="25" t="str">
        <f>+N451</f>
        <v>Chevalme Joade</v>
      </c>
      <c r="B451" s="25" t="str">
        <f>+M451</f>
        <v>262.09.114.0</v>
      </c>
      <c r="C451" s="25" t="str">
        <f>LEFT(L451,2)</f>
        <v>R7</v>
      </c>
      <c r="D451" s="25">
        <f>+Q451</f>
        <v>2.629</v>
      </c>
      <c r="E451" s="25" t="str">
        <f>+R451</f>
        <v>16&amp;U</v>
      </c>
      <c r="F451" s="25" t="str">
        <f>+S451</f>
        <v>S</v>
      </c>
      <c r="G451" s="29" t="s">
        <v>3359</v>
      </c>
      <c r="H451" s="29" t="str">
        <f t="shared" si="7"/>
        <v/>
      </c>
      <c r="I451" s="25" t="str">
        <f>IF(K451&gt;4,"Dames","Messieurs")</f>
        <v>Messieurs</v>
      </c>
      <c r="J451" t="str">
        <f>RIGHT(B451,5)</f>
        <v>114.0</v>
      </c>
      <c r="K451">
        <f>VALUE(LEFT(J451,1))</f>
        <v>1</v>
      </c>
      <c r="L451" s="25" t="str">
        <f>+O451</f>
        <v>R7 </v>
      </c>
      <c r="M451" s="25" t="s">
        <v>3325</v>
      </c>
      <c r="N451" s="25" t="s">
        <v>3326</v>
      </c>
      <c r="O451" s="25" t="s">
        <v>3066</v>
      </c>
      <c r="P451" s="25">
        <v>14787</v>
      </c>
      <c r="Q451" s="25">
        <v>2.629</v>
      </c>
      <c r="R451" s="25" t="s">
        <v>87</v>
      </c>
      <c r="S451" s="25" t="s">
        <v>878</v>
      </c>
    </row>
    <row r="452" spans="1:19" x14ac:dyDescent="0.35">
      <c r="A452" s="25" t="str">
        <f>+N452</f>
        <v>Chodorovsky Niv</v>
      </c>
      <c r="B452" s="25" t="str">
        <f>+M452</f>
        <v>263.05.232.0</v>
      </c>
      <c r="C452" s="25" t="str">
        <f>LEFT(L452,2)</f>
        <v>R9</v>
      </c>
      <c r="D452" s="25">
        <f>+Q452</f>
        <v>0.75</v>
      </c>
      <c r="E452" s="25" t="str">
        <f>+R452</f>
        <v>A</v>
      </c>
      <c r="F452" s="25" t="str">
        <f>+S452</f>
        <v>S</v>
      </c>
      <c r="G452" s="29" t="s">
        <v>3359</v>
      </c>
      <c r="H452" s="29" t="str">
        <f t="shared" si="7"/>
        <v/>
      </c>
      <c r="I452" s="25" t="str">
        <f>IF(K452&gt;4,"Dames","Messieurs")</f>
        <v>Messieurs</v>
      </c>
      <c r="J452" t="str">
        <f>RIGHT(B452,5)</f>
        <v>232.0</v>
      </c>
      <c r="K452">
        <f>VALUE(LEFT(J452,1))</f>
        <v>2</v>
      </c>
      <c r="L452" s="25" t="str">
        <f>+O452</f>
        <v>R9 </v>
      </c>
      <c r="M452" s="25" t="s">
        <v>1643</v>
      </c>
      <c r="N452" s="25" t="s">
        <v>1644</v>
      </c>
      <c r="O452" s="25" t="s">
        <v>3073</v>
      </c>
      <c r="P452" s="25">
        <v>32458</v>
      </c>
      <c r="Q452" s="25">
        <v>0.75</v>
      </c>
      <c r="R452" s="25" t="s">
        <v>36</v>
      </c>
      <c r="S452" s="25" t="s">
        <v>878</v>
      </c>
    </row>
    <row r="453" spans="1:19" x14ac:dyDescent="0.35">
      <c r="A453" s="25" t="str">
        <f>+N453</f>
        <v>Chopard Ludovic</v>
      </c>
      <c r="B453" s="25" t="str">
        <f>+M453</f>
        <v>263.81.448.0</v>
      </c>
      <c r="C453" s="25" t="str">
        <f>LEFT(L453,2)</f>
        <v>R9</v>
      </c>
      <c r="D453" s="25">
        <f>+Q453</f>
        <v>0.75</v>
      </c>
      <c r="E453" s="25" t="str">
        <f>+R453</f>
        <v>40+</v>
      </c>
      <c r="F453" s="25" t="str">
        <f>+S453</f>
        <v>S</v>
      </c>
      <c r="G453" s="29" t="s">
        <v>3359</v>
      </c>
      <c r="H453" s="29" t="str">
        <f t="shared" si="7"/>
        <v/>
      </c>
      <c r="I453" s="25" t="str">
        <f>IF(K453&gt;4,"Dames","Messieurs")</f>
        <v>Messieurs</v>
      </c>
      <c r="J453" t="str">
        <f>RIGHT(B453,5)</f>
        <v>448.0</v>
      </c>
      <c r="K453">
        <f>VALUE(LEFT(J453,1))</f>
        <v>4</v>
      </c>
      <c r="L453" s="25" t="str">
        <f>+O453</f>
        <v>R9 </v>
      </c>
      <c r="M453" s="25" t="s">
        <v>823</v>
      </c>
      <c r="N453" s="25" t="s">
        <v>824</v>
      </c>
      <c r="O453" s="25" t="s">
        <v>3073</v>
      </c>
      <c r="P453" s="25">
        <v>32458</v>
      </c>
      <c r="Q453" s="25">
        <v>0.75</v>
      </c>
      <c r="R453" s="25" t="s">
        <v>68</v>
      </c>
      <c r="S453" s="25" t="s">
        <v>878</v>
      </c>
    </row>
    <row r="454" spans="1:19" x14ac:dyDescent="0.35">
      <c r="A454" s="25" t="str">
        <f>+N454</f>
        <v>Chraiti Hamza</v>
      </c>
      <c r="B454" s="25" t="str">
        <f>+M454</f>
        <v>264.61.479.0</v>
      </c>
      <c r="C454" s="25" t="str">
        <f>LEFT(L454,2)</f>
        <v>R8</v>
      </c>
      <c r="D454" s="25">
        <f>+Q454</f>
        <v>1.028</v>
      </c>
      <c r="E454" s="25" t="str">
        <f>+R454</f>
        <v>60+</v>
      </c>
      <c r="F454" s="25" t="str">
        <f>+S454</f>
        <v>A</v>
      </c>
      <c r="G454" s="29" t="s">
        <v>3995</v>
      </c>
      <c r="H454" s="29" t="str">
        <f t="shared" si="7"/>
        <v/>
      </c>
      <c r="I454" s="25" t="str">
        <f>IF(K454&gt;4,"Dames","Messieurs")</f>
        <v>Messieurs</v>
      </c>
      <c r="J454" t="str">
        <f>RIGHT(B454,5)</f>
        <v>479.0</v>
      </c>
      <c r="K454">
        <f>VALUE(LEFT(J454,1))</f>
        <v>4</v>
      </c>
      <c r="L454" s="25" t="str">
        <f>+O454</f>
        <v>R8 </v>
      </c>
      <c r="M454" s="25" t="s">
        <v>4226</v>
      </c>
      <c r="N454" s="25" t="s">
        <v>4227</v>
      </c>
      <c r="O454" s="25" t="s">
        <v>3070</v>
      </c>
      <c r="P454" s="25">
        <v>28633</v>
      </c>
      <c r="Q454" s="25">
        <v>1.028</v>
      </c>
      <c r="R454" s="25" t="s">
        <v>47</v>
      </c>
      <c r="S454" s="25" t="s">
        <v>36</v>
      </c>
    </row>
    <row r="455" spans="1:19" x14ac:dyDescent="0.35">
      <c r="A455" s="25" t="str">
        <f>+N455</f>
        <v>Christe Nikita</v>
      </c>
      <c r="B455" s="25" t="str">
        <f>+M455</f>
        <v>264.02.544.0</v>
      </c>
      <c r="C455" s="25" t="str">
        <f>LEFT(L455,2)</f>
        <v>R9</v>
      </c>
      <c r="D455" s="25">
        <f>+Q455</f>
        <v>0.75</v>
      </c>
      <c r="E455" s="25" t="str">
        <f>+R455</f>
        <v>A</v>
      </c>
      <c r="F455" s="25" t="str">
        <f>+S455</f>
        <v>S</v>
      </c>
      <c r="G455" s="29" t="s">
        <v>28</v>
      </c>
      <c r="H455" s="29" t="str">
        <f t="shared" si="7"/>
        <v/>
      </c>
      <c r="I455" s="25" t="str">
        <f>IF(K455&gt;4,"Dames","Messieurs")</f>
        <v>Dames</v>
      </c>
      <c r="J455" t="str">
        <f>RIGHT(B455,5)</f>
        <v>544.0</v>
      </c>
      <c r="K455">
        <f>VALUE(LEFT(J455,1))</f>
        <v>5</v>
      </c>
      <c r="L455" s="25" t="str">
        <f>+O455</f>
        <v>R9 </v>
      </c>
      <c r="M455" s="25" t="s">
        <v>300</v>
      </c>
      <c r="N455" s="25" t="s">
        <v>301</v>
      </c>
      <c r="O455" s="25" t="s">
        <v>3073</v>
      </c>
      <c r="P455" s="25">
        <v>11805</v>
      </c>
      <c r="Q455" s="25">
        <v>0.75</v>
      </c>
      <c r="R455" s="25" t="s">
        <v>36</v>
      </c>
      <c r="S455" s="25" t="s">
        <v>878</v>
      </c>
    </row>
    <row r="456" spans="1:19" x14ac:dyDescent="0.35">
      <c r="A456" s="25" t="str">
        <f>+N456</f>
        <v>Christener Paul</v>
      </c>
      <c r="B456" s="25" t="str">
        <f>+M456</f>
        <v>264.66.489.0</v>
      </c>
      <c r="C456" s="25" t="str">
        <f>LEFT(L456,2)</f>
        <v>R9</v>
      </c>
      <c r="D456" s="25">
        <f>+Q456</f>
        <v>0.75</v>
      </c>
      <c r="E456" s="25" t="str">
        <f>+R456</f>
        <v>55+</v>
      </c>
      <c r="F456" s="25" t="str">
        <f>+S456</f>
        <v>A</v>
      </c>
      <c r="G456" s="29" t="s">
        <v>1839</v>
      </c>
      <c r="H456" s="29" t="str">
        <f t="shared" si="7"/>
        <v/>
      </c>
      <c r="I456" s="25" t="str">
        <f>IF(K456&gt;4,"Dames","Messieurs")</f>
        <v>Messieurs</v>
      </c>
      <c r="J456" t="str">
        <f>RIGHT(B456,5)</f>
        <v>489.0</v>
      </c>
      <c r="K456">
        <f>VALUE(LEFT(J456,1))</f>
        <v>4</v>
      </c>
      <c r="L456" s="25" t="str">
        <f>+O456</f>
        <v>R9 </v>
      </c>
      <c r="M456" s="25" t="s">
        <v>3986</v>
      </c>
      <c r="N456" s="25" t="s">
        <v>3987</v>
      </c>
      <c r="O456" s="25" t="s">
        <v>3073</v>
      </c>
      <c r="P456" s="25">
        <v>32458</v>
      </c>
      <c r="Q456" s="25">
        <v>0.75</v>
      </c>
      <c r="R456" s="25" t="s">
        <v>53</v>
      </c>
      <c r="S456" s="25" t="s">
        <v>36</v>
      </c>
    </row>
    <row r="457" spans="1:19" x14ac:dyDescent="0.35">
      <c r="A457" s="25" t="str">
        <f>+N457</f>
        <v>Ciervo Maurizio</v>
      </c>
      <c r="B457" s="25" t="str">
        <f>+M457</f>
        <v>265.73.152.0</v>
      </c>
      <c r="C457" s="25" t="str">
        <f>LEFT(L457,2)</f>
        <v>R9</v>
      </c>
      <c r="D457" s="25">
        <f>+Q457</f>
        <v>0.75</v>
      </c>
      <c r="E457" s="25" t="str">
        <f>+R457</f>
        <v>50+</v>
      </c>
      <c r="F457" s="25" t="str">
        <f>+S457</f>
        <v>S</v>
      </c>
      <c r="G457" s="29" t="s">
        <v>543</v>
      </c>
      <c r="H457" s="29" t="str">
        <f t="shared" si="7"/>
        <v/>
      </c>
      <c r="I457" s="25" t="str">
        <f>IF(K457&gt;4,"Dames","Messieurs")</f>
        <v>Messieurs</v>
      </c>
      <c r="J457" t="str">
        <f>RIGHT(B457,5)</f>
        <v>152.0</v>
      </c>
      <c r="K457">
        <f>VALUE(LEFT(J457,1))</f>
        <v>1</v>
      </c>
      <c r="L457" s="25" t="str">
        <f>+O457</f>
        <v>R9 </v>
      </c>
      <c r="M457" s="25" t="s">
        <v>646</v>
      </c>
      <c r="N457" s="25" t="s">
        <v>647</v>
      </c>
      <c r="O457" s="25" t="s">
        <v>3073</v>
      </c>
      <c r="P457" s="25">
        <v>32458</v>
      </c>
      <c r="Q457" s="25">
        <v>0.75</v>
      </c>
      <c r="R457" s="25" t="s">
        <v>39</v>
      </c>
      <c r="S457" s="25" t="s">
        <v>878</v>
      </c>
    </row>
    <row r="458" spans="1:19" x14ac:dyDescent="0.35">
      <c r="A458" s="25" t="str">
        <f>+N458</f>
        <v>Cigdem Sacha</v>
      </c>
      <c r="B458" s="25" t="str">
        <f>+M458</f>
        <v>265.08.191.0</v>
      </c>
      <c r="C458" s="25" t="str">
        <f>LEFT(L458,2)</f>
        <v>R9</v>
      </c>
      <c r="D458" s="25">
        <f>+Q458</f>
        <v>0.75</v>
      </c>
      <c r="E458" s="25" t="str">
        <f>+R458</f>
        <v>18&amp;U</v>
      </c>
      <c r="F458" s="25" t="str">
        <f>+S458</f>
        <v>S</v>
      </c>
      <c r="G458" s="29" t="s">
        <v>3995</v>
      </c>
      <c r="H458" s="29" t="str">
        <f t="shared" si="7"/>
        <v/>
      </c>
      <c r="I458" s="25" t="str">
        <f>IF(K458&gt;4,"Dames","Messieurs")</f>
        <v>Messieurs</v>
      </c>
      <c r="J458" t="str">
        <f>RIGHT(B458,5)</f>
        <v>191.0</v>
      </c>
      <c r="K458">
        <f>VALUE(LEFT(J458,1))</f>
        <v>1</v>
      </c>
      <c r="L458" s="25" t="str">
        <f>+O458</f>
        <v>R9 </v>
      </c>
      <c r="M458" s="25" t="s">
        <v>4276</v>
      </c>
      <c r="N458" s="25" t="s">
        <v>4277</v>
      </c>
      <c r="O458" s="25" t="s">
        <v>3073</v>
      </c>
      <c r="P458" s="25">
        <v>32458</v>
      </c>
      <c r="Q458" s="25">
        <v>0.75</v>
      </c>
      <c r="R458" s="25" t="s">
        <v>73</v>
      </c>
      <c r="S458" s="25" t="s">
        <v>878</v>
      </c>
    </row>
    <row r="459" spans="1:19" x14ac:dyDescent="0.35">
      <c r="A459" s="25" t="str">
        <f>+N459</f>
        <v>Cina Valentin</v>
      </c>
      <c r="B459" s="25" t="str">
        <f>+M459</f>
        <v>265.00.107.0</v>
      </c>
      <c r="C459" s="25" t="str">
        <f>LEFT(L459,2)</f>
        <v>R5</v>
      </c>
      <c r="D459" s="25">
        <f>+Q459</f>
        <v>5.282</v>
      </c>
      <c r="E459" s="25" t="str">
        <f>+R459</f>
        <v>A</v>
      </c>
      <c r="F459" s="25" t="str">
        <f>+S459</f>
        <v>A</v>
      </c>
      <c r="G459" s="29" t="s">
        <v>3393</v>
      </c>
      <c r="H459" s="29" t="str">
        <f t="shared" si="7"/>
        <v/>
      </c>
      <c r="I459" s="25" t="str">
        <f>IF(K459&gt;4,"Dames","Messieurs")</f>
        <v>Messieurs</v>
      </c>
      <c r="J459" t="str">
        <f>RIGHT(B459,5)</f>
        <v>107.0</v>
      </c>
      <c r="K459">
        <f>VALUE(LEFT(J459,1))</f>
        <v>1</v>
      </c>
      <c r="L459" s="25" t="str">
        <f>+O459</f>
        <v>R5 </v>
      </c>
      <c r="M459" s="25" t="s">
        <v>3574</v>
      </c>
      <c r="N459" s="25" t="s">
        <v>3575</v>
      </c>
      <c r="O459" s="25" t="s">
        <v>3084</v>
      </c>
      <c r="P459" s="25">
        <v>3580</v>
      </c>
      <c r="Q459" s="25">
        <v>5.282</v>
      </c>
      <c r="R459" s="25" t="s">
        <v>36</v>
      </c>
      <c r="S459" s="25" t="s">
        <v>36</v>
      </c>
    </row>
    <row r="460" spans="1:19" x14ac:dyDescent="0.35">
      <c r="A460" s="25" t="str">
        <f>+N460</f>
        <v>Cini Philippe</v>
      </c>
      <c r="B460" s="25" t="str">
        <f>+M460</f>
        <v>265.61.331.0</v>
      </c>
      <c r="C460" s="25" t="str">
        <f>LEFT(L460,2)</f>
        <v>R9</v>
      </c>
      <c r="D460" s="25">
        <f>+Q460</f>
        <v>0.75</v>
      </c>
      <c r="E460" s="25" t="str">
        <f>+R460</f>
        <v>60+</v>
      </c>
      <c r="F460" s="25" t="str">
        <f>+S460</f>
        <v>S</v>
      </c>
      <c r="G460" s="29" t="s">
        <v>539</v>
      </c>
      <c r="H460" s="29" t="str">
        <f t="shared" si="7"/>
        <v/>
      </c>
      <c r="I460" s="25" t="str">
        <f>IF(K460&gt;4,"Dames","Messieurs")</f>
        <v>Messieurs</v>
      </c>
      <c r="J460" t="str">
        <f>RIGHT(B460,5)</f>
        <v>331.0</v>
      </c>
      <c r="K460">
        <f>VALUE(LEFT(J460,1))</f>
        <v>3</v>
      </c>
      <c r="L460" s="25" t="str">
        <f>+O460</f>
        <v>R9 </v>
      </c>
      <c r="M460" s="25" t="s">
        <v>1042</v>
      </c>
      <c r="N460" s="25" t="s">
        <v>1043</v>
      </c>
      <c r="O460" s="25" t="s">
        <v>3073</v>
      </c>
      <c r="P460" s="25">
        <v>32458</v>
      </c>
      <c r="Q460" s="25">
        <v>0.75</v>
      </c>
      <c r="R460" s="25" t="s">
        <v>47</v>
      </c>
      <c r="S460" s="25" t="s">
        <v>878</v>
      </c>
    </row>
    <row r="461" spans="1:19" x14ac:dyDescent="0.35">
      <c r="A461" s="25" t="str">
        <f>+N461</f>
        <v>Cirjanic David</v>
      </c>
      <c r="B461" s="25" t="str">
        <f>+M461</f>
        <v>265.82.343.0</v>
      </c>
      <c r="C461" s="25" t="str">
        <f>LEFT(L461,2)</f>
        <v>R6</v>
      </c>
      <c r="D461" s="25">
        <f>+Q461</f>
        <v>3.8370000000000002</v>
      </c>
      <c r="E461" s="25" t="str">
        <f>+R461</f>
        <v>40+</v>
      </c>
      <c r="F461" s="25" t="str">
        <f>+S461</f>
        <v>A</v>
      </c>
      <c r="G461" s="29" t="s">
        <v>27</v>
      </c>
      <c r="H461" s="29" t="str">
        <f t="shared" si="7"/>
        <v/>
      </c>
      <c r="I461" s="25" t="str">
        <f>IF(K461&gt;4,"Dames","Messieurs")</f>
        <v>Messieurs</v>
      </c>
      <c r="J461" t="str">
        <f>RIGHT(B461,5)</f>
        <v>343.0</v>
      </c>
      <c r="K461">
        <f>VALUE(LEFT(J461,1))</f>
        <v>3</v>
      </c>
      <c r="L461" s="25" t="str">
        <f>+O461</f>
        <v>R6 </v>
      </c>
      <c r="M461" s="25" t="s">
        <v>3758</v>
      </c>
      <c r="N461" s="25" t="s">
        <v>3759</v>
      </c>
      <c r="O461" s="25" t="s">
        <v>3065</v>
      </c>
      <c r="P461" s="25">
        <v>8395</v>
      </c>
      <c r="Q461" s="25">
        <v>3.8370000000000002</v>
      </c>
      <c r="R461" s="25" t="s">
        <v>68</v>
      </c>
      <c r="S461" s="25" t="s">
        <v>36</v>
      </c>
    </row>
    <row r="462" spans="1:19" x14ac:dyDescent="0.35">
      <c r="A462" s="25" t="str">
        <f>+N462</f>
        <v>Ciz Duxin Charlotte</v>
      </c>
      <c r="B462" s="25" t="str">
        <f>+M462</f>
        <v>265.17.783.0</v>
      </c>
      <c r="C462" s="25" t="str">
        <f>LEFT(L462,2)</f>
        <v>R9</v>
      </c>
      <c r="D462" s="25">
        <f>+Q462</f>
        <v>0.74299999999999999</v>
      </c>
      <c r="E462" s="25" t="str">
        <f>+R462</f>
        <v>10&amp;U</v>
      </c>
      <c r="F462" s="25" t="str">
        <f>+S462</f>
        <v>A</v>
      </c>
      <c r="G462" s="29" t="s">
        <v>1839</v>
      </c>
      <c r="H462" s="29" t="str">
        <f t="shared" si="7"/>
        <v/>
      </c>
      <c r="I462" s="25" t="str">
        <f>IF(K462&gt;4,"Dames","Messieurs")</f>
        <v>Dames</v>
      </c>
      <c r="J462" t="str">
        <f>RIGHT(B462,5)</f>
        <v>783.0</v>
      </c>
      <c r="K462">
        <f>VALUE(LEFT(J462,1))</f>
        <v>7</v>
      </c>
      <c r="L462" s="25" t="str">
        <f>+O462</f>
        <v>R9 </v>
      </c>
      <c r="M462" s="25" t="s">
        <v>4909</v>
      </c>
      <c r="N462" s="25" t="s">
        <v>4910</v>
      </c>
      <c r="O462" s="25" t="s">
        <v>3073</v>
      </c>
      <c r="P462" s="25">
        <v>16552</v>
      </c>
      <c r="Q462" s="25">
        <v>0.74299999999999999</v>
      </c>
      <c r="R462" s="25" t="s">
        <v>110</v>
      </c>
      <c r="S462" s="25" t="s">
        <v>36</v>
      </c>
    </row>
    <row r="463" spans="1:19" x14ac:dyDescent="0.35">
      <c r="A463" s="25" t="str">
        <f>+N463</f>
        <v>Ciz Duxin Louise</v>
      </c>
      <c r="B463" s="25" t="str">
        <f>+M463</f>
        <v>265.14.864.0</v>
      </c>
      <c r="C463" s="25" t="str">
        <f>LEFT(L463,2)</f>
        <v>R8</v>
      </c>
      <c r="D463" s="25">
        <f>+Q463</f>
        <v>1.5169999999999999</v>
      </c>
      <c r="E463" s="25" t="str">
        <f>+R463</f>
        <v>12&amp;U</v>
      </c>
      <c r="F463" s="25" t="str">
        <f>+S463</f>
        <v>A</v>
      </c>
      <c r="G463" s="29" t="s">
        <v>1839</v>
      </c>
      <c r="H463" s="29" t="str">
        <f t="shared" si="7"/>
        <v/>
      </c>
      <c r="I463" s="25" t="str">
        <f>IF(K463&gt;4,"Dames","Messieurs")</f>
        <v>Dames</v>
      </c>
      <c r="J463" t="str">
        <f>RIGHT(B463,5)</f>
        <v>864.0</v>
      </c>
      <c r="K463">
        <f>VALUE(LEFT(J463,1))</f>
        <v>8</v>
      </c>
      <c r="L463" s="25" t="str">
        <f>+O463</f>
        <v>R8 </v>
      </c>
      <c r="M463" s="25" t="s">
        <v>3845</v>
      </c>
      <c r="N463" s="25" t="s">
        <v>3846</v>
      </c>
      <c r="O463" s="25" t="s">
        <v>3070</v>
      </c>
      <c r="P463" s="25">
        <v>8486</v>
      </c>
      <c r="Q463" s="25">
        <v>1.5169999999999999</v>
      </c>
      <c r="R463" s="25" t="s">
        <v>50</v>
      </c>
      <c r="S463" s="25" t="s">
        <v>36</v>
      </c>
    </row>
    <row r="464" spans="1:19" x14ac:dyDescent="0.35">
      <c r="A464" s="25" t="str">
        <f>+N464</f>
        <v>Ciz Juraj</v>
      </c>
      <c r="B464" s="25" t="str">
        <f>+M464</f>
        <v>265.77.340.0</v>
      </c>
      <c r="C464" s="25" t="str">
        <f>LEFT(L464,2)</f>
        <v>R6</v>
      </c>
      <c r="D464" s="25">
        <f>+Q464</f>
        <v>4.0019999999999998</v>
      </c>
      <c r="E464" s="25" t="str">
        <f>+R464</f>
        <v>45+</v>
      </c>
      <c r="F464" s="25" t="str">
        <f>+S464</f>
        <v>A</v>
      </c>
      <c r="G464" s="29" t="s">
        <v>1839</v>
      </c>
      <c r="H464" s="29" t="str">
        <f t="shared" si="7"/>
        <v/>
      </c>
      <c r="I464" s="25" t="str">
        <f>IF(K464&gt;4,"Dames","Messieurs")</f>
        <v>Messieurs</v>
      </c>
      <c r="J464" t="str">
        <f>RIGHT(B464,5)</f>
        <v>340.0</v>
      </c>
      <c r="K464">
        <f>VALUE(LEFT(J464,1))</f>
        <v>3</v>
      </c>
      <c r="L464" s="25" t="str">
        <f>+O464</f>
        <v>R6 </v>
      </c>
      <c r="M464" s="25" t="s">
        <v>4950</v>
      </c>
      <c r="N464" s="25" t="s">
        <v>4951</v>
      </c>
      <c r="O464" s="25" t="s">
        <v>3065</v>
      </c>
      <c r="P464" s="25">
        <v>7693</v>
      </c>
      <c r="Q464" s="25">
        <v>4.0019999999999998</v>
      </c>
      <c r="R464" s="25" t="s">
        <v>78</v>
      </c>
      <c r="S464" s="25" t="s">
        <v>36</v>
      </c>
    </row>
    <row r="465" spans="1:19" x14ac:dyDescent="0.35">
      <c r="A465" s="25" t="str">
        <f>+N465</f>
        <v>Claivoz Line</v>
      </c>
      <c r="B465" s="25" t="str">
        <f>+M465</f>
        <v>266.06.626.0</v>
      </c>
      <c r="C465" s="25" t="str">
        <f>LEFT(L465,2)</f>
        <v>R6</v>
      </c>
      <c r="D465" s="25">
        <f>+Q465</f>
        <v>3.6379999999999999</v>
      </c>
      <c r="E465" s="25" t="str">
        <f>+R465</f>
        <v>A</v>
      </c>
      <c r="F465" s="25" t="str">
        <f>+S465</f>
        <v>A</v>
      </c>
      <c r="G465" s="29" t="s">
        <v>2175</v>
      </c>
      <c r="H465" s="29" t="str">
        <f t="shared" si="7"/>
        <v/>
      </c>
      <c r="I465" s="25" t="str">
        <f>IF(K465&gt;4,"Dames","Messieurs")</f>
        <v>Dames</v>
      </c>
      <c r="J465" t="str">
        <f>RIGHT(B465,5)</f>
        <v>626.0</v>
      </c>
      <c r="K465">
        <f>VALUE(LEFT(J465,1))</f>
        <v>6</v>
      </c>
      <c r="L465" s="25" t="str">
        <f>+O465</f>
        <v>R6 </v>
      </c>
      <c r="M465" s="25" t="s">
        <v>2901</v>
      </c>
      <c r="N465" s="25" t="s">
        <v>2902</v>
      </c>
      <c r="O465" s="25" t="s">
        <v>3065</v>
      </c>
      <c r="P465" s="25">
        <v>3234</v>
      </c>
      <c r="Q465" s="25">
        <v>3.6379999999999999</v>
      </c>
      <c r="R465" s="25" t="s">
        <v>36</v>
      </c>
      <c r="S465" s="25" t="s">
        <v>36</v>
      </c>
    </row>
    <row r="466" spans="1:19" x14ac:dyDescent="0.35">
      <c r="A466" s="25" t="str">
        <f>+N466</f>
        <v>Claret Arnaud</v>
      </c>
      <c r="B466" s="25" t="str">
        <f>+M466</f>
        <v>266.97.245.0</v>
      </c>
      <c r="C466" s="25" t="str">
        <f>LEFT(L466,2)</f>
        <v>R9</v>
      </c>
      <c r="D466" s="25">
        <f>+Q466</f>
        <v>0.75</v>
      </c>
      <c r="E466" s="25" t="str">
        <f>+R466</f>
        <v>A</v>
      </c>
      <c r="F466" s="25" t="str">
        <f>+S466</f>
        <v>S</v>
      </c>
      <c r="G466" s="29" t="s">
        <v>1839</v>
      </c>
      <c r="H466" s="29" t="str">
        <f t="shared" si="7"/>
        <v/>
      </c>
      <c r="I466" s="25" t="str">
        <f>IF(K466&gt;4,"Dames","Messieurs")</f>
        <v>Messieurs</v>
      </c>
      <c r="J466" t="str">
        <f>RIGHT(B466,5)</f>
        <v>245.0</v>
      </c>
      <c r="K466">
        <f>VALUE(LEFT(J466,1))</f>
        <v>2</v>
      </c>
      <c r="L466" s="25" t="str">
        <f>+O466</f>
        <v>R9 </v>
      </c>
      <c r="M466" s="25" t="s">
        <v>2100</v>
      </c>
      <c r="N466" s="25" t="s">
        <v>2101</v>
      </c>
      <c r="O466" s="25" t="s">
        <v>3073</v>
      </c>
      <c r="P466" s="25">
        <v>32458</v>
      </c>
      <c r="Q466" s="25">
        <v>0.75</v>
      </c>
      <c r="R466" s="25" t="s">
        <v>36</v>
      </c>
      <c r="S466" s="25" t="s">
        <v>878</v>
      </c>
    </row>
    <row r="467" spans="1:19" x14ac:dyDescent="0.35">
      <c r="A467" s="25" t="str">
        <f>+N467</f>
        <v>Claret Marion</v>
      </c>
      <c r="B467" s="25" t="str">
        <f>+M467</f>
        <v>266.95.758.0</v>
      </c>
      <c r="C467" s="25" t="str">
        <f>LEFT(L467,2)</f>
        <v>R8</v>
      </c>
      <c r="D467" s="25">
        <f>+Q467</f>
        <v>1.2849999999999999</v>
      </c>
      <c r="E467" s="25" t="str">
        <f>+R467</f>
        <v>30+</v>
      </c>
      <c r="F467" s="25" t="str">
        <f>+S467</f>
        <v>S</v>
      </c>
      <c r="G467" s="29" t="s">
        <v>1839</v>
      </c>
      <c r="H467" s="29" t="str">
        <f t="shared" si="7"/>
        <v/>
      </c>
      <c r="I467" s="25" t="str">
        <f>IF(K467&gt;4,"Dames","Messieurs")</f>
        <v>Dames</v>
      </c>
      <c r="J467" t="str">
        <f>RIGHT(B467,5)</f>
        <v>758.0</v>
      </c>
      <c r="K467">
        <f>VALUE(LEFT(J467,1))</f>
        <v>7</v>
      </c>
      <c r="L467" s="25" t="str">
        <f>+O467</f>
        <v>R8 </v>
      </c>
      <c r="M467" s="25" t="s">
        <v>1978</v>
      </c>
      <c r="N467" s="25" t="s">
        <v>1979</v>
      </c>
      <c r="O467" s="25" t="s">
        <v>3070</v>
      </c>
      <c r="P467" s="25">
        <v>9454</v>
      </c>
      <c r="Q467" s="25">
        <v>1.2849999999999999</v>
      </c>
      <c r="R467" s="25" t="s">
        <v>35</v>
      </c>
      <c r="S467" s="25" t="s">
        <v>878</v>
      </c>
    </row>
    <row r="468" spans="1:19" x14ac:dyDescent="0.35">
      <c r="A468" s="25" t="str">
        <f>+N468</f>
        <v>Clary Catherine</v>
      </c>
      <c r="B468" s="25" t="str">
        <f>+M468</f>
        <v>266.90.848.0</v>
      </c>
      <c r="C468" s="25" t="str">
        <f>LEFT(L468,2)</f>
        <v>R7</v>
      </c>
      <c r="D468" s="25">
        <f>+Q468</f>
        <v>2.153</v>
      </c>
      <c r="E468" s="25" t="str">
        <f>+R468</f>
        <v>35+</v>
      </c>
      <c r="F468" s="25" t="str">
        <f>+S468</f>
        <v>S</v>
      </c>
      <c r="G468" s="29" t="s">
        <v>3995</v>
      </c>
      <c r="H468" s="29" t="str">
        <f t="shared" si="7"/>
        <v/>
      </c>
      <c r="I468" s="25" t="str">
        <f>IF(K468&gt;4,"Dames","Messieurs")</f>
        <v>Dames</v>
      </c>
      <c r="J468" t="str">
        <f>RIGHT(B468,5)</f>
        <v>848.0</v>
      </c>
      <c r="K468">
        <f>VALUE(LEFT(J468,1))</f>
        <v>8</v>
      </c>
      <c r="L468" s="25" t="str">
        <f>+O468</f>
        <v>R7 </v>
      </c>
      <c r="M468" s="25" t="s">
        <v>4076</v>
      </c>
      <c r="N468" s="25" t="s">
        <v>4077</v>
      </c>
      <c r="O468" s="25" t="s">
        <v>3066</v>
      </c>
      <c r="P468" s="25">
        <v>6406</v>
      </c>
      <c r="Q468" s="25">
        <v>2.153</v>
      </c>
      <c r="R468" s="25" t="s">
        <v>42</v>
      </c>
      <c r="S468" s="25" t="s">
        <v>878</v>
      </c>
    </row>
    <row r="469" spans="1:19" x14ac:dyDescent="0.35">
      <c r="A469" s="25" t="str">
        <f>+N469</f>
        <v>Claudel Fiona</v>
      </c>
      <c r="B469" s="25" t="str">
        <f>+M469</f>
        <v>266.94.518.0</v>
      </c>
      <c r="C469" s="25" t="str">
        <f>LEFT(L469,2)</f>
        <v>R6</v>
      </c>
      <c r="D469" s="25">
        <f>+Q469</f>
        <v>4.4290000000000003</v>
      </c>
      <c r="E469" s="25" t="str">
        <f>+R469</f>
        <v>30+</v>
      </c>
      <c r="F469" s="25" t="str">
        <f>+S469</f>
        <v>A</v>
      </c>
      <c r="G469" s="29" t="s">
        <v>3359</v>
      </c>
      <c r="H469" s="29" t="str">
        <f t="shared" si="7"/>
        <v/>
      </c>
      <c r="I469" s="25" t="str">
        <f>IF(K469&gt;4,"Dames","Messieurs")</f>
        <v>Dames</v>
      </c>
      <c r="J469" t="str">
        <f>RIGHT(B469,5)</f>
        <v>518.0</v>
      </c>
      <c r="K469">
        <f>VALUE(LEFT(J469,1))</f>
        <v>5</v>
      </c>
      <c r="L469" s="25" t="str">
        <f>+O469</f>
        <v>R6 </v>
      </c>
      <c r="M469" s="25" t="s">
        <v>786</v>
      </c>
      <c r="N469" s="25" t="s">
        <v>787</v>
      </c>
      <c r="O469" s="25" t="s">
        <v>3065</v>
      </c>
      <c r="P469" s="25">
        <v>2128</v>
      </c>
      <c r="Q469" s="25">
        <v>4.4290000000000003</v>
      </c>
      <c r="R469" s="25" t="s">
        <v>35</v>
      </c>
      <c r="S469" s="25" t="s">
        <v>36</v>
      </c>
    </row>
    <row r="470" spans="1:19" x14ac:dyDescent="0.35">
      <c r="A470" s="25" t="str">
        <f>+N470</f>
        <v>Claudel Marina</v>
      </c>
      <c r="B470" s="25" t="str">
        <f>+M470</f>
        <v>266.69.808.0</v>
      </c>
      <c r="C470" s="25" t="str">
        <f>LEFT(L470,2)</f>
        <v>R6</v>
      </c>
      <c r="D470" s="25">
        <f>+Q470</f>
        <v>3.6549999999999998</v>
      </c>
      <c r="E470" s="25" t="str">
        <f>+R470</f>
        <v>55+</v>
      </c>
      <c r="F470" s="25" t="str">
        <f>+S470</f>
        <v>A</v>
      </c>
      <c r="G470" s="29" t="s">
        <v>3359</v>
      </c>
      <c r="H470" s="29" t="str">
        <f t="shared" si="7"/>
        <v/>
      </c>
      <c r="I470" s="25" t="str">
        <f>IF(K470&gt;4,"Dames","Messieurs")</f>
        <v>Dames</v>
      </c>
      <c r="J470" t="str">
        <f>RIGHT(B470,5)</f>
        <v>808.0</v>
      </c>
      <c r="K470">
        <f>VALUE(LEFT(J470,1))</f>
        <v>8</v>
      </c>
      <c r="L470" s="25" t="str">
        <f>+O470</f>
        <v>R6 </v>
      </c>
      <c r="M470" s="25" t="s">
        <v>746</v>
      </c>
      <c r="N470" s="25" t="s">
        <v>747</v>
      </c>
      <c r="O470" s="25" t="s">
        <v>3065</v>
      </c>
      <c r="P470" s="25">
        <v>3213</v>
      </c>
      <c r="Q470" s="25">
        <v>3.6549999999999998</v>
      </c>
      <c r="R470" s="25" t="s">
        <v>53</v>
      </c>
      <c r="S470" s="25" t="s">
        <v>36</v>
      </c>
    </row>
    <row r="471" spans="1:19" x14ac:dyDescent="0.35">
      <c r="A471" s="25" t="str">
        <f>+N471</f>
        <v>Clausen Giesbrecht Benjamin</v>
      </c>
      <c r="B471" s="25" t="str">
        <f>+M471</f>
        <v>266.10.135.0</v>
      </c>
      <c r="C471" s="25" t="str">
        <f>LEFT(L471,2)</f>
        <v>R7</v>
      </c>
      <c r="D471" s="25">
        <f>+Q471</f>
        <v>2.6440000000000001</v>
      </c>
      <c r="E471" s="25" t="str">
        <f>+R471</f>
        <v>16&amp;U</v>
      </c>
      <c r="F471" s="25" t="str">
        <f>+S471</f>
        <v>S</v>
      </c>
      <c r="G471" s="29" t="s">
        <v>1839</v>
      </c>
      <c r="H471" s="29" t="str">
        <f t="shared" si="7"/>
        <v/>
      </c>
      <c r="I471" s="25" t="str">
        <f>IF(K471&gt;4,"Dames","Messieurs")</f>
        <v>Messieurs</v>
      </c>
      <c r="J471" t="str">
        <f>RIGHT(B471,5)</f>
        <v>135.0</v>
      </c>
      <c r="K471">
        <f>VALUE(LEFT(J471,1))</f>
        <v>1</v>
      </c>
      <c r="L471" s="25" t="str">
        <f>+O471</f>
        <v>R7 </v>
      </c>
      <c r="M471" s="25" t="s">
        <v>2160</v>
      </c>
      <c r="N471" s="25" t="s">
        <v>2161</v>
      </c>
      <c r="O471" s="25" t="s">
        <v>3066</v>
      </c>
      <c r="P471" s="25">
        <v>14710</v>
      </c>
      <c r="Q471" s="25">
        <v>2.6440000000000001</v>
      </c>
      <c r="R471" s="25" t="s">
        <v>87</v>
      </c>
      <c r="S471" s="25" t="s">
        <v>878</v>
      </c>
    </row>
    <row r="472" spans="1:19" x14ac:dyDescent="0.35">
      <c r="A472" s="25" t="str">
        <f>+N472</f>
        <v>Clausen Giesbrecht Camilla</v>
      </c>
      <c r="B472" s="25" t="str">
        <f>+M472</f>
        <v>266.12.567.0</v>
      </c>
      <c r="C472" s="25" t="str">
        <f>LEFT(L472,2)</f>
        <v>R6</v>
      </c>
      <c r="D472" s="25">
        <f>+Q472</f>
        <v>3.9380000000000002</v>
      </c>
      <c r="E472" s="25" t="str">
        <f>+R472</f>
        <v>14&amp;U</v>
      </c>
      <c r="F472" s="25" t="str">
        <f>+S472</f>
        <v>A</v>
      </c>
      <c r="G472" s="29" t="s">
        <v>1839</v>
      </c>
      <c r="H472" s="29" t="str">
        <f t="shared" si="7"/>
        <v/>
      </c>
      <c r="I472" s="25" t="str">
        <f>IF(K472&gt;4,"Dames","Messieurs")</f>
        <v>Dames</v>
      </c>
      <c r="J472" t="str">
        <f>RIGHT(B472,5)</f>
        <v>567.0</v>
      </c>
      <c r="K472">
        <f>VALUE(LEFT(J472,1))</f>
        <v>5</v>
      </c>
      <c r="L472" s="25" t="str">
        <f>+O472</f>
        <v>R6 </v>
      </c>
      <c r="M472" s="25" t="s">
        <v>2549</v>
      </c>
      <c r="N472" s="25" t="s">
        <v>2550</v>
      </c>
      <c r="O472" s="25" t="s">
        <v>3065</v>
      </c>
      <c r="P472" s="25">
        <v>2768</v>
      </c>
      <c r="Q472" s="25">
        <v>3.9380000000000002</v>
      </c>
      <c r="R472" s="25" t="s">
        <v>83</v>
      </c>
      <c r="S472" s="25" t="s">
        <v>36</v>
      </c>
    </row>
    <row r="473" spans="1:19" x14ac:dyDescent="0.35">
      <c r="A473" s="25" t="str">
        <f>+N473</f>
        <v>Claussen Jaquier Helen</v>
      </c>
      <c r="B473" s="25" t="str">
        <f>+M473</f>
        <v>266.60.563.0</v>
      </c>
      <c r="C473" s="25" t="str">
        <f>LEFT(L473,2)</f>
        <v>R7</v>
      </c>
      <c r="D473" s="25">
        <f>+Q473</f>
        <v>1.8420000000000001</v>
      </c>
      <c r="E473" s="25" t="str">
        <f>+R473</f>
        <v>65+</v>
      </c>
      <c r="F473" s="25" t="str">
        <f>+S473</f>
        <v>S</v>
      </c>
      <c r="G473" s="29" t="s">
        <v>3994</v>
      </c>
      <c r="H473" s="29" t="str">
        <f t="shared" si="7"/>
        <v/>
      </c>
      <c r="I473" s="25" t="str">
        <f>IF(K473&gt;4,"Dames","Messieurs")</f>
        <v>Dames</v>
      </c>
      <c r="J473" t="str">
        <f>RIGHT(B473,5)</f>
        <v>563.0</v>
      </c>
      <c r="K473">
        <f>VALUE(LEFT(J473,1))</f>
        <v>5</v>
      </c>
      <c r="L473" s="25" t="str">
        <f>+O473</f>
        <v>R7 </v>
      </c>
      <c r="M473" s="25" t="s">
        <v>4585</v>
      </c>
      <c r="N473" s="25" t="s">
        <v>4586</v>
      </c>
      <c r="O473" s="25" t="s">
        <v>3066</v>
      </c>
      <c r="P473" s="25">
        <v>7378</v>
      </c>
      <c r="Q473" s="25">
        <v>1.8420000000000001</v>
      </c>
      <c r="R473" s="25" t="s">
        <v>100</v>
      </c>
      <c r="S473" s="25" t="s">
        <v>878</v>
      </c>
    </row>
    <row r="474" spans="1:19" x14ac:dyDescent="0.35">
      <c r="A474" s="25" t="str">
        <f>+N474</f>
        <v>Clavien Joël</v>
      </c>
      <c r="B474" s="25" t="str">
        <f>+M474</f>
        <v>266.89.136.0</v>
      </c>
      <c r="C474" s="25" t="str">
        <f>LEFT(L474,2)</f>
        <v>R5</v>
      </c>
      <c r="D474" s="25">
        <f>+Q474</f>
        <v>5.0430000000000001</v>
      </c>
      <c r="E474" s="25" t="str">
        <f>+R474</f>
        <v>35+</v>
      </c>
      <c r="F474" s="25" t="str">
        <f>+S474</f>
        <v>A</v>
      </c>
      <c r="G474" s="29" t="s">
        <v>26</v>
      </c>
      <c r="H474" s="29" t="str">
        <f t="shared" si="7"/>
        <v/>
      </c>
      <c r="I474" s="25" t="str">
        <f>IF(K474&gt;4,"Dames","Messieurs")</f>
        <v>Messieurs</v>
      </c>
      <c r="J474" t="str">
        <f>RIGHT(B474,5)</f>
        <v>136.0</v>
      </c>
      <c r="K474">
        <f>VALUE(LEFT(J474,1))</f>
        <v>1</v>
      </c>
      <c r="L474" s="25" t="str">
        <f>+O474</f>
        <v>R5 </v>
      </c>
      <c r="M474" s="25" t="s">
        <v>2198</v>
      </c>
      <c r="N474" s="25" t="s">
        <v>2199</v>
      </c>
      <c r="O474" s="25" t="s">
        <v>3084</v>
      </c>
      <c r="P474" s="25">
        <v>4176</v>
      </c>
      <c r="Q474" s="25">
        <v>5.0430000000000001</v>
      </c>
      <c r="R474" s="25" t="s">
        <v>42</v>
      </c>
      <c r="S474" s="25" t="s">
        <v>36</v>
      </c>
    </row>
    <row r="475" spans="1:19" x14ac:dyDescent="0.35">
      <c r="A475" s="25" t="str">
        <f>+N475</f>
        <v>Clement Anita</v>
      </c>
      <c r="B475" s="25" t="str">
        <f>+M475</f>
        <v>266.58.614.0</v>
      </c>
      <c r="C475" s="25" t="str">
        <f>LEFT(L475,2)</f>
        <v>R7</v>
      </c>
      <c r="D475" s="25">
        <f>+Q475</f>
        <v>1.833</v>
      </c>
      <c r="E475" s="25" t="str">
        <f>+R475</f>
        <v>65+</v>
      </c>
      <c r="F475" s="25" t="str">
        <f>+S475</f>
        <v>S</v>
      </c>
      <c r="G475" s="29" t="s">
        <v>543</v>
      </c>
      <c r="H475" s="29" t="str">
        <f t="shared" si="7"/>
        <v/>
      </c>
      <c r="I475" s="25" t="str">
        <f>IF(K475&gt;4,"Dames","Messieurs")</f>
        <v>Dames</v>
      </c>
      <c r="J475" t="str">
        <f>RIGHT(B475,5)</f>
        <v>614.0</v>
      </c>
      <c r="K475">
        <f>VALUE(LEFT(J475,1))</f>
        <v>6</v>
      </c>
      <c r="L475" s="25" t="str">
        <f>+O475</f>
        <v>R7 </v>
      </c>
      <c r="M475" s="25" t="s">
        <v>611</v>
      </c>
      <c r="N475" s="25" t="s">
        <v>612</v>
      </c>
      <c r="O475" s="25" t="s">
        <v>3066</v>
      </c>
      <c r="P475" s="25">
        <v>7397</v>
      </c>
      <c r="Q475" s="25">
        <v>1.833</v>
      </c>
      <c r="R475" s="25" t="s">
        <v>100</v>
      </c>
      <c r="S475" s="25" t="s">
        <v>878</v>
      </c>
    </row>
    <row r="476" spans="1:19" x14ac:dyDescent="0.35">
      <c r="A476" s="25" t="str">
        <f>+N476</f>
        <v>Clément Armand</v>
      </c>
      <c r="B476" s="25" t="str">
        <f>+M476</f>
        <v>266.13.352.0</v>
      </c>
      <c r="C476" s="25" t="str">
        <f>LEFT(L476,2)</f>
        <v>R9</v>
      </c>
      <c r="D476" s="25">
        <f>+Q476</f>
        <v>0.75</v>
      </c>
      <c r="E476" s="25" t="str">
        <f>+R476</f>
        <v>12&amp;U</v>
      </c>
      <c r="F476" s="25" t="str">
        <f>+S476</f>
        <v>S</v>
      </c>
      <c r="G476" s="29" t="s">
        <v>543</v>
      </c>
      <c r="H476" s="29" t="str">
        <f t="shared" si="7"/>
        <v/>
      </c>
      <c r="I476" s="25" t="str">
        <f>IF(K476&gt;4,"Dames","Messieurs")</f>
        <v>Messieurs</v>
      </c>
      <c r="J476" t="str">
        <f>RIGHT(B476,5)</f>
        <v>352.0</v>
      </c>
      <c r="K476">
        <f>VALUE(LEFT(J476,1))</f>
        <v>3</v>
      </c>
      <c r="L476" s="25" t="str">
        <f>+O476</f>
        <v>R9 </v>
      </c>
      <c r="M476" s="25" t="s">
        <v>3418</v>
      </c>
      <c r="N476" s="25" t="s">
        <v>3419</v>
      </c>
      <c r="O476" s="25" t="s">
        <v>3073</v>
      </c>
      <c r="P476" s="25">
        <v>32458</v>
      </c>
      <c r="Q476" s="25">
        <v>0.75</v>
      </c>
      <c r="R476" s="25" t="s">
        <v>50</v>
      </c>
      <c r="S476" s="25" t="s">
        <v>878</v>
      </c>
    </row>
    <row r="477" spans="1:19" x14ac:dyDescent="0.35">
      <c r="A477" s="25" t="str">
        <f>+N477</f>
        <v>Cocetta Ivan</v>
      </c>
      <c r="B477" s="25" t="str">
        <f>+M477</f>
        <v>267.78.154.0</v>
      </c>
      <c r="C477" s="25" t="str">
        <f>LEFT(L477,2)</f>
        <v>R9</v>
      </c>
      <c r="D477" s="25">
        <f>+Q477</f>
        <v>0.75</v>
      </c>
      <c r="E477" s="25" t="str">
        <f>+R477</f>
        <v>45+</v>
      </c>
      <c r="F477" s="25" t="str">
        <f>+S477</f>
        <v>S</v>
      </c>
      <c r="G477" s="29" t="s">
        <v>543</v>
      </c>
      <c r="H477" s="29" t="str">
        <f t="shared" si="7"/>
        <v/>
      </c>
      <c r="I477" s="25" t="str">
        <f>IF(K477&gt;4,"Dames","Messieurs")</f>
        <v>Messieurs</v>
      </c>
      <c r="J477" t="str">
        <f>RIGHT(B477,5)</f>
        <v>154.0</v>
      </c>
      <c r="K477">
        <f>VALUE(LEFT(J477,1))</f>
        <v>1</v>
      </c>
      <c r="L477" s="25" t="str">
        <f>+O477</f>
        <v>R9 </v>
      </c>
      <c r="M477" s="25" t="s">
        <v>1158</v>
      </c>
      <c r="N477" s="25" t="s">
        <v>1159</v>
      </c>
      <c r="O477" s="25" t="s">
        <v>3073</v>
      </c>
      <c r="P477" s="25">
        <v>32458</v>
      </c>
      <c r="Q477" s="25">
        <v>0.75</v>
      </c>
      <c r="R477" s="25" t="s">
        <v>78</v>
      </c>
      <c r="S477" s="25" t="s">
        <v>878</v>
      </c>
    </row>
    <row r="478" spans="1:19" x14ac:dyDescent="0.35">
      <c r="A478" s="25" t="str">
        <f>+N478</f>
        <v>Cochard Yves</v>
      </c>
      <c r="B478" s="25" t="str">
        <f>+M478</f>
        <v>267.68.254.0</v>
      </c>
      <c r="C478" s="25" t="str">
        <f>LEFT(L478,2)</f>
        <v>R8</v>
      </c>
      <c r="D478" s="25">
        <f>+Q478</f>
        <v>1.3080000000000001</v>
      </c>
      <c r="E478" s="25" t="str">
        <f>+R478</f>
        <v>55+</v>
      </c>
      <c r="F478" s="25" t="str">
        <f>+S478</f>
        <v>S</v>
      </c>
      <c r="G478" s="29" t="s">
        <v>3359</v>
      </c>
      <c r="H478" s="29" t="str">
        <f t="shared" si="7"/>
        <v/>
      </c>
      <c r="I478" s="25" t="str">
        <f>IF(K478&gt;4,"Dames","Messieurs")</f>
        <v>Messieurs</v>
      </c>
      <c r="J478" t="str">
        <f>RIGHT(B478,5)</f>
        <v>254.0</v>
      </c>
      <c r="K478">
        <f>VALUE(LEFT(J478,1))</f>
        <v>2</v>
      </c>
      <c r="L478" s="25" t="str">
        <f>+O478</f>
        <v>R8 </v>
      </c>
      <c r="M478" s="25" t="s">
        <v>1645</v>
      </c>
      <c r="N478" s="25" t="s">
        <v>1646</v>
      </c>
      <c r="O478" s="25" t="s">
        <v>3070</v>
      </c>
      <c r="P478" s="25">
        <v>25474</v>
      </c>
      <c r="Q478" s="25">
        <v>1.3080000000000001</v>
      </c>
      <c r="R478" s="25" t="s">
        <v>53</v>
      </c>
      <c r="S478" s="25" t="s">
        <v>878</v>
      </c>
    </row>
    <row r="479" spans="1:19" x14ac:dyDescent="0.35">
      <c r="A479" s="25" t="str">
        <f>+N479</f>
        <v>Cochet Adrien</v>
      </c>
      <c r="B479" s="25" t="str">
        <f>+M479</f>
        <v>267.99.453.0</v>
      </c>
      <c r="C479" s="25" t="str">
        <f>LEFT(L479,2)</f>
        <v>R9</v>
      </c>
      <c r="D479" s="25">
        <f>+Q479</f>
        <v>0.75</v>
      </c>
      <c r="E479" s="25" t="str">
        <f>+R479</f>
        <v>A</v>
      </c>
      <c r="F479" s="25" t="str">
        <f>+S479</f>
        <v>S</v>
      </c>
      <c r="G479" s="29" t="s">
        <v>539</v>
      </c>
      <c r="H479" s="29" t="str">
        <f t="shared" si="7"/>
        <v/>
      </c>
      <c r="I479" s="25" t="str">
        <f>IF(K479&gt;4,"Dames","Messieurs")</f>
        <v>Messieurs</v>
      </c>
      <c r="J479" t="str">
        <f>RIGHT(B479,5)</f>
        <v>453.0</v>
      </c>
      <c r="K479">
        <f>VALUE(LEFT(J479,1))</f>
        <v>4</v>
      </c>
      <c r="L479" s="25" t="str">
        <f>+O479</f>
        <v>R9 </v>
      </c>
      <c r="M479" s="25" t="s">
        <v>1840</v>
      </c>
      <c r="N479" s="25" t="s">
        <v>1841</v>
      </c>
      <c r="O479" s="25" t="s">
        <v>3073</v>
      </c>
      <c r="P479" s="25">
        <v>32458</v>
      </c>
      <c r="Q479" s="25">
        <v>0.75</v>
      </c>
      <c r="R479" s="25" t="s">
        <v>36</v>
      </c>
      <c r="S479" s="25" t="s">
        <v>878</v>
      </c>
    </row>
    <row r="480" spans="1:19" x14ac:dyDescent="0.35">
      <c r="A480" s="25" t="str">
        <f>+N480</f>
        <v>Cogliati Serge</v>
      </c>
      <c r="B480" s="25" t="str">
        <f>+M480</f>
        <v>267.72.330.0</v>
      </c>
      <c r="C480" s="25" t="str">
        <f>LEFT(L480,2)</f>
        <v>R8</v>
      </c>
      <c r="D480" s="25">
        <f>+Q480</f>
        <v>1.8140000000000001</v>
      </c>
      <c r="E480" s="25" t="str">
        <f>+R480</f>
        <v>50+</v>
      </c>
      <c r="F480" s="25" t="str">
        <f>+S480</f>
        <v>S</v>
      </c>
      <c r="G480" s="29" t="s">
        <v>27</v>
      </c>
      <c r="H480" s="29" t="str">
        <f t="shared" si="7"/>
        <v/>
      </c>
      <c r="I480" s="25" t="str">
        <f>IF(K480&gt;4,"Dames","Messieurs")</f>
        <v>Messieurs</v>
      </c>
      <c r="J480" t="str">
        <f>RIGHT(B480,5)</f>
        <v>330.0</v>
      </c>
      <c r="K480">
        <f>VALUE(LEFT(J480,1))</f>
        <v>3</v>
      </c>
      <c r="L480" s="25" t="str">
        <f>+O480</f>
        <v>R8 </v>
      </c>
      <c r="M480" s="25" t="s">
        <v>213</v>
      </c>
      <c r="N480" s="25" t="s">
        <v>214</v>
      </c>
      <c r="O480" s="25" t="s">
        <v>3070</v>
      </c>
      <c r="P480" s="25">
        <v>20660</v>
      </c>
      <c r="Q480" s="25">
        <v>1.8140000000000001</v>
      </c>
      <c r="R480" s="25" t="s">
        <v>39</v>
      </c>
      <c r="S480" s="25" t="s">
        <v>878</v>
      </c>
    </row>
    <row r="481" spans="1:19" x14ac:dyDescent="0.35">
      <c r="A481" s="25" t="str">
        <f>+N481</f>
        <v>Cohen Lihi</v>
      </c>
      <c r="B481" s="25" t="str">
        <f>+M481</f>
        <v>267.08.511.0</v>
      </c>
      <c r="C481" s="25" t="str">
        <f>LEFT(L481,2)</f>
        <v>R9</v>
      </c>
      <c r="D481" s="25">
        <f>+Q481</f>
        <v>0.75</v>
      </c>
      <c r="E481" s="25" t="str">
        <f>+R481</f>
        <v>18&amp;U</v>
      </c>
      <c r="F481" s="25" t="str">
        <f>+S481</f>
        <v>S</v>
      </c>
      <c r="G481" s="29" t="s">
        <v>1839</v>
      </c>
      <c r="H481" s="29" t="str">
        <f t="shared" si="7"/>
        <v/>
      </c>
      <c r="I481" s="25" t="str">
        <f>IF(K481&gt;4,"Dames","Messieurs")</f>
        <v>Dames</v>
      </c>
      <c r="J481" t="str">
        <f>RIGHT(B481,5)</f>
        <v>511.0</v>
      </c>
      <c r="K481">
        <f>VALUE(LEFT(J481,1))</f>
        <v>5</v>
      </c>
      <c r="L481" s="25" t="str">
        <f>+O481</f>
        <v>R9 </v>
      </c>
      <c r="M481" s="25" t="s">
        <v>2610</v>
      </c>
      <c r="N481" s="25" t="s">
        <v>2611</v>
      </c>
      <c r="O481" s="25" t="s">
        <v>3073</v>
      </c>
      <c r="P481" s="25">
        <v>11805</v>
      </c>
      <c r="Q481" s="25">
        <v>0.75</v>
      </c>
      <c r="R481" s="25" t="s">
        <v>73</v>
      </c>
      <c r="S481" s="25" t="s">
        <v>878</v>
      </c>
    </row>
    <row r="482" spans="1:19" x14ac:dyDescent="0.35">
      <c r="A482" s="25" t="str">
        <f>+N482</f>
        <v>Cohen Ron</v>
      </c>
      <c r="B482" s="25" t="str">
        <f>+M482</f>
        <v>267.14.319.0</v>
      </c>
      <c r="C482" s="25" t="str">
        <f>LEFT(L482,2)</f>
        <v>R6</v>
      </c>
      <c r="D482" s="25">
        <f>+Q482</f>
        <v>4.4320000000000004</v>
      </c>
      <c r="E482" s="25" t="str">
        <f>+R482</f>
        <v>12&amp;U</v>
      </c>
      <c r="F482" s="25" t="str">
        <f>+S482</f>
        <v>A</v>
      </c>
      <c r="G482" s="29" t="s">
        <v>1839</v>
      </c>
      <c r="H482" s="29" t="str">
        <f t="shared" si="7"/>
        <v/>
      </c>
      <c r="I482" s="25" t="str">
        <f>IF(K482&gt;4,"Dames","Messieurs")</f>
        <v>Messieurs</v>
      </c>
      <c r="J482" t="str">
        <f>RIGHT(B482,5)</f>
        <v>319.0</v>
      </c>
      <c r="K482">
        <f>VALUE(LEFT(J482,1))</f>
        <v>3</v>
      </c>
      <c r="L482" s="25" t="str">
        <f>+O482</f>
        <v>R6 </v>
      </c>
      <c r="M482" s="25" t="s">
        <v>3867</v>
      </c>
      <c r="N482" s="25" t="s">
        <v>3868</v>
      </c>
      <c r="O482" s="25" t="s">
        <v>3065</v>
      </c>
      <c r="P482" s="25">
        <v>6044</v>
      </c>
      <c r="Q482" s="25">
        <v>4.4320000000000004</v>
      </c>
      <c r="R482" s="25" t="s">
        <v>50</v>
      </c>
      <c r="S482" s="25" t="s">
        <v>36</v>
      </c>
    </row>
    <row r="483" spans="1:19" x14ac:dyDescent="0.35">
      <c r="A483" s="25" t="str">
        <f>+N483</f>
        <v>Cohen Roy</v>
      </c>
      <c r="B483" s="25" t="str">
        <f>+M483</f>
        <v>267.11.109.0</v>
      </c>
      <c r="C483" s="25" t="str">
        <f>LEFT(L483,2)</f>
        <v>R5</v>
      </c>
      <c r="D483" s="25">
        <f>+Q483</f>
        <v>5.4020000000000001</v>
      </c>
      <c r="E483" s="25" t="str">
        <f>+R483</f>
        <v>14&amp;U</v>
      </c>
      <c r="F483" s="25" t="str">
        <f>+S483</f>
        <v>A</v>
      </c>
      <c r="G483" s="29" t="s">
        <v>1839</v>
      </c>
      <c r="H483" s="29" t="str">
        <f t="shared" si="7"/>
        <v/>
      </c>
      <c r="I483" s="25" t="str">
        <f>IF(K483&gt;4,"Dames","Messieurs")</f>
        <v>Messieurs</v>
      </c>
      <c r="J483" t="str">
        <f>RIGHT(B483,5)</f>
        <v>109.0</v>
      </c>
      <c r="K483">
        <f>VALUE(LEFT(J483,1))</f>
        <v>1</v>
      </c>
      <c r="L483" s="25" t="str">
        <f>+O483</f>
        <v>R5 </v>
      </c>
      <c r="M483" s="25" t="s">
        <v>2162</v>
      </c>
      <c r="N483" s="25" t="s">
        <v>2163</v>
      </c>
      <c r="O483" s="25" t="s">
        <v>3084</v>
      </c>
      <c r="P483" s="25">
        <v>3318</v>
      </c>
      <c r="Q483" s="25">
        <v>5.4020000000000001</v>
      </c>
      <c r="R483" s="25" t="s">
        <v>83</v>
      </c>
      <c r="S483" s="25" t="s">
        <v>36</v>
      </c>
    </row>
    <row r="484" spans="1:19" x14ac:dyDescent="0.35">
      <c r="A484" s="25" t="str">
        <f>+N484</f>
        <v>Cohen Yaël</v>
      </c>
      <c r="B484" s="25" t="str">
        <f>+M484</f>
        <v>267.68.722.0</v>
      </c>
      <c r="C484" s="25" t="str">
        <f>LEFT(L484,2)</f>
        <v>R5</v>
      </c>
      <c r="D484" s="25">
        <f>+Q484</f>
        <v>4.7370000000000001</v>
      </c>
      <c r="E484" s="25" t="str">
        <f>+R484</f>
        <v>55+</v>
      </c>
      <c r="F484" s="25" t="str">
        <f>+S484</f>
        <v>A</v>
      </c>
      <c r="G484" s="29" t="s">
        <v>29</v>
      </c>
      <c r="H484" s="29" t="str">
        <f t="shared" si="7"/>
        <v/>
      </c>
      <c r="I484" s="25" t="str">
        <f>IF(K484&gt;4,"Dames","Messieurs")</f>
        <v>Dames</v>
      </c>
      <c r="J484" t="str">
        <f>RIGHT(B484,5)</f>
        <v>722.0</v>
      </c>
      <c r="K484">
        <f>VALUE(LEFT(J484,1))</f>
        <v>7</v>
      </c>
      <c r="L484" s="25" t="str">
        <f>+O484</f>
        <v>R5 </v>
      </c>
      <c r="M484" s="25" t="s">
        <v>5158</v>
      </c>
      <c r="N484" s="25" t="s">
        <v>5159</v>
      </c>
      <c r="O484" s="25" t="s">
        <v>3084</v>
      </c>
      <c r="P484" s="25">
        <v>1769</v>
      </c>
      <c r="Q484" s="25">
        <v>4.7370000000000001</v>
      </c>
      <c r="R484" s="25" t="s">
        <v>53</v>
      </c>
      <c r="S484" s="25" t="s">
        <v>36</v>
      </c>
    </row>
    <row r="485" spans="1:19" x14ac:dyDescent="0.35">
      <c r="A485" s="25" t="str">
        <f>+N485</f>
        <v>Coll Ludovic</v>
      </c>
      <c r="B485" s="25" t="str">
        <f>+M485</f>
        <v>267.05.227.0</v>
      </c>
      <c r="C485" s="25" t="str">
        <f>LEFT(L485,2)</f>
        <v>R8</v>
      </c>
      <c r="D485" s="25">
        <f>+Q485</f>
        <v>1.135</v>
      </c>
      <c r="E485" s="25" t="str">
        <f>+R485</f>
        <v>A</v>
      </c>
      <c r="F485" s="25" t="str">
        <f>+S485</f>
        <v>S</v>
      </c>
      <c r="G485" s="29" t="s">
        <v>3359</v>
      </c>
      <c r="H485" s="29" t="str">
        <f t="shared" si="7"/>
        <v/>
      </c>
      <c r="I485" s="25" t="str">
        <f>IF(K485&gt;4,"Dames","Messieurs")</f>
        <v>Messieurs</v>
      </c>
      <c r="J485" t="str">
        <f>RIGHT(B485,5)</f>
        <v>227.0</v>
      </c>
      <c r="K485">
        <f>VALUE(LEFT(J485,1))</f>
        <v>2</v>
      </c>
      <c r="L485" s="25" t="str">
        <f>+O485</f>
        <v>R8 </v>
      </c>
      <c r="M485" s="25" t="s">
        <v>788</v>
      </c>
      <c r="N485" s="25" t="s">
        <v>789</v>
      </c>
      <c r="O485" s="25" t="s">
        <v>3070</v>
      </c>
      <c r="P485" s="25">
        <v>27522</v>
      </c>
      <c r="Q485" s="25">
        <v>1.135</v>
      </c>
      <c r="R485" s="25" t="s">
        <v>36</v>
      </c>
      <c r="S485" s="25" t="s">
        <v>878</v>
      </c>
    </row>
    <row r="486" spans="1:19" x14ac:dyDescent="0.35">
      <c r="A486" s="25" t="str">
        <f>+N486</f>
        <v>Collard-Fournier Emilie</v>
      </c>
      <c r="B486" s="25" t="str">
        <f>+M486</f>
        <v>267.86.551.0</v>
      </c>
      <c r="C486" s="25" t="str">
        <f>LEFT(L486,2)</f>
        <v>R8</v>
      </c>
      <c r="D486" s="25">
        <f>+Q486</f>
        <v>1.377</v>
      </c>
      <c r="E486" s="25" t="str">
        <f>+R486</f>
        <v>35+</v>
      </c>
      <c r="F486" s="25" t="str">
        <f>+S486</f>
        <v>A</v>
      </c>
      <c r="G486" s="29" t="s">
        <v>2175</v>
      </c>
      <c r="H486" s="29" t="str">
        <f t="shared" si="7"/>
        <v/>
      </c>
      <c r="I486" s="25" t="str">
        <f>IF(K486&gt;4,"Dames","Messieurs")</f>
        <v>Dames</v>
      </c>
      <c r="J486" t="str">
        <f>RIGHT(B486,5)</f>
        <v>551.0</v>
      </c>
      <c r="K486">
        <f>VALUE(LEFT(J486,1))</f>
        <v>5</v>
      </c>
      <c r="L486" s="25" t="str">
        <f>+O486</f>
        <v>R8 </v>
      </c>
      <c r="M486" s="25" t="s">
        <v>2839</v>
      </c>
      <c r="N486" s="25" t="s">
        <v>2840</v>
      </c>
      <c r="O486" s="25" t="s">
        <v>3070</v>
      </c>
      <c r="P486" s="25">
        <v>9062</v>
      </c>
      <c r="Q486" s="25">
        <v>1.377</v>
      </c>
      <c r="R486" s="25" t="s">
        <v>42</v>
      </c>
      <c r="S486" s="25" t="s">
        <v>36</v>
      </c>
    </row>
    <row r="487" spans="1:19" x14ac:dyDescent="0.35">
      <c r="A487" s="25" t="str">
        <f>+N487</f>
        <v>Collet Didier</v>
      </c>
      <c r="B487" s="25" t="str">
        <f>+M487</f>
        <v>267.70.440.0</v>
      </c>
      <c r="C487" s="25" t="str">
        <f>LEFT(L487,2)</f>
        <v>R8</v>
      </c>
      <c r="D487" s="25">
        <f>+Q487</f>
        <v>1.2589999999999999</v>
      </c>
      <c r="E487" s="25" t="str">
        <f>+R487</f>
        <v>55+</v>
      </c>
      <c r="F487" s="25" t="str">
        <f>+S487</f>
        <v>A</v>
      </c>
      <c r="G487" s="29" t="s">
        <v>3994</v>
      </c>
      <c r="H487" s="29" t="str">
        <f t="shared" si="7"/>
        <v/>
      </c>
      <c r="I487" s="25" t="str">
        <f>IF(K487&gt;4,"Dames","Messieurs")</f>
        <v>Messieurs</v>
      </c>
      <c r="J487" t="str">
        <f>RIGHT(B487,5)</f>
        <v>440.0</v>
      </c>
      <c r="K487">
        <f>VALUE(LEFT(J487,1))</f>
        <v>4</v>
      </c>
      <c r="L487" s="25" t="str">
        <f>+O487</f>
        <v>R8 </v>
      </c>
      <c r="M487" s="25" t="s">
        <v>4675</v>
      </c>
      <c r="N487" s="25" t="s">
        <v>4676</v>
      </c>
      <c r="O487" s="25" t="s">
        <v>3070</v>
      </c>
      <c r="P487" s="25">
        <v>26078</v>
      </c>
      <c r="Q487" s="25">
        <v>1.2589999999999999</v>
      </c>
      <c r="R487" s="25" t="s">
        <v>53</v>
      </c>
      <c r="S487" s="25" t="s">
        <v>36</v>
      </c>
    </row>
    <row r="488" spans="1:19" x14ac:dyDescent="0.35">
      <c r="A488" s="25" t="str">
        <f>+N488</f>
        <v>Collet Stanislav</v>
      </c>
      <c r="B488" s="25" t="str">
        <f>+M488</f>
        <v>267.05.372.0</v>
      </c>
      <c r="C488" s="25" t="str">
        <f>LEFT(L488,2)</f>
        <v>R7</v>
      </c>
      <c r="D488" s="25">
        <f>+Q488</f>
        <v>2.2029999999999998</v>
      </c>
      <c r="E488" s="25" t="str">
        <f>+R488</f>
        <v>A</v>
      </c>
      <c r="F488" s="25" t="str">
        <f>+S488</f>
        <v>A</v>
      </c>
      <c r="G488" s="29" t="s">
        <v>3994</v>
      </c>
      <c r="H488" s="29" t="str">
        <f t="shared" si="7"/>
        <v/>
      </c>
      <c r="I488" s="25" t="str">
        <f>IF(K488&gt;4,"Dames","Messieurs")</f>
        <v>Messieurs</v>
      </c>
      <c r="J488" t="str">
        <f>RIGHT(B488,5)</f>
        <v>372.0</v>
      </c>
      <c r="K488">
        <f>VALUE(LEFT(J488,1))</f>
        <v>3</v>
      </c>
      <c r="L488" s="25" t="str">
        <f>+O488</f>
        <v>R7 </v>
      </c>
      <c r="M488" s="25" t="s">
        <v>4653</v>
      </c>
      <c r="N488" s="25" t="s">
        <v>4654</v>
      </c>
      <c r="O488" s="25" t="s">
        <v>3066</v>
      </c>
      <c r="P488" s="25">
        <v>17674</v>
      </c>
      <c r="Q488" s="25">
        <v>2.2029999999999998</v>
      </c>
      <c r="R488" s="25" t="s">
        <v>36</v>
      </c>
      <c r="S488" s="25" t="s">
        <v>36</v>
      </c>
    </row>
    <row r="489" spans="1:19" x14ac:dyDescent="0.35">
      <c r="A489" s="25" t="str">
        <f>+N489</f>
        <v>Collins Victor</v>
      </c>
      <c r="B489" s="25" t="str">
        <f>+M489</f>
        <v>267.10.325.0</v>
      </c>
      <c r="C489" s="25" t="str">
        <f>LEFT(L489,2)</f>
        <v>R6</v>
      </c>
      <c r="D489" s="25">
        <f>+Q489</f>
        <v>3.7509999999999999</v>
      </c>
      <c r="E489" s="25" t="str">
        <f>+R489</f>
        <v>16&amp;U</v>
      </c>
      <c r="F489" s="25" t="str">
        <f>+S489</f>
        <v>A</v>
      </c>
      <c r="G489" s="29" t="s">
        <v>29</v>
      </c>
      <c r="H489" s="29" t="str">
        <f t="shared" si="7"/>
        <v/>
      </c>
      <c r="I489" s="25" t="str">
        <f>IF(K489&gt;4,"Dames","Messieurs")</f>
        <v>Messieurs</v>
      </c>
      <c r="J489" t="str">
        <f>RIGHT(B489,5)</f>
        <v>325.0</v>
      </c>
      <c r="K489">
        <f>VALUE(LEFT(J489,1))</f>
        <v>3</v>
      </c>
      <c r="L489" s="25" t="str">
        <f>+O489</f>
        <v>R6 </v>
      </c>
      <c r="M489" s="25" t="s">
        <v>5234</v>
      </c>
      <c r="N489" s="25" t="s">
        <v>5235</v>
      </c>
      <c r="O489" s="25" t="s">
        <v>3065</v>
      </c>
      <c r="P489" s="25">
        <v>8764</v>
      </c>
      <c r="Q489" s="25">
        <v>3.7509999999999999</v>
      </c>
      <c r="R489" s="25" t="s">
        <v>87</v>
      </c>
      <c r="S489" s="25" t="s">
        <v>36</v>
      </c>
    </row>
    <row r="490" spans="1:19" x14ac:dyDescent="0.35">
      <c r="A490" s="25" t="str">
        <f>+N490</f>
        <v>Collot Jérémie</v>
      </c>
      <c r="B490" s="25" t="str">
        <f>+M490</f>
        <v>267.84.184.0</v>
      </c>
      <c r="C490" s="25" t="str">
        <f>LEFT(L490,2)</f>
        <v>R7</v>
      </c>
      <c r="D490" s="25">
        <f>+Q490</f>
        <v>3.2010000000000001</v>
      </c>
      <c r="E490" s="25" t="str">
        <f>+R490</f>
        <v>40+</v>
      </c>
      <c r="F490" s="25" t="str">
        <f>+S490</f>
        <v>A</v>
      </c>
      <c r="G490" s="29" t="s">
        <v>3994</v>
      </c>
      <c r="H490" s="29" t="str">
        <f t="shared" si="7"/>
        <v/>
      </c>
      <c r="I490" s="25" t="str">
        <f>IF(K490&gt;4,"Dames","Messieurs")</f>
        <v>Messieurs</v>
      </c>
      <c r="J490" t="str">
        <f>RIGHT(B490,5)</f>
        <v>184.0</v>
      </c>
      <c r="K490">
        <f>VALUE(LEFT(J490,1))</f>
        <v>1</v>
      </c>
      <c r="L490" s="25" t="str">
        <f>+O490</f>
        <v>R7 </v>
      </c>
      <c r="M490" s="25" t="s">
        <v>4625</v>
      </c>
      <c r="N490" s="25" t="s">
        <v>4626</v>
      </c>
      <c r="O490" s="25" t="s">
        <v>3066</v>
      </c>
      <c r="P490" s="25">
        <v>11462</v>
      </c>
      <c r="Q490" s="25">
        <v>3.2010000000000001</v>
      </c>
      <c r="R490" s="25" t="s">
        <v>68</v>
      </c>
      <c r="S490" s="25" t="s">
        <v>36</v>
      </c>
    </row>
    <row r="491" spans="1:19" x14ac:dyDescent="0.35">
      <c r="A491" s="25" t="str">
        <f>+N491</f>
        <v>Cologne Clément</v>
      </c>
      <c r="B491" s="25" t="str">
        <f>+M491</f>
        <v>267.00.129.0</v>
      </c>
      <c r="C491" s="25" t="str">
        <f>LEFT(L491,2)</f>
        <v>R9</v>
      </c>
      <c r="D491" s="25">
        <f>+Q491</f>
        <v>0.75</v>
      </c>
      <c r="E491" s="25" t="str">
        <f>+R491</f>
        <v>A</v>
      </c>
      <c r="F491" s="25" t="str">
        <f>+S491</f>
        <v>S</v>
      </c>
      <c r="G491" s="29" t="s">
        <v>3359</v>
      </c>
      <c r="H491" s="29" t="str">
        <f t="shared" si="7"/>
        <v/>
      </c>
      <c r="I491" s="25" t="str">
        <f>IF(K491&gt;4,"Dames","Messieurs")</f>
        <v>Messieurs</v>
      </c>
      <c r="J491" t="str">
        <f>RIGHT(B491,5)</f>
        <v>129.0</v>
      </c>
      <c r="K491">
        <f>VALUE(LEFT(J491,1))</f>
        <v>1</v>
      </c>
      <c r="L491" s="25" t="str">
        <f>+O491</f>
        <v>R9 </v>
      </c>
      <c r="M491" s="25" t="s">
        <v>1647</v>
      </c>
      <c r="N491" s="25" t="s">
        <v>1648</v>
      </c>
      <c r="O491" s="25" t="s">
        <v>3073</v>
      </c>
      <c r="P491" s="25">
        <v>32458</v>
      </c>
      <c r="Q491" s="25">
        <v>0.75</v>
      </c>
      <c r="R491" s="25" t="s">
        <v>36</v>
      </c>
      <c r="S491" s="25" t="s">
        <v>878</v>
      </c>
    </row>
    <row r="492" spans="1:19" x14ac:dyDescent="0.35">
      <c r="A492" s="25" t="str">
        <f>+N492</f>
        <v>COLOGNE JEANNE</v>
      </c>
      <c r="B492" s="25" t="str">
        <f>+M492</f>
        <v>267.03.819.0</v>
      </c>
      <c r="C492" s="25" t="str">
        <f>LEFT(L492,2)</f>
        <v>R9</v>
      </c>
      <c r="D492" s="25">
        <f>+Q492</f>
        <v>0.75</v>
      </c>
      <c r="E492" s="25" t="str">
        <f>+R492</f>
        <v>A</v>
      </c>
      <c r="F492" s="25" t="str">
        <f>+S492</f>
        <v>S</v>
      </c>
      <c r="G492" s="29" t="s">
        <v>3359</v>
      </c>
      <c r="H492" s="29" t="str">
        <f t="shared" si="7"/>
        <v/>
      </c>
      <c r="I492" s="25" t="str">
        <f>IF(K492&gt;4,"Dames","Messieurs")</f>
        <v>Dames</v>
      </c>
      <c r="J492" t="str">
        <f>RIGHT(B492,5)</f>
        <v>819.0</v>
      </c>
      <c r="K492">
        <f>VALUE(LEFT(J492,1))</f>
        <v>8</v>
      </c>
      <c r="L492" s="25" t="str">
        <f>+O492</f>
        <v>R9 </v>
      </c>
      <c r="M492" s="25" t="s">
        <v>798</v>
      </c>
      <c r="N492" s="25" t="s">
        <v>799</v>
      </c>
      <c r="O492" s="25" t="s">
        <v>3073</v>
      </c>
      <c r="P492" s="25">
        <v>11805</v>
      </c>
      <c r="Q492" s="25">
        <v>0.75</v>
      </c>
      <c r="R492" s="25" t="s">
        <v>36</v>
      </c>
      <c r="S492" s="25" t="s">
        <v>878</v>
      </c>
    </row>
    <row r="493" spans="1:19" x14ac:dyDescent="0.35">
      <c r="A493" s="25" t="str">
        <f>+N493</f>
        <v>Colombi Giordano</v>
      </c>
      <c r="B493" s="25" t="str">
        <f>+M493</f>
        <v>267.93.227.0</v>
      </c>
      <c r="C493" s="25" t="str">
        <f>LEFT(L493,2)</f>
        <v>R8</v>
      </c>
      <c r="D493" s="25">
        <f>+Q493</f>
        <v>0.98399999999999999</v>
      </c>
      <c r="E493" s="25" t="str">
        <f>+R493</f>
        <v>A</v>
      </c>
      <c r="F493" s="25" t="str">
        <f>+S493</f>
        <v>A</v>
      </c>
      <c r="G493" s="29" t="s">
        <v>28</v>
      </c>
      <c r="H493" s="29" t="str">
        <f t="shared" si="7"/>
        <v/>
      </c>
      <c r="I493" s="25" t="str">
        <f>IF(K493&gt;4,"Dames","Messieurs")</f>
        <v>Messieurs</v>
      </c>
      <c r="J493" t="str">
        <f>RIGHT(B493,5)</f>
        <v>227.0</v>
      </c>
      <c r="K493">
        <f>VALUE(LEFT(J493,1))</f>
        <v>2</v>
      </c>
      <c r="L493" s="25" t="str">
        <f>+O493</f>
        <v>R8 </v>
      </c>
      <c r="M493" s="25" t="s">
        <v>3805</v>
      </c>
      <c r="N493" s="25" t="s">
        <v>3806</v>
      </c>
      <c r="O493" s="25" t="s">
        <v>3070</v>
      </c>
      <c r="P493" s="25">
        <v>29149</v>
      </c>
      <c r="Q493" s="25">
        <v>0.98399999999999999</v>
      </c>
      <c r="R493" s="25" t="s">
        <v>36</v>
      </c>
      <c r="S493" s="25" t="s">
        <v>36</v>
      </c>
    </row>
    <row r="494" spans="1:19" x14ac:dyDescent="0.35">
      <c r="A494" s="25" t="str">
        <f>+N494</f>
        <v>Combarieu Nicolas</v>
      </c>
      <c r="B494" s="25" t="str">
        <f>+M494</f>
        <v>268.90.416.0</v>
      </c>
      <c r="C494" s="25" t="str">
        <f>LEFT(L494,2)</f>
        <v>R5</v>
      </c>
      <c r="D494" s="25">
        <f>+Q494</f>
        <v>5.4459999999999997</v>
      </c>
      <c r="E494" s="25" t="str">
        <f>+R494</f>
        <v>35+</v>
      </c>
      <c r="F494" s="25" t="str">
        <f>+S494</f>
        <v>A</v>
      </c>
      <c r="G494" s="29" t="s">
        <v>3994</v>
      </c>
      <c r="H494" s="29" t="str">
        <f t="shared" si="7"/>
        <v/>
      </c>
      <c r="I494" s="25" t="str">
        <f>IF(K494&gt;4,"Dames","Messieurs")</f>
        <v>Messieurs</v>
      </c>
      <c r="J494" t="str">
        <f>RIGHT(B494,5)</f>
        <v>416.0</v>
      </c>
      <c r="K494">
        <f>VALUE(LEFT(J494,1))</f>
        <v>4</v>
      </c>
      <c r="L494" s="25" t="str">
        <f>+O494</f>
        <v>R5 </v>
      </c>
      <c r="M494" s="25" t="s">
        <v>4609</v>
      </c>
      <c r="N494" s="25" t="s">
        <v>4610</v>
      </c>
      <c r="O494" s="25" t="s">
        <v>3084</v>
      </c>
      <c r="P494" s="25">
        <v>3235</v>
      </c>
      <c r="Q494" s="25">
        <v>5.4459999999999997</v>
      </c>
      <c r="R494" s="25" t="s">
        <v>42</v>
      </c>
      <c r="S494" s="25" t="s">
        <v>36</v>
      </c>
    </row>
    <row r="495" spans="1:19" x14ac:dyDescent="0.35">
      <c r="A495" s="25" t="str">
        <f>+N495</f>
        <v>Combes Olivier</v>
      </c>
      <c r="B495" s="25" t="str">
        <f>+M495</f>
        <v>268.71.134.0</v>
      </c>
      <c r="C495" s="25" t="str">
        <f>LEFT(L495,2)</f>
        <v>R9</v>
      </c>
      <c r="D495" s="25">
        <f>+Q495</f>
        <v>0.75</v>
      </c>
      <c r="E495" s="25" t="str">
        <f>+R495</f>
        <v>50+</v>
      </c>
      <c r="F495" s="25" t="str">
        <f>+S495</f>
        <v>S</v>
      </c>
      <c r="G495" s="29" t="s">
        <v>543</v>
      </c>
      <c r="H495" s="29" t="str">
        <f t="shared" si="7"/>
        <v/>
      </c>
      <c r="I495" s="25" t="str">
        <f>IF(K495&gt;4,"Dames","Messieurs")</f>
        <v>Messieurs</v>
      </c>
      <c r="J495" t="str">
        <f>RIGHT(B495,5)</f>
        <v>134.0</v>
      </c>
      <c r="K495">
        <f>VALUE(LEFT(J495,1))</f>
        <v>1</v>
      </c>
      <c r="L495" s="25" t="str">
        <f>+O495</f>
        <v>R9 </v>
      </c>
      <c r="M495" s="25" t="s">
        <v>1160</v>
      </c>
      <c r="N495" s="25" t="s">
        <v>1161</v>
      </c>
      <c r="O495" s="25" t="s">
        <v>3073</v>
      </c>
      <c r="P495" s="25">
        <v>32458</v>
      </c>
      <c r="Q495" s="25">
        <v>0.75</v>
      </c>
      <c r="R495" s="25" t="s">
        <v>39</v>
      </c>
      <c r="S495" s="25" t="s">
        <v>878</v>
      </c>
    </row>
    <row r="496" spans="1:19" x14ac:dyDescent="0.35">
      <c r="A496" s="25" t="str">
        <f>+N496</f>
        <v>Commaret Christina</v>
      </c>
      <c r="B496" s="25" t="str">
        <f>+M496</f>
        <v>268.61.563.0</v>
      </c>
      <c r="C496" s="25" t="str">
        <f>LEFT(L496,2)</f>
        <v>R9</v>
      </c>
      <c r="D496" s="25">
        <f>+Q496</f>
        <v>0.75</v>
      </c>
      <c r="E496" s="25" t="str">
        <f>+R496</f>
        <v>60+</v>
      </c>
      <c r="F496" s="25" t="str">
        <f>+S496</f>
        <v>A</v>
      </c>
      <c r="G496" s="29" t="s">
        <v>29</v>
      </c>
      <c r="H496" s="29" t="str">
        <f t="shared" si="7"/>
        <v/>
      </c>
      <c r="I496" s="25" t="str">
        <f>IF(K496&gt;4,"Dames","Messieurs")</f>
        <v>Dames</v>
      </c>
      <c r="J496" t="str">
        <f>RIGHT(B496,5)</f>
        <v>563.0</v>
      </c>
      <c r="K496">
        <f>VALUE(LEFT(J496,1))</f>
        <v>5</v>
      </c>
      <c r="L496" s="25" t="str">
        <f>+O496</f>
        <v>R9 </v>
      </c>
      <c r="M496" s="25" t="s">
        <v>5198</v>
      </c>
      <c r="N496" s="25" t="s">
        <v>5199</v>
      </c>
      <c r="O496" s="25" t="s">
        <v>3073</v>
      </c>
      <c r="P496" s="25">
        <v>11805</v>
      </c>
      <c r="Q496" s="25">
        <v>0.75</v>
      </c>
      <c r="R496" s="25" t="s">
        <v>47</v>
      </c>
      <c r="S496" s="25" t="s">
        <v>36</v>
      </c>
    </row>
    <row r="497" spans="1:19" x14ac:dyDescent="0.35">
      <c r="A497" s="25" t="str">
        <f>+N497</f>
        <v>Comte Alexandre</v>
      </c>
      <c r="B497" s="25" t="str">
        <f>+M497</f>
        <v>268.04.276.0</v>
      </c>
      <c r="C497" s="25" t="str">
        <f>LEFT(L497,2)</f>
        <v>R9</v>
      </c>
      <c r="D497" s="25">
        <f>+Q497</f>
        <v>0.75</v>
      </c>
      <c r="E497" s="25" t="str">
        <f>+R497</f>
        <v>A</v>
      </c>
      <c r="F497" s="25" t="str">
        <f>+S497</f>
        <v>S</v>
      </c>
      <c r="G497" s="29" t="s">
        <v>543</v>
      </c>
      <c r="H497" s="29" t="str">
        <f t="shared" si="7"/>
        <v/>
      </c>
      <c r="I497" s="25" t="str">
        <f>IF(K497&gt;4,"Dames","Messieurs")</f>
        <v>Messieurs</v>
      </c>
      <c r="J497" t="str">
        <f>RIGHT(B497,5)</f>
        <v>276.0</v>
      </c>
      <c r="K497">
        <f>VALUE(LEFT(J497,1))</f>
        <v>2</v>
      </c>
      <c r="L497" s="25" t="str">
        <f>+O497</f>
        <v>R9 </v>
      </c>
      <c r="M497" s="25" t="s">
        <v>1162</v>
      </c>
      <c r="N497" s="25" t="s">
        <v>1163</v>
      </c>
      <c r="O497" s="25" t="s">
        <v>3073</v>
      </c>
      <c r="P497" s="25">
        <v>32458</v>
      </c>
      <c r="Q497" s="25">
        <v>0.75</v>
      </c>
      <c r="R497" s="25" t="s">
        <v>36</v>
      </c>
      <c r="S497" s="25" t="s">
        <v>878</v>
      </c>
    </row>
    <row r="498" spans="1:19" x14ac:dyDescent="0.35">
      <c r="A498" s="25" t="str">
        <f>+N498</f>
        <v>Comte Juliann</v>
      </c>
      <c r="B498" s="25" t="str">
        <f>+M498</f>
        <v>268.06.450.0</v>
      </c>
      <c r="C498" s="25" t="str">
        <f>LEFT(L498,2)</f>
        <v>R7</v>
      </c>
      <c r="D498" s="25">
        <f>+Q498</f>
        <v>2.7280000000000002</v>
      </c>
      <c r="E498" s="25" t="str">
        <f>+R498</f>
        <v>A</v>
      </c>
      <c r="F498" s="25" t="str">
        <f>+S498</f>
        <v>A</v>
      </c>
      <c r="G498" s="29" t="s">
        <v>543</v>
      </c>
      <c r="H498" s="29" t="str">
        <f t="shared" si="7"/>
        <v/>
      </c>
      <c r="I498" s="25" t="str">
        <f>IF(K498&gt;4,"Dames","Messieurs")</f>
        <v>Messieurs</v>
      </c>
      <c r="J498" t="str">
        <f>RIGHT(B498,5)</f>
        <v>450.0</v>
      </c>
      <c r="K498">
        <f>VALUE(LEFT(J498,1))</f>
        <v>4</v>
      </c>
      <c r="L498" s="25" t="str">
        <f>+O498</f>
        <v>R7 </v>
      </c>
      <c r="M498" s="25" t="s">
        <v>619</v>
      </c>
      <c r="N498" s="25" t="s">
        <v>620</v>
      </c>
      <c r="O498" s="25" t="s">
        <v>3066</v>
      </c>
      <c r="P498" s="25">
        <v>14211</v>
      </c>
      <c r="Q498" s="25">
        <v>2.7280000000000002</v>
      </c>
      <c r="R498" s="25" t="s">
        <v>36</v>
      </c>
      <c r="S498" s="25" t="s">
        <v>36</v>
      </c>
    </row>
    <row r="499" spans="1:19" x14ac:dyDescent="0.35">
      <c r="A499" s="25" t="str">
        <f>+N499</f>
        <v>Comte Julien</v>
      </c>
      <c r="B499" s="25" t="str">
        <f>+M499</f>
        <v>268.06.311.0</v>
      </c>
      <c r="C499" s="25" t="str">
        <f>LEFT(L499,2)</f>
        <v>R9</v>
      </c>
      <c r="D499" s="25">
        <f>+Q499</f>
        <v>0.75</v>
      </c>
      <c r="E499" s="25" t="str">
        <f>+R499</f>
        <v>A</v>
      </c>
      <c r="F499" s="25" t="str">
        <f>+S499</f>
        <v>S</v>
      </c>
      <c r="G499" s="29" t="s">
        <v>543</v>
      </c>
      <c r="H499" s="29" t="str">
        <f t="shared" si="7"/>
        <v/>
      </c>
      <c r="I499" s="25" t="str">
        <f>IF(K499&gt;4,"Dames","Messieurs")</f>
        <v>Messieurs</v>
      </c>
      <c r="J499" t="str">
        <f>RIGHT(B499,5)</f>
        <v>311.0</v>
      </c>
      <c r="K499">
        <f>VALUE(LEFT(J499,1))</f>
        <v>3</v>
      </c>
      <c r="L499" s="25" t="str">
        <f>+O499</f>
        <v>R9 </v>
      </c>
      <c r="M499" s="25" t="s">
        <v>1164</v>
      </c>
      <c r="N499" s="25" t="s">
        <v>1165</v>
      </c>
      <c r="O499" s="25" t="s">
        <v>3073</v>
      </c>
      <c r="P499" s="25">
        <v>32458</v>
      </c>
      <c r="Q499" s="25">
        <v>0.75</v>
      </c>
      <c r="R499" s="25" t="s">
        <v>36</v>
      </c>
      <c r="S499" s="25" t="s">
        <v>878</v>
      </c>
    </row>
    <row r="500" spans="1:19" x14ac:dyDescent="0.35">
      <c r="A500" s="25" t="str">
        <f>+N500</f>
        <v>Comte Titouan</v>
      </c>
      <c r="B500" s="25" t="str">
        <f>+M500</f>
        <v>268.08.475.0</v>
      </c>
      <c r="C500" s="25" t="str">
        <f>LEFT(L500,2)</f>
        <v>R6</v>
      </c>
      <c r="D500" s="25">
        <f>+Q500</f>
        <v>4.6820000000000004</v>
      </c>
      <c r="E500" s="25" t="str">
        <f>+R500</f>
        <v>18&amp;U</v>
      </c>
      <c r="F500" s="25" t="str">
        <f>+S500</f>
        <v>A</v>
      </c>
      <c r="G500" s="29" t="s">
        <v>3359</v>
      </c>
      <c r="H500" s="29" t="str">
        <f t="shared" si="7"/>
        <v/>
      </c>
      <c r="I500" s="25" t="str">
        <f>IF(K500&gt;4,"Dames","Messieurs")</f>
        <v>Messieurs</v>
      </c>
      <c r="J500" t="str">
        <f>RIGHT(B500,5)</f>
        <v>475.0</v>
      </c>
      <c r="K500">
        <f>VALUE(LEFT(J500,1))</f>
        <v>4</v>
      </c>
      <c r="L500" s="25" t="str">
        <f>+O500</f>
        <v>R6 </v>
      </c>
      <c r="M500" s="25" t="s">
        <v>5033</v>
      </c>
      <c r="N500" s="25" t="s">
        <v>5034</v>
      </c>
      <c r="O500" s="25" t="s">
        <v>3065</v>
      </c>
      <c r="P500" s="25">
        <v>5241</v>
      </c>
      <c r="Q500" s="25">
        <v>4.6820000000000004</v>
      </c>
      <c r="R500" s="25" t="s">
        <v>73</v>
      </c>
      <c r="S500" s="25" t="s">
        <v>36</v>
      </c>
    </row>
    <row r="501" spans="1:19" x14ac:dyDescent="0.35">
      <c r="A501" s="25" t="str">
        <f>+N501</f>
        <v>Constantin Florence</v>
      </c>
      <c r="B501" s="25" t="str">
        <f>+M501</f>
        <v>268.75.659.0</v>
      </c>
      <c r="C501" s="25" t="str">
        <f>LEFT(L501,2)</f>
        <v>R7</v>
      </c>
      <c r="D501" s="25">
        <f>+Q501</f>
        <v>2.6589999999999998</v>
      </c>
      <c r="E501" s="25" t="str">
        <f>+R501</f>
        <v>50+</v>
      </c>
      <c r="F501" s="25" t="str">
        <f>+S501</f>
        <v>A</v>
      </c>
      <c r="G501" s="29" t="s">
        <v>3359</v>
      </c>
      <c r="H501" s="29" t="str">
        <f t="shared" si="7"/>
        <v/>
      </c>
      <c r="I501" s="25" t="str">
        <f>IF(K501&gt;4,"Dames","Messieurs")</f>
        <v>Dames</v>
      </c>
      <c r="J501" t="str">
        <f>RIGHT(B501,5)</f>
        <v>659.0</v>
      </c>
      <c r="K501">
        <f>VALUE(LEFT(J501,1))</f>
        <v>6</v>
      </c>
      <c r="L501" s="25" t="str">
        <f>+O501</f>
        <v>R7 </v>
      </c>
      <c r="M501" s="25" t="s">
        <v>762</v>
      </c>
      <c r="N501" s="25" t="s">
        <v>763</v>
      </c>
      <c r="O501" s="25" t="s">
        <v>3066</v>
      </c>
      <c r="P501" s="25">
        <v>5115</v>
      </c>
      <c r="Q501" s="25">
        <v>2.6589999999999998</v>
      </c>
      <c r="R501" s="25" t="s">
        <v>39</v>
      </c>
      <c r="S501" s="25" t="s">
        <v>36</v>
      </c>
    </row>
    <row r="502" spans="1:19" x14ac:dyDescent="0.35">
      <c r="A502" s="25" t="str">
        <f>+N502</f>
        <v>Constantin Gaelle</v>
      </c>
      <c r="B502" s="25" t="str">
        <f>+M502</f>
        <v>268.07.782.0</v>
      </c>
      <c r="C502" s="25" t="str">
        <f>LEFT(L502,2)</f>
        <v>R7</v>
      </c>
      <c r="D502" s="25">
        <f>+Q502</f>
        <v>2.0179999999999998</v>
      </c>
      <c r="E502" s="25" t="str">
        <f>+R502</f>
        <v>18&amp;U</v>
      </c>
      <c r="F502" s="25" t="str">
        <f>+S502</f>
        <v>A</v>
      </c>
      <c r="G502" s="29" t="s">
        <v>3359</v>
      </c>
      <c r="H502" s="29" t="str">
        <f t="shared" si="7"/>
        <v/>
      </c>
      <c r="I502" s="25" t="str">
        <f>IF(K502&gt;4,"Dames","Messieurs")</f>
        <v>Dames</v>
      </c>
      <c r="J502" t="str">
        <f>RIGHT(B502,5)</f>
        <v>782.0</v>
      </c>
      <c r="K502">
        <f>VALUE(LEFT(J502,1))</f>
        <v>7</v>
      </c>
      <c r="L502" s="25" t="str">
        <f>+O502</f>
        <v>R7 </v>
      </c>
      <c r="M502" s="25" t="s">
        <v>848</v>
      </c>
      <c r="N502" s="25" t="s">
        <v>849</v>
      </c>
      <c r="O502" s="25" t="s">
        <v>3066</v>
      </c>
      <c r="P502" s="25">
        <v>6810</v>
      </c>
      <c r="Q502" s="25">
        <v>2.0179999999999998</v>
      </c>
      <c r="R502" s="25" t="s">
        <v>73</v>
      </c>
      <c r="S502" s="25" t="s">
        <v>36</v>
      </c>
    </row>
    <row r="503" spans="1:19" x14ac:dyDescent="0.35">
      <c r="A503" s="25" t="str">
        <f>+N503</f>
        <v>Constantin Julien</v>
      </c>
      <c r="B503" s="25" t="str">
        <f>+M503</f>
        <v>268.99.334.0</v>
      </c>
      <c r="C503" s="25" t="str">
        <f>LEFT(L503,2)</f>
        <v>R9</v>
      </c>
      <c r="D503" s="25">
        <f>+Q503</f>
        <v>0.75</v>
      </c>
      <c r="E503" s="25" t="str">
        <f>+R503</f>
        <v>A</v>
      </c>
      <c r="F503" s="25" t="str">
        <f>+S503</f>
        <v>S</v>
      </c>
      <c r="G503" s="29" t="s">
        <v>28</v>
      </c>
      <c r="H503" s="29" t="str">
        <f t="shared" si="7"/>
        <v/>
      </c>
      <c r="I503" s="25" t="str">
        <f>IF(K503&gt;4,"Dames","Messieurs")</f>
        <v>Messieurs</v>
      </c>
      <c r="J503" t="str">
        <f>RIGHT(B503,5)</f>
        <v>334.0</v>
      </c>
      <c r="K503">
        <f>VALUE(LEFT(J503,1))</f>
        <v>3</v>
      </c>
      <c r="L503" s="25" t="str">
        <f>+O503</f>
        <v>R9 </v>
      </c>
      <c r="M503" s="25" t="s">
        <v>1483</v>
      </c>
      <c r="N503" s="25" t="s">
        <v>1484</v>
      </c>
      <c r="O503" s="25" t="s">
        <v>3073</v>
      </c>
      <c r="P503" s="25">
        <v>32458</v>
      </c>
      <c r="Q503" s="25">
        <v>0.75</v>
      </c>
      <c r="R503" s="25" t="s">
        <v>36</v>
      </c>
      <c r="S503" s="25" t="s">
        <v>878</v>
      </c>
    </row>
    <row r="504" spans="1:19" x14ac:dyDescent="0.35">
      <c r="A504" s="25" t="str">
        <f>+N504</f>
        <v>Converset Basile</v>
      </c>
      <c r="B504" s="25" t="str">
        <f>+M504</f>
        <v>268.05.332.0</v>
      </c>
      <c r="C504" s="25" t="str">
        <f>LEFT(L504,2)</f>
        <v>R9</v>
      </c>
      <c r="D504" s="25">
        <f>+Q504</f>
        <v>0.75</v>
      </c>
      <c r="E504" s="25" t="str">
        <f>+R504</f>
        <v>A</v>
      </c>
      <c r="F504" s="25" t="str">
        <f>+S504</f>
        <v>S</v>
      </c>
      <c r="G504" s="29" t="s">
        <v>28</v>
      </c>
      <c r="H504" s="29" t="str">
        <f t="shared" si="7"/>
        <v/>
      </c>
      <c r="I504" s="25" t="str">
        <f>IF(K504&gt;4,"Dames","Messieurs")</f>
        <v>Messieurs</v>
      </c>
      <c r="J504" t="str">
        <f>RIGHT(B504,5)</f>
        <v>332.0</v>
      </c>
      <c r="K504">
        <f>VALUE(LEFT(J504,1))</f>
        <v>3</v>
      </c>
      <c r="L504" s="25" t="str">
        <f>+O504</f>
        <v>R9 </v>
      </c>
      <c r="M504" s="25" t="s">
        <v>1827</v>
      </c>
      <c r="N504" s="25" t="s">
        <v>1828</v>
      </c>
      <c r="O504" s="25" t="s">
        <v>3073</v>
      </c>
      <c r="P504" s="25">
        <v>32458</v>
      </c>
      <c r="Q504" s="25">
        <v>0.75</v>
      </c>
      <c r="R504" s="25" t="s">
        <v>36</v>
      </c>
      <c r="S504" s="25" t="s">
        <v>878</v>
      </c>
    </row>
    <row r="505" spans="1:19" x14ac:dyDescent="0.35">
      <c r="A505" s="25" t="str">
        <f>+N505</f>
        <v>Coppey Béatrice</v>
      </c>
      <c r="B505" s="25" t="str">
        <f>+M505</f>
        <v>268.66.754.0</v>
      </c>
      <c r="C505" s="25" t="str">
        <f>LEFT(L505,2)</f>
        <v>R7</v>
      </c>
      <c r="D505" s="25">
        <f>+Q505</f>
        <v>1.7310000000000001</v>
      </c>
      <c r="E505" s="25" t="str">
        <f>+R505</f>
        <v>55+</v>
      </c>
      <c r="F505" s="25" t="str">
        <f>+S505</f>
        <v>S</v>
      </c>
      <c r="G505" s="29" t="s">
        <v>2175</v>
      </c>
      <c r="H505" s="29" t="str">
        <f t="shared" ref="H505:H567" si="8">IF(B505=B504,1,"")</f>
        <v/>
      </c>
      <c r="I505" s="25" t="str">
        <f>IF(K505&gt;4,"Dames","Messieurs")</f>
        <v>Dames</v>
      </c>
      <c r="J505" t="str">
        <f>RIGHT(B505,5)</f>
        <v>754.0</v>
      </c>
      <c r="K505">
        <f>VALUE(LEFT(J505,1))</f>
        <v>7</v>
      </c>
      <c r="L505" s="25" t="str">
        <f>+O505</f>
        <v>R7 </v>
      </c>
      <c r="M505" s="25" t="s">
        <v>2242</v>
      </c>
      <c r="N505" s="25" t="s">
        <v>2243</v>
      </c>
      <c r="O505" s="25" t="s">
        <v>3066</v>
      </c>
      <c r="P505" s="25">
        <v>7762</v>
      </c>
      <c r="Q505" s="25">
        <v>1.7310000000000001</v>
      </c>
      <c r="R505" s="25" t="s">
        <v>53</v>
      </c>
      <c r="S505" s="25" t="s">
        <v>878</v>
      </c>
    </row>
    <row r="506" spans="1:19" x14ac:dyDescent="0.35">
      <c r="A506" s="25" t="str">
        <f>+N506</f>
        <v>Coquoz Frédéric</v>
      </c>
      <c r="B506" s="25" t="str">
        <f>+M506</f>
        <v>268.86.289.0</v>
      </c>
      <c r="C506" s="25" t="str">
        <f>LEFT(L506,2)</f>
        <v>R6</v>
      </c>
      <c r="D506" s="25">
        <f>+Q506</f>
        <v>4.3920000000000003</v>
      </c>
      <c r="E506" s="25" t="str">
        <f>+R506</f>
        <v>35+</v>
      </c>
      <c r="F506" s="25" t="str">
        <f>+S506</f>
        <v>A</v>
      </c>
      <c r="G506" s="29" t="s">
        <v>2175</v>
      </c>
      <c r="H506" s="29" t="str">
        <f t="shared" si="8"/>
        <v/>
      </c>
      <c r="I506" s="25" t="str">
        <f>IF(K506&gt;4,"Dames","Messieurs")</f>
        <v>Messieurs</v>
      </c>
      <c r="J506" t="str">
        <f>RIGHT(B506,5)</f>
        <v>289.0</v>
      </c>
      <c r="K506">
        <f>VALUE(LEFT(J506,1))</f>
        <v>2</v>
      </c>
      <c r="L506" s="25" t="str">
        <f>+O506</f>
        <v>R6 </v>
      </c>
      <c r="M506" s="25" t="s">
        <v>2230</v>
      </c>
      <c r="N506" s="25" t="s">
        <v>2231</v>
      </c>
      <c r="O506" s="25" t="s">
        <v>3065</v>
      </c>
      <c r="P506" s="25">
        <v>6182</v>
      </c>
      <c r="Q506" s="25">
        <v>4.3920000000000003</v>
      </c>
      <c r="R506" s="25" t="s">
        <v>42</v>
      </c>
      <c r="S506" s="25" t="s">
        <v>36</v>
      </c>
    </row>
    <row r="507" spans="1:19" x14ac:dyDescent="0.35">
      <c r="A507" s="25" t="str">
        <f>+N507</f>
        <v>Corbaz Anthony</v>
      </c>
      <c r="B507" s="25" t="str">
        <f>+M507</f>
        <v>269.71.280.0</v>
      </c>
      <c r="C507" s="25" t="str">
        <f>LEFT(L507,2)</f>
        <v>R7</v>
      </c>
      <c r="D507" s="25">
        <f>+Q507</f>
        <v>2.2679999999999998</v>
      </c>
      <c r="E507" s="25" t="str">
        <f>+R507</f>
        <v>50+</v>
      </c>
      <c r="F507" s="25" t="str">
        <f>+S507</f>
        <v>A</v>
      </c>
      <c r="G507" s="29" t="s">
        <v>3996</v>
      </c>
      <c r="H507" s="29" t="str">
        <f t="shared" si="8"/>
        <v/>
      </c>
      <c r="I507" s="25" t="str">
        <f>IF(K507&gt;4,"Dames","Messieurs")</f>
        <v>Messieurs</v>
      </c>
      <c r="J507" t="str">
        <f>RIGHT(B507,5)</f>
        <v>280.0</v>
      </c>
      <c r="K507">
        <f>VALUE(LEFT(J507,1))</f>
        <v>2</v>
      </c>
      <c r="L507" s="25" t="str">
        <f>+O507</f>
        <v>R7 </v>
      </c>
      <c r="M507" s="25" t="s">
        <v>4487</v>
      </c>
      <c r="N507" s="25" t="s">
        <v>4488</v>
      </c>
      <c r="O507" s="25" t="s">
        <v>3066</v>
      </c>
      <c r="P507" s="25">
        <v>17192</v>
      </c>
      <c r="Q507" s="25">
        <v>2.2679999999999998</v>
      </c>
      <c r="R507" s="25" t="s">
        <v>39</v>
      </c>
      <c r="S507" s="25" t="s">
        <v>36</v>
      </c>
    </row>
    <row r="508" spans="1:19" x14ac:dyDescent="0.35">
      <c r="A508" s="25" t="str">
        <f>+N508</f>
        <v>Corbaz Ludovic</v>
      </c>
      <c r="B508" s="25" t="str">
        <f>+M508</f>
        <v>269.02.336.0</v>
      </c>
      <c r="C508" s="25" t="str">
        <f>LEFT(L508,2)</f>
        <v>R9</v>
      </c>
      <c r="D508" s="25">
        <f>+Q508</f>
        <v>0.75</v>
      </c>
      <c r="E508" s="25" t="str">
        <f>+R508</f>
        <v>A</v>
      </c>
      <c r="F508" s="25" t="str">
        <f>+S508</f>
        <v>S</v>
      </c>
      <c r="G508" s="29" t="s">
        <v>543</v>
      </c>
      <c r="H508" s="29" t="str">
        <f t="shared" si="8"/>
        <v/>
      </c>
      <c r="I508" s="25" t="str">
        <f>IF(K508&gt;4,"Dames","Messieurs")</f>
        <v>Messieurs</v>
      </c>
      <c r="J508" t="str">
        <f>RIGHT(B508,5)</f>
        <v>336.0</v>
      </c>
      <c r="K508">
        <f>VALUE(LEFT(J508,1))</f>
        <v>3</v>
      </c>
      <c r="L508" s="25" t="str">
        <f>+O508</f>
        <v>R9 </v>
      </c>
      <c r="M508" s="25" t="s">
        <v>1166</v>
      </c>
      <c r="N508" s="25" t="s">
        <v>1167</v>
      </c>
      <c r="O508" s="25" t="s">
        <v>3073</v>
      </c>
      <c r="P508" s="25">
        <v>32458</v>
      </c>
      <c r="Q508" s="25">
        <v>0.75</v>
      </c>
      <c r="R508" s="25" t="s">
        <v>36</v>
      </c>
      <c r="S508" s="25" t="s">
        <v>878</v>
      </c>
    </row>
    <row r="509" spans="1:19" x14ac:dyDescent="0.35">
      <c r="A509" s="25" t="str">
        <f>+N509</f>
        <v>Cordani Giorgia</v>
      </c>
      <c r="B509" s="25" t="str">
        <f>+M509</f>
        <v>269.74.864.0</v>
      </c>
      <c r="C509" s="25" t="str">
        <f>LEFT(L509,2)</f>
        <v>R6</v>
      </c>
      <c r="D509" s="25">
        <f>+Q509</f>
        <v>3.613</v>
      </c>
      <c r="E509" s="25" t="str">
        <f>+R509</f>
        <v>50+</v>
      </c>
      <c r="F509" s="25" t="str">
        <f>+S509</f>
        <v>A</v>
      </c>
      <c r="G509" s="29" t="s">
        <v>29</v>
      </c>
      <c r="H509" s="29" t="str">
        <f t="shared" si="8"/>
        <v/>
      </c>
      <c r="I509" s="25" t="str">
        <f>IF(K509&gt;4,"Dames","Messieurs")</f>
        <v>Dames</v>
      </c>
      <c r="J509" t="str">
        <f>RIGHT(B509,5)</f>
        <v>864.0</v>
      </c>
      <c r="K509">
        <f>VALUE(LEFT(J509,1))</f>
        <v>8</v>
      </c>
      <c r="L509" s="25" t="str">
        <f>+O509</f>
        <v>R6 </v>
      </c>
      <c r="M509" s="25" t="s">
        <v>5168</v>
      </c>
      <c r="N509" s="25" t="s">
        <v>5169</v>
      </c>
      <c r="O509" s="25" t="s">
        <v>3065</v>
      </c>
      <c r="P509" s="25">
        <v>3272</v>
      </c>
      <c r="Q509" s="25">
        <v>3.613</v>
      </c>
      <c r="R509" s="25" t="s">
        <v>39</v>
      </c>
      <c r="S509" s="25" t="s">
        <v>36</v>
      </c>
    </row>
    <row r="510" spans="1:19" x14ac:dyDescent="0.35">
      <c r="A510" s="25" t="str">
        <f>+N510</f>
        <v>Cordonier Elisa</v>
      </c>
      <c r="B510" s="25" t="str">
        <f>+M510</f>
        <v>269.79.602.0</v>
      </c>
      <c r="C510" s="25" t="str">
        <f>LEFT(L510,2)</f>
        <v>R7</v>
      </c>
      <c r="D510" s="25">
        <f>+Q510</f>
        <v>1.792</v>
      </c>
      <c r="E510" s="25" t="str">
        <f>+R510</f>
        <v>45+</v>
      </c>
      <c r="F510" s="25" t="str">
        <f>+S510</f>
        <v>S</v>
      </c>
      <c r="G510" s="29" t="s">
        <v>2175</v>
      </c>
      <c r="H510" s="29" t="str">
        <f t="shared" si="8"/>
        <v/>
      </c>
      <c r="I510" s="25" t="str">
        <f>IF(K510&gt;4,"Dames","Messieurs")</f>
        <v>Dames</v>
      </c>
      <c r="J510" t="str">
        <f>RIGHT(B510,5)</f>
        <v>602.0</v>
      </c>
      <c r="K510">
        <f>VALUE(LEFT(J510,1))</f>
        <v>6</v>
      </c>
      <c r="L510" s="25" t="str">
        <f>+O510</f>
        <v>R7 </v>
      </c>
      <c r="M510" s="25" t="s">
        <v>2801</v>
      </c>
      <c r="N510" s="25" t="s">
        <v>2802</v>
      </c>
      <c r="O510" s="25" t="s">
        <v>3066</v>
      </c>
      <c r="P510" s="25">
        <v>7536</v>
      </c>
      <c r="Q510" s="25">
        <v>1.792</v>
      </c>
      <c r="R510" s="25" t="s">
        <v>78</v>
      </c>
      <c r="S510" s="25" t="s">
        <v>878</v>
      </c>
    </row>
    <row r="511" spans="1:19" x14ac:dyDescent="0.35">
      <c r="A511" s="25" t="str">
        <f>+N511</f>
        <v>Cornet Thibaud</v>
      </c>
      <c r="B511" s="25" t="str">
        <f>+M511</f>
        <v>270.79.192.0</v>
      </c>
      <c r="C511" s="25" t="str">
        <f>LEFT(L511,2)</f>
        <v>R9</v>
      </c>
      <c r="D511" s="25">
        <f>+Q511</f>
        <v>0.75</v>
      </c>
      <c r="E511" s="25" t="str">
        <f>+R511</f>
        <v>45+</v>
      </c>
      <c r="F511" s="25" t="str">
        <f>+S511</f>
        <v>A</v>
      </c>
      <c r="G511" s="29" t="s">
        <v>3996</v>
      </c>
      <c r="H511" s="29" t="str">
        <f t="shared" si="8"/>
        <v/>
      </c>
      <c r="I511" s="25" t="str">
        <f>IF(K511&gt;4,"Dames","Messieurs")</f>
        <v>Messieurs</v>
      </c>
      <c r="J511" t="str">
        <f>RIGHT(B511,5)</f>
        <v>192.0</v>
      </c>
      <c r="K511">
        <f>VALUE(LEFT(J511,1))</f>
        <v>1</v>
      </c>
      <c r="L511" s="25" t="str">
        <f>+O511</f>
        <v>R9 </v>
      </c>
      <c r="M511" s="25" t="s">
        <v>4551</v>
      </c>
      <c r="N511" s="25" t="s">
        <v>4552</v>
      </c>
      <c r="O511" s="25" t="s">
        <v>3073</v>
      </c>
      <c r="P511" s="25">
        <v>32458</v>
      </c>
      <c r="Q511" s="25">
        <v>0.75</v>
      </c>
      <c r="R511" s="25" t="s">
        <v>78</v>
      </c>
      <c r="S511" s="25" t="s">
        <v>36</v>
      </c>
    </row>
    <row r="512" spans="1:19" x14ac:dyDescent="0.35">
      <c r="A512" s="25" t="str">
        <f>+N512</f>
        <v>Corpataux Luna</v>
      </c>
      <c r="B512" s="25" t="str">
        <f>+M512</f>
        <v>270.06.741.0</v>
      </c>
      <c r="C512" s="25" t="str">
        <f>LEFT(L512,2)</f>
        <v>R9</v>
      </c>
      <c r="D512" s="25">
        <f>+Q512</f>
        <v>0.75</v>
      </c>
      <c r="E512" s="25" t="str">
        <f>+R512</f>
        <v>A</v>
      </c>
      <c r="F512" s="25" t="str">
        <f>+S512</f>
        <v>S</v>
      </c>
      <c r="G512" s="29" t="s">
        <v>3359</v>
      </c>
      <c r="H512" s="29" t="str">
        <f t="shared" si="8"/>
        <v/>
      </c>
      <c r="I512" s="25" t="str">
        <f>IF(K512&gt;4,"Dames","Messieurs")</f>
        <v>Dames</v>
      </c>
      <c r="J512" t="str">
        <f>RIGHT(B512,5)</f>
        <v>741.0</v>
      </c>
      <c r="K512">
        <f>VALUE(LEFT(J512,1))</f>
        <v>7</v>
      </c>
      <c r="L512" s="25" t="str">
        <f>+O512</f>
        <v>R9 </v>
      </c>
      <c r="M512" s="25" t="s">
        <v>836</v>
      </c>
      <c r="N512" s="25" t="s">
        <v>837</v>
      </c>
      <c r="O512" s="25" t="s">
        <v>3073</v>
      </c>
      <c r="P512" s="25">
        <v>11805</v>
      </c>
      <c r="Q512" s="25">
        <v>0.75</v>
      </c>
      <c r="R512" s="25" t="s">
        <v>36</v>
      </c>
      <c r="S512" s="25" t="s">
        <v>878</v>
      </c>
    </row>
    <row r="513" spans="1:19" x14ac:dyDescent="0.35">
      <c r="A513" s="25" t="str">
        <f>+N513</f>
        <v>Corpataux Noah</v>
      </c>
      <c r="B513" s="25" t="str">
        <f>+M513</f>
        <v>270.99.886.0</v>
      </c>
      <c r="C513" s="25" t="str">
        <f>LEFT(L513,2)</f>
        <v>R9</v>
      </c>
      <c r="D513" s="25">
        <f>+Q513</f>
        <v>0.75</v>
      </c>
      <c r="E513" s="25" t="str">
        <f>+R513</f>
        <v>A</v>
      </c>
      <c r="F513" s="25" t="str">
        <f>+S513</f>
        <v>S</v>
      </c>
      <c r="G513" s="29" t="s">
        <v>27</v>
      </c>
      <c r="H513" s="29" t="str">
        <f t="shared" si="8"/>
        <v/>
      </c>
      <c r="I513" s="25" t="str">
        <f>IF(K513&gt;4,"Dames","Messieurs")</f>
        <v>Dames</v>
      </c>
      <c r="J513" t="str">
        <f>RIGHT(B513,5)</f>
        <v>886.0</v>
      </c>
      <c r="K513">
        <f>VALUE(LEFT(J513,1))</f>
        <v>8</v>
      </c>
      <c r="L513" s="25" t="str">
        <f>+O513</f>
        <v>R9 </v>
      </c>
      <c r="M513" s="25" t="s">
        <v>211</v>
      </c>
      <c r="N513" s="25" t="s">
        <v>212</v>
      </c>
      <c r="O513" s="25" t="s">
        <v>3073</v>
      </c>
      <c r="P513" s="25">
        <v>11805</v>
      </c>
      <c r="Q513" s="25">
        <v>0.75</v>
      </c>
      <c r="R513" s="25" t="s">
        <v>36</v>
      </c>
      <c r="S513" s="25" t="s">
        <v>878</v>
      </c>
    </row>
    <row r="514" spans="1:19" x14ac:dyDescent="0.35">
      <c r="A514" s="25" t="str">
        <f>+N514</f>
        <v>Corpataux-Manini Sandra</v>
      </c>
      <c r="B514" s="25" t="str">
        <f>+M514</f>
        <v>270.68.616.0</v>
      </c>
      <c r="C514" s="25" t="str">
        <f>LEFT(L514,2)</f>
        <v>R9</v>
      </c>
      <c r="D514" s="25">
        <f>+Q514</f>
        <v>0.75</v>
      </c>
      <c r="E514" s="25" t="str">
        <f>+R514</f>
        <v>55+</v>
      </c>
      <c r="F514" s="25" t="str">
        <f>+S514</f>
        <v>S</v>
      </c>
      <c r="G514" s="29" t="s">
        <v>27</v>
      </c>
      <c r="H514" s="29" t="str">
        <f t="shared" si="8"/>
        <v/>
      </c>
      <c r="I514" s="25" t="str">
        <f>IF(K514&gt;4,"Dames","Messieurs")</f>
        <v>Dames</v>
      </c>
      <c r="J514" t="str">
        <f>RIGHT(B514,5)</f>
        <v>616.0</v>
      </c>
      <c r="K514">
        <f>VALUE(LEFT(J514,1))</f>
        <v>6</v>
      </c>
      <c r="L514" s="25" t="str">
        <f>+O514</f>
        <v>R9 </v>
      </c>
      <c r="M514" s="25" t="s">
        <v>225</v>
      </c>
      <c r="N514" s="25" t="s">
        <v>226</v>
      </c>
      <c r="O514" s="25" t="s">
        <v>3073</v>
      </c>
      <c r="P514" s="25">
        <v>11805</v>
      </c>
      <c r="Q514" s="25">
        <v>0.75</v>
      </c>
      <c r="R514" s="25" t="s">
        <v>53</v>
      </c>
      <c r="S514" s="25" t="s">
        <v>878</v>
      </c>
    </row>
    <row r="515" spans="1:19" x14ac:dyDescent="0.35">
      <c r="A515" s="25" t="str">
        <f>+N515</f>
        <v>Cortat Hervé</v>
      </c>
      <c r="B515" s="25" t="str">
        <f>+M515</f>
        <v>270.75.425.0</v>
      </c>
      <c r="C515" s="25" t="str">
        <f>LEFT(L515,2)</f>
        <v>R6</v>
      </c>
      <c r="D515" s="25">
        <f>+Q515</f>
        <v>4.6509999999999998</v>
      </c>
      <c r="E515" s="25" t="str">
        <f>+R515</f>
        <v>50+</v>
      </c>
      <c r="F515" s="25" t="str">
        <f>+S515</f>
        <v>A</v>
      </c>
      <c r="G515" s="29" t="s">
        <v>3974</v>
      </c>
      <c r="H515" s="29" t="str">
        <f t="shared" si="8"/>
        <v/>
      </c>
      <c r="I515" s="25" t="str">
        <f>IF(K515&gt;4,"Dames","Messieurs")</f>
        <v>Messieurs</v>
      </c>
      <c r="J515" t="str">
        <f>RIGHT(B515,5)</f>
        <v>425.0</v>
      </c>
      <c r="K515">
        <f>VALUE(LEFT(J515,1))</f>
        <v>4</v>
      </c>
      <c r="L515" s="25" t="str">
        <f>+O515</f>
        <v>R6 </v>
      </c>
      <c r="M515" s="25" t="s">
        <v>161</v>
      </c>
      <c r="N515" s="25" t="s">
        <v>162</v>
      </c>
      <c r="O515" s="25" t="s">
        <v>3065</v>
      </c>
      <c r="P515" s="25">
        <v>5349</v>
      </c>
      <c r="Q515" s="25">
        <v>4.6509999999999998</v>
      </c>
      <c r="R515" s="25" t="s">
        <v>39</v>
      </c>
      <c r="S515" s="25" t="s">
        <v>36</v>
      </c>
    </row>
    <row r="516" spans="1:19" x14ac:dyDescent="0.35">
      <c r="A516" s="25" t="str">
        <f>+N516</f>
        <v>Cortesi Dylan</v>
      </c>
      <c r="B516" s="25" t="str">
        <f>+M516</f>
        <v>270.08.104.0</v>
      </c>
      <c r="C516" s="25" t="str">
        <f>LEFT(L516,2)</f>
        <v>R5</v>
      </c>
      <c r="D516" s="25">
        <f>+Q516</f>
        <v>5.19</v>
      </c>
      <c r="E516" s="25" t="str">
        <f>+R516</f>
        <v>18&amp;U</v>
      </c>
      <c r="F516" s="25" t="str">
        <f>+S516</f>
        <v>A</v>
      </c>
      <c r="G516" s="29" t="s">
        <v>2175</v>
      </c>
      <c r="H516" s="29" t="str">
        <f t="shared" si="8"/>
        <v/>
      </c>
      <c r="I516" s="25" t="str">
        <f>IF(K516&gt;4,"Dames","Messieurs")</f>
        <v>Messieurs</v>
      </c>
      <c r="J516" t="str">
        <f>RIGHT(B516,5)</f>
        <v>104.0</v>
      </c>
      <c r="K516">
        <f>VALUE(LEFT(J516,1))</f>
        <v>1</v>
      </c>
      <c r="L516" s="25" t="str">
        <f>+O516</f>
        <v>R5 </v>
      </c>
      <c r="M516" s="25" t="s">
        <v>2699</v>
      </c>
      <c r="N516" s="25" t="s">
        <v>2700</v>
      </c>
      <c r="O516" s="25" t="s">
        <v>3084</v>
      </c>
      <c r="P516" s="25">
        <v>3800</v>
      </c>
      <c r="Q516" s="25">
        <v>5.19</v>
      </c>
      <c r="R516" s="25" t="s">
        <v>73</v>
      </c>
      <c r="S516" s="25" t="s">
        <v>36</v>
      </c>
    </row>
    <row r="517" spans="1:19" x14ac:dyDescent="0.35">
      <c r="A517" s="25" t="str">
        <f>+N517</f>
        <v>Cortez de Oliveira Pedro</v>
      </c>
      <c r="B517" s="25" t="str">
        <f>+M517</f>
        <v>270.10.291.0</v>
      </c>
      <c r="C517" s="25" t="str">
        <f>LEFT(L517,2)</f>
        <v>R9</v>
      </c>
      <c r="D517" s="25">
        <f>+Q517</f>
        <v>0.75</v>
      </c>
      <c r="E517" s="25" t="str">
        <f>+R517</f>
        <v>16&amp;U</v>
      </c>
      <c r="F517" s="25" t="str">
        <f>+S517</f>
        <v>S</v>
      </c>
      <c r="G517" s="29" t="s">
        <v>2175</v>
      </c>
      <c r="H517" s="29" t="str">
        <f t="shared" si="8"/>
        <v/>
      </c>
      <c r="I517" s="25" t="str">
        <f>IF(K517&gt;4,"Dames","Messieurs")</f>
        <v>Messieurs</v>
      </c>
      <c r="J517" t="str">
        <f>RIGHT(B517,5)</f>
        <v>291.0</v>
      </c>
      <c r="K517">
        <f>VALUE(LEFT(J517,1))</f>
        <v>2</v>
      </c>
      <c r="L517" s="25" t="str">
        <f>+O517</f>
        <v>R9 </v>
      </c>
      <c r="M517" s="25" t="s">
        <v>3051</v>
      </c>
      <c r="N517" s="25" t="s">
        <v>3052</v>
      </c>
      <c r="O517" s="25" t="s">
        <v>3073</v>
      </c>
      <c r="P517" s="25">
        <v>32458</v>
      </c>
      <c r="Q517" s="25">
        <v>0.75</v>
      </c>
      <c r="R517" s="25" t="s">
        <v>87</v>
      </c>
      <c r="S517" s="25" t="s">
        <v>878</v>
      </c>
    </row>
    <row r="518" spans="1:19" x14ac:dyDescent="0.35">
      <c r="A518" s="25" t="str">
        <f>+N518</f>
        <v>Corthesy Yael</v>
      </c>
      <c r="B518" s="25" t="str">
        <f>+M518</f>
        <v>270.84.672.0</v>
      </c>
      <c r="C518" s="25" t="str">
        <f>LEFT(L518,2)</f>
        <v>R9</v>
      </c>
      <c r="D518" s="25">
        <f>+Q518</f>
        <v>0.75</v>
      </c>
      <c r="E518" s="25" t="str">
        <f>+R518</f>
        <v>40+</v>
      </c>
      <c r="F518" s="25" t="str">
        <f>+S518</f>
        <v>A</v>
      </c>
      <c r="G518" s="29" t="s">
        <v>28</v>
      </c>
      <c r="H518" s="29" t="str">
        <f t="shared" si="8"/>
        <v/>
      </c>
      <c r="I518" s="25" t="str">
        <f>IF(K518&gt;4,"Dames","Messieurs")</f>
        <v>Dames</v>
      </c>
      <c r="J518" t="str">
        <f>RIGHT(B518,5)</f>
        <v>672.0</v>
      </c>
      <c r="K518">
        <f>VALUE(LEFT(J518,1))</f>
        <v>6</v>
      </c>
      <c r="L518" s="25" t="str">
        <f>+O518</f>
        <v>R9 </v>
      </c>
      <c r="M518" s="25" t="s">
        <v>263</v>
      </c>
      <c r="N518" s="25" t="s">
        <v>264</v>
      </c>
      <c r="O518" s="25" t="s">
        <v>3073</v>
      </c>
      <c r="P518" s="25">
        <v>11805</v>
      </c>
      <c r="Q518" s="25">
        <v>0.75</v>
      </c>
      <c r="R518" s="25" t="s">
        <v>68</v>
      </c>
      <c r="S518" s="25" t="s">
        <v>36</v>
      </c>
    </row>
    <row r="519" spans="1:19" x14ac:dyDescent="0.35">
      <c r="A519" s="25" t="str">
        <f>+N519</f>
        <v>Cosandier Anthony</v>
      </c>
      <c r="B519" s="25" t="str">
        <f>+M519</f>
        <v>271.01.254.0</v>
      </c>
      <c r="C519" s="25" t="str">
        <f>LEFT(L519,2)</f>
        <v>R5</v>
      </c>
      <c r="D519" s="25">
        <f>+Q519</f>
        <v>5.4240000000000004</v>
      </c>
      <c r="E519" s="25" t="str">
        <f>+R519</f>
        <v>A</v>
      </c>
      <c r="F519" s="25" t="str">
        <f>+S519</f>
        <v>S</v>
      </c>
      <c r="G519" s="29" t="s">
        <v>1839</v>
      </c>
      <c r="H519" s="29" t="str">
        <f t="shared" si="8"/>
        <v/>
      </c>
      <c r="I519" s="25" t="str">
        <f>IF(K519&gt;4,"Dames","Messieurs")</f>
        <v>Messieurs</v>
      </c>
      <c r="J519" t="str">
        <f>RIGHT(B519,5)</f>
        <v>254.0</v>
      </c>
      <c r="K519">
        <f>VALUE(LEFT(J519,1))</f>
        <v>2</v>
      </c>
      <c r="L519" s="25" t="str">
        <f>+O519</f>
        <v>R5 </v>
      </c>
      <c r="M519" s="25" t="s">
        <v>1944</v>
      </c>
      <c r="N519" s="25" t="s">
        <v>1945</v>
      </c>
      <c r="O519" s="25" t="s">
        <v>3084</v>
      </c>
      <c r="P519" s="25">
        <v>3280</v>
      </c>
      <c r="Q519" s="25">
        <v>5.4240000000000004</v>
      </c>
      <c r="R519" s="25" t="s">
        <v>36</v>
      </c>
      <c r="S519" s="25" t="s">
        <v>878</v>
      </c>
    </row>
    <row r="520" spans="1:19" x14ac:dyDescent="0.35">
      <c r="A520" s="25" t="str">
        <f>+N520</f>
        <v>Cosandier Melissa</v>
      </c>
      <c r="B520" s="25" t="str">
        <f>+M520</f>
        <v>271.99.662.0</v>
      </c>
      <c r="C520" s="25" t="str">
        <f>LEFT(L520,2)</f>
        <v>R4</v>
      </c>
      <c r="D520" s="25">
        <f>+Q520</f>
        <v>6.0140000000000002</v>
      </c>
      <c r="E520" s="25" t="str">
        <f>+R520</f>
        <v>A</v>
      </c>
      <c r="F520" s="25" t="str">
        <f>+S520</f>
        <v>A</v>
      </c>
      <c r="G520" s="29" t="s">
        <v>1839</v>
      </c>
      <c r="H520" s="29" t="str">
        <f t="shared" si="8"/>
        <v/>
      </c>
      <c r="I520" s="25" t="str">
        <f>IF(K520&gt;4,"Dames","Messieurs")</f>
        <v>Dames</v>
      </c>
      <c r="J520" t="str">
        <f>RIGHT(B520,5)</f>
        <v>662.0</v>
      </c>
      <c r="K520">
        <f>VALUE(LEFT(J520,1))</f>
        <v>6</v>
      </c>
      <c r="L520" s="25" t="str">
        <f>+O520</f>
        <v>R4 </v>
      </c>
      <c r="M520" s="25" t="s">
        <v>1992</v>
      </c>
      <c r="N520" s="25" t="s">
        <v>1993</v>
      </c>
      <c r="O520" s="25" t="s">
        <v>3064</v>
      </c>
      <c r="P520" s="25">
        <v>852</v>
      </c>
      <c r="Q520" s="25">
        <v>6.0140000000000002</v>
      </c>
      <c r="R520" s="25" t="s">
        <v>36</v>
      </c>
      <c r="S520" s="25" t="s">
        <v>36</v>
      </c>
    </row>
    <row r="521" spans="1:19" x14ac:dyDescent="0.35">
      <c r="A521" s="25" t="str">
        <f>+N521</f>
        <v>Cosentino David</v>
      </c>
      <c r="B521" s="25" t="str">
        <f>+M521</f>
        <v>271.10.489.0</v>
      </c>
      <c r="C521" s="25" t="str">
        <f>LEFT(L521,2)</f>
        <v>R8</v>
      </c>
      <c r="D521" s="25">
        <f>+Q521</f>
        <v>0.93899999999999995</v>
      </c>
      <c r="E521" s="25" t="str">
        <f>+R521</f>
        <v>16&amp;U</v>
      </c>
      <c r="F521" s="25" t="str">
        <f>+S521</f>
        <v>S</v>
      </c>
      <c r="G521" s="29" t="s">
        <v>1839</v>
      </c>
      <c r="H521" s="29" t="str">
        <f t="shared" si="8"/>
        <v/>
      </c>
      <c r="I521" s="25" t="str">
        <f>IF(K521&gt;4,"Dames","Messieurs")</f>
        <v>Messieurs</v>
      </c>
      <c r="J521" t="str">
        <f>RIGHT(B521,5)</f>
        <v>489.0</v>
      </c>
      <c r="K521">
        <f>VALUE(LEFT(J521,1))</f>
        <v>4</v>
      </c>
      <c r="L521" s="25" t="str">
        <f>+O521</f>
        <v>R8 </v>
      </c>
      <c r="M521" s="25" t="s">
        <v>3887</v>
      </c>
      <c r="N521" s="25" t="s">
        <v>3888</v>
      </c>
      <c r="O521" s="25" t="s">
        <v>3070</v>
      </c>
      <c r="P521" s="25">
        <v>29858</v>
      </c>
      <c r="Q521" s="25">
        <v>0.93899999999999995</v>
      </c>
      <c r="R521" s="25" t="s">
        <v>87</v>
      </c>
      <c r="S521" s="25" t="s">
        <v>878</v>
      </c>
    </row>
    <row r="522" spans="1:19" x14ac:dyDescent="0.35">
      <c r="A522" s="25" t="str">
        <f>+N522</f>
        <v>Costa Jacques</v>
      </c>
      <c r="B522" s="25" t="str">
        <f>+M522</f>
        <v>271.97.466.0</v>
      </c>
      <c r="C522" s="25" t="str">
        <f>LEFT(L522,2)</f>
        <v>R8</v>
      </c>
      <c r="D522" s="25">
        <f>+Q522</f>
        <v>1.629</v>
      </c>
      <c r="E522" s="25" t="str">
        <f>+R522</f>
        <v>A</v>
      </c>
      <c r="F522" s="25" t="str">
        <f>+S522</f>
        <v>A</v>
      </c>
      <c r="G522" s="29" t="s">
        <v>28</v>
      </c>
      <c r="H522" s="29" t="str">
        <f t="shared" si="8"/>
        <v/>
      </c>
      <c r="I522" s="25" t="str">
        <f>IF(K522&gt;4,"Dames","Messieurs")</f>
        <v>Messieurs</v>
      </c>
      <c r="J522" t="str">
        <f>RIGHT(B522,5)</f>
        <v>466.0</v>
      </c>
      <c r="K522">
        <f>VALUE(LEFT(J522,1))</f>
        <v>4</v>
      </c>
      <c r="L522" s="25" t="str">
        <f>+O522</f>
        <v>R8 </v>
      </c>
      <c r="M522" s="25" t="s">
        <v>1485</v>
      </c>
      <c r="N522" s="25" t="s">
        <v>1486</v>
      </c>
      <c r="O522" s="25" t="s">
        <v>3070</v>
      </c>
      <c r="P522" s="25">
        <v>22243</v>
      </c>
      <c r="Q522" s="25">
        <v>1.629</v>
      </c>
      <c r="R522" s="25" t="s">
        <v>36</v>
      </c>
      <c r="S522" s="25" t="s">
        <v>36</v>
      </c>
    </row>
    <row r="523" spans="1:19" x14ac:dyDescent="0.35">
      <c r="A523" s="25" t="str">
        <f>+N523</f>
        <v>Cotting Diane</v>
      </c>
      <c r="B523" s="25" t="str">
        <f>+M523</f>
        <v>271.87.664.0</v>
      </c>
      <c r="C523" s="25" t="str">
        <f>LEFT(L523,2)</f>
        <v>R7</v>
      </c>
      <c r="D523" s="25">
        <f>+Q523</f>
        <v>2.79</v>
      </c>
      <c r="E523" s="25" t="str">
        <f>+R523</f>
        <v>35+</v>
      </c>
      <c r="F523" s="25" t="str">
        <f>+S523</f>
        <v>S</v>
      </c>
      <c r="G523" s="29" t="s">
        <v>3393</v>
      </c>
      <c r="H523" s="29" t="str">
        <f t="shared" si="8"/>
        <v/>
      </c>
      <c r="I523" s="25" t="str">
        <f>IF(K523&gt;4,"Dames","Messieurs")</f>
        <v>Dames</v>
      </c>
      <c r="J523" t="str">
        <f>RIGHT(B523,5)</f>
        <v>664.0</v>
      </c>
      <c r="K523">
        <f>VALUE(LEFT(J523,1))</f>
        <v>6</v>
      </c>
      <c r="L523" s="25" t="str">
        <f>+O523</f>
        <v>R7 </v>
      </c>
      <c r="M523" s="25" t="s">
        <v>3522</v>
      </c>
      <c r="N523" s="25" t="s">
        <v>3523</v>
      </c>
      <c r="O523" s="25" t="s">
        <v>3066</v>
      </c>
      <c r="P523" s="25">
        <v>4825</v>
      </c>
      <c r="Q523" s="25">
        <v>2.79</v>
      </c>
      <c r="R523" s="25" t="s">
        <v>42</v>
      </c>
      <c r="S523" s="25" t="s">
        <v>878</v>
      </c>
    </row>
    <row r="524" spans="1:19" x14ac:dyDescent="0.35">
      <c r="A524" s="25" t="str">
        <f>+N524</f>
        <v>Cotting Jonathan</v>
      </c>
      <c r="B524" s="25" t="str">
        <f>+M524</f>
        <v>271.85.192.0</v>
      </c>
      <c r="C524" s="25" t="str">
        <f>LEFT(L524,2)</f>
        <v>R7</v>
      </c>
      <c r="D524" s="25">
        <f>+Q524</f>
        <v>2.6360000000000001</v>
      </c>
      <c r="E524" s="25" t="str">
        <f>+R524</f>
        <v>40+</v>
      </c>
      <c r="F524" s="25" t="str">
        <f>+S524</f>
        <v>S</v>
      </c>
      <c r="G524" s="29" t="s">
        <v>3393</v>
      </c>
      <c r="H524" s="29" t="str">
        <f t="shared" si="8"/>
        <v/>
      </c>
      <c r="I524" s="25" t="str">
        <f>IF(K524&gt;4,"Dames","Messieurs")</f>
        <v>Messieurs</v>
      </c>
      <c r="J524" t="str">
        <f>RIGHT(B524,5)</f>
        <v>192.0</v>
      </c>
      <c r="K524">
        <f>VALUE(LEFT(J524,1))</f>
        <v>1</v>
      </c>
      <c r="L524" s="25" t="str">
        <f>+O524</f>
        <v>R7 </v>
      </c>
      <c r="M524" s="25" t="s">
        <v>3608</v>
      </c>
      <c r="N524" s="25" t="s">
        <v>3609</v>
      </c>
      <c r="O524" s="25" t="s">
        <v>3066</v>
      </c>
      <c r="P524" s="25">
        <v>14752</v>
      </c>
      <c r="Q524" s="25">
        <v>2.6360000000000001</v>
      </c>
      <c r="R524" s="25" t="s">
        <v>68</v>
      </c>
      <c r="S524" s="25" t="s">
        <v>878</v>
      </c>
    </row>
    <row r="525" spans="1:19" x14ac:dyDescent="0.35">
      <c r="A525" s="25" t="str">
        <f>+N525</f>
        <v>Cotting Léo</v>
      </c>
      <c r="B525" s="25" t="str">
        <f>+M525</f>
        <v>271.18.369.0</v>
      </c>
      <c r="C525" s="25" t="str">
        <f>LEFT(L525,2)</f>
        <v>R8</v>
      </c>
      <c r="D525" s="25">
        <f>+Q525</f>
        <v>1.5009999999999999</v>
      </c>
      <c r="E525" s="25" t="str">
        <f>+R525</f>
        <v>10&amp;U</v>
      </c>
      <c r="F525" s="25" t="str">
        <f>+S525</f>
        <v>A</v>
      </c>
      <c r="G525" s="29" t="s">
        <v>3393</v>
      </c>
      <c r="H525" s="29" t="str">
        <f t="shared" si="8"/>
        <v/>
      </c>
      <c r="I525" s="25" t="str">
        <f>IF(K525&gt;4,"Dames","Messieurs")</f>
        <v>Messieurs</v>
      </c>
      <c r="J525" t="str">
        <f>RIGHT(B525,5)</f>
        <v>369.0</v>
      </c>
      <c r="K525">
        <f>VALUE(LEFT(J525,1))</f>
        <v>3</v>
      </c>
      <c r="L525" s="25" t="str">
        <f>+O525</f>
        <v>R8 </v>
      </c>
      <c r="M525" s="25" t="s">
        <v>4765</v>
      </c>
      <c r="N525" s="25" t="s">
        <v>4766</v>
      </c>
      <c r="O525" s="25" t="s">
        <v>3070</v>
      </c>
      <c r="P525" s="25">
        <v>23386</v>
      </c>
      <c r="Q525" s="25">
        <v>1.5009999999999999</v>
      </c>
      <c r="R525" s="25" t="s">
        <v>110</v>
      </c>
      <c r="S525" s="25" t="s">
        <v>36</v>
      </c>
    </row>
    <row r="526" spans="1:19" x14ac:dyDescent="0.35">
      <c r="A526" s="25" t="str">
        <f>+N526</f>
        <v>Cotting Marc</v>
      </c>
      <c r="B526" s="25" t="str">
        <f>+M526</f>
        <v>271.00.205.0</v>
      </c>
      <c r="C526" s="25" t="str">
        <f>LEFT(L526,2)</f>
        <v>R9</v>
      </c>
      <c r="D526" s="25">
        <f>+Q526</f>
        <v>0.75</v>
      </c>
      <c r="E526" s="25" t="str">
        <f>+R526</f>
        <v>A</v>
      </c>
      <c r="F526" s="25" t="str">
        <f>+S526</f>
        <v>S</v>
      </c>
      <c r="G526" s="29" t="s">
        <v>543</v>
      </c>
      <c r="H526" s="29" t="str">
        <f t="shared" si="8"/>
        <v/>
      </c>
      <c r="I526" s="25" t="str">
        <f>IF(K526&gt;4,"Dames","Messieurs")</f>
        <v>Messieurs</v>
      </c>
      <c r="J526" t="str">
        <f>RIGHT(B526,5)</f>
        <v>205.0</v>
      </c>
      <c r="K526">
        <f>VALUE(LEFT(J526,1))</f>
        <v>2</v>
      </c>
      <c r="L526" s="25" t="str">
        <f>+O526</f>
        <v>R9 </v>
      </c>
      <c r="M526" s="25" t="s">
        <v>1168</v>
      </c>
      <c r="N526" s="25" t="s">
        <v>1169</v>
      </c>
      <c r="O526" s="25" t="s">
        <v>3073</v>
      </c>
      <c r="P526" s="25">
        <v>32458</v>
      </c>
      <c r="Q526" s="25">
        <v>0.75</v>
      </c>
      <c r="R526" s="25" t="s">
        <v>36</v>
      </c>
      <c r="S526" s="25" t="s">
        <v>878</v>
      </c>
    </row>
    <row r="527" spans="1:19" x14ac:dyDescent="0.35">
      <c r="A527" s="25" t="str">
        <f>+N527</f>
        <v>Cotton Philippe</v>
      </c>
      <c r="B527" s="25" t="str">
        <f>+M527</f>
        <v>271.64.406.0</v>
      </c>
      <c r="C527" s="25" t="str">
        <f>LEFT(L527,2)</f>
        <v>R9</v>
      </c>
      <c r="D527" s="25">
        <f>+Q527</f>
        <v>0.75</v>
      </c>
      <c r="E527" s="25" t="str">
        <f>+R527</f>
        <v>60+</v>
      </c>
      <c r="F527" s="25" t="str">
        <f>+S527</f>
        <v>S</v>
      </c>
      <c r="G527" s="29" t="s">
        <v>27</v>
      </c>
      <c r="H527" s="29" t="str">
        <f t="shared" si="8"/>
        <v/>
      </c>
      <c r="I527" s="25" t="str">
        <f>IF(K527&gt;4,"Dames","Messieurs")</f>
        <v>Messieurs</v>
      </c>
      <c r="J527" t="str">
        <f>RIGHT(B527,5)</f>
        <v>406.0</v>
      </c>
      <c r="K527">
        <f>VALUE(LEFT(J527,1))</f>
        <v>4</v>
      </c>
      <c r="L527" s="25" t="str">
        <f>+O527</f>
        <v>R9 </v>
      </c>
      <c r="M527" s="25" t="s">
        <v>1421</v>
      </c>
      <c r="N527" s="25" t="s">
        <v>1422</v>
      </c>
      <c r="O527" s="25" t="s">
        <v>3073</v>
      </c>
      <c r="P527" s="25">
        <v>32458</v>
      </c>
      <c r="Q527" s="25">
        <v>0.75</v>
      </c>
      <c r="R527" s="25" t="s">
        <v>47</v>
      </c>
      <c r="S527" s="25" t="s">
        <v>878</v>
      </c>
    </row>
    <row r="528" spans="1:19" x14ac:dyDescent="0.35">
      <c r="A528" s="25" t="str">
        <f>+N528</f>
        <v>Coursimault Marine</v>
      </c>
      <c r="B528" s="25" t="str">
        <f>+M528</f>
        <v>271.76.854.0</v>
      </c>
      <c r="C528" s="25" t="str">
        <f>LEFT(L528,2)</f>
        <v>R5</v>
      </c>
      <c r="D528" s="25">
        <f>+Q528</f>
        <v>5.1289999999999996</v>
      </c>
      <c r="E528" s="25" t="str">
        <f>+R528</f>
        <v>45+</v>
      </c>
      <c r="F528" s="25" t="str">
        <f>+S528</f>
        <v>A</v>
      </c>
      <c r="G528" s="29" t="s">
        <v>3393</v>
      </c>
      <c r="H528" s="29" t="str">
        <f t="shared" si="8"/>
        <v/>
      </c>
      <c r="I528" s="25" t="str">
        <f>IF(K528&gt;4,"Dames","Messieurs")</f>
        <v>Dames</v>
      </c>
      <c r="J528" t="str">
        <f>RIGHT(B528,5)</f>
        <v>854.0</v>
      </c>
      <c r="K528">
        <f>VALUE(LEFT(J528,1))</f>
        <v>8</v>
      </c>
      <c r="L528" s="25" t="str">
        <f>+O528</f>
        <v>R5 </v>
      </c>
      <c r="M528" s="25" t="s">
        <v>3516</v>
      </c>
      <c r="N528" s="25" t="s">
        <v>3517</v>
      </c>
      <c r="O528" s="25" t="s">
        <v>3084</v>
      </c>
      <c r="P528" s="25">
        <v>1426</v>
      </c>
      <c r="Q528" s="25">
        <v>5.1289999999999996</v>
      </c>
      <c r="R528" s="25" t="s">
        <v>78</v>
      </c>
      <c r="S528" s="25" t="s">
        <v>36</v>
      </c>
    </row>
    <row r="529" spans="1:19" x14ac:dyDescent="0.35">
      <c r="A529" s="25" t="str">
        <f>+N529</f>
        <v>Coursimault Mathieu</v>
      </c>
      <c r="B529" s="25" t="str">
        <f>+M529</f>
        <v>271.09.132.0</v>
      </c>
      <c r="C529" s="25" t="str">
        <f>LEFT(L529,2)</f>
        <v>R7</v>
      </c>
      <c r="D529" s="25">
        <f>+Q529</f>
        <v>3.2909999999999999</v>
      </c>
      <c r="E529" s="25" t="str">
        <f>+R529</f>
        <v>16&amp;U</v>
      </c>
      <c r="F529" s="25" t="str">
        <f>+S529</f>
        <v>A</v>
      </c>
      <c r="G529" s="29" t="s">
        <v>3393</v>
      </c>
      <c r="H529" s="29" t="str">
        <f t="shared" si="8"/>
        <v/>
      </c>
      <c r="I529" s="25" t="str">
        <f>IF(K529&gt;4,"Dames","Messieurs")</f>
        <v>Messieurs</v>
      </c>
      <c r="J529" t="str">
        <f>RIGHT(B529,5)</f>
        <v>132.0</v>
      </c>
      <c r="K529">
        <f>VALUE(LEFT(J529,1))</f>
        <v>1</v>
      </c>
      <c r="L529" s="25" t="str">
        <f>+O529</f>
        <v>R7 </v>
      </c>
      <c r="M529" s="25" t="s">
        <v>3576</v>
      </c>
      <c r="N529" s="25" t="s">
        <v>3577</v>
      </c>
      <c r="O529" s="25" t="s">
        <v>3066</v>
      </c>
      <c r="P529" s="25">
        <v>11038</v>
      </c>
      <c r="Q529" s="25">
        <v>3.2909999999999999</v>
      </c>
      <c r="R529" s="25" t="s">
        <v>87</v>
      </c>
      <c r="S529" s="25" t="s">
        <v>36</v>
      </c>
    </row>
    <row r="530" spans="1:19" x14ac:dyDescent="0.35">
      <c r="A530" s="25" t="str">
        <f>+N530</f>
        <v>Coursimault Mathilde</v>
      </c>
      <c r="B530" s="25" t="str">
        <f>+M530</f>
        <v>271.05.722.0</v>
      </c>
      <c r="C530" s="25" t="str">
        <f>LEFT(L530,2)</f>
        <v>R5</v>
      </c>
      <c r="D530" s="25">
        <f>+Q530</f>
        <v>4.4989999999999997</v>
      </c>
      <c r="E530" s="25" t="str">
        <f>+R530</f>
        <v>A</v>
      </c>
      <c r="F530" s="25" t="str">
        <f>+S530</f>
        <v>S</v>
      </c>
      <c r="G530" s="29" t="s">
        <v>3393</v>
      </c>
      <c r="H530" s="29" t="str">
        <f t="shared" si="8"/>
        <v/>
      </c>
      <c r="I530" s="25" t="str">
        <f>IF(K530&gt;4,"Dames","Messieurs")</f>
        <v>Dames</v>
      </c>
      <c r="J530" t="str">
        <f>RIGHT(B530,5)</f>
        <v>722.0</v>
      </c>
      <c r="K530">
        <f>VALUE(LEFT(J530,1))</f>
        <v>7</v>
      </c>
      <c r="L530" s="25" t="str">
        <f>+O530</f>
        <v>R5 </v>
      </c>
      <c r="M530" s="25" t="s">
        <v>3514</v>
      </c>
      <c r="N530" s="25" t="s">
        <v>3515</v>
      </c>
      <c r="O530" s="25" t="s">
        <v>3084</v>
      </c>
      <c r="P530" s="25">
        <v>2041</v>
      </c>
      <c r="Q530" s="25">
        <v>4.4989999999999997</v>
      </c>
      <c r="R530" s="25" t="s">
        <v>36</v>
      </c>
      <c r="S530" s="25" t="s">
        <v>878</v>
      </c>
    </row>
    <row r="531" spans="1:19" x14ac:dyDescent="0.35">
      <c r="A531" s="25" t="str">
        <f>+N531</f>
        <v>Courvoisier Milan</v>
      </c>
      <c r="B531" s="25" t="str">
        <f>+M531</f>
        <v>271.08.411.0</v>
      </c>
      <c r="C531" s="25" t="str">
        <f>LEFT(L531,2)</f>
        <v>R9</v>
      </c>
      <c r="D531" s="25">
        <f>+Q531</f>
        <v>0.75</v>
      </c>
      <c r="E531" s="25" t="str">
        <f>+R531</f>
        <v>18&amp;U</v>
      </c>
      <c r="F531" s="25" t="str">
        <f>+S531</f>
        <v>S</v>
      </c>
      <c r="G531" s="29" t="s">
        <v>1839</v>
      </c>
      <c r="H531" s="29" t="str">
        <f t="shared" si="8"/>
        <v/>
      </c>
      <c r="I531" s="25" t="str">
        <f>IF(K531&gt;4,"Dames","Messieurs")</f>
        <v>Messieurs</v>
      </c>
      <c r="J531" t="str">
        <f>RIGHT(B531,5)</f>
        <v>411.0</v>
      </c>
      <c r="K531">
        <f>VALUE(LEFT(J531,1))</f>
        <v>4</v>
      </c>
      <c r="L531" s="25" t="str">
        <f>+O531</f>
        <v>R9 </v>
      </c>
      <c r="M531" s="25" t="s">
        <v>2042</v>
      </c>
      <c r="N531" s="25" t="s">
        <v>2043</v>
      </c>
      <c r="O531" s="25" t="s">
        <v>3073</v>
      </c>
      <c r="P531" s="25">
        <v>32458</v>
      </c>
      <c r="Q531" s="25">
        <v>0.75</v>
      </c>
      <c r="R531" s="25" t="s">
        <v>73</v>
      </c>
      <c r="S531" s="25" t="s">
        <v>878</v>
      </c>
    </row>
    <row r="532" spans="1:19" x14ac:dyDescent="0.35">
      <c r="A532" s="25" t="str">
        <f>+N532</f>
        <v>Courvoisier Olivier</v>
      </c>
      <c r="B532" s="25" t="str">
        <f>+M532</f>
        <v>271.56.474.0</v>
      </c>
      <c r="C532" s="25" t="str">
        <f>LEFT(L532,2)</f>
        <v>R7</v>
      </c>
      <c r="D532" s="25">
        <f>+Q532</f>
        <v>2.6110000000000002</v>
      </c>
      <c r="E532" s="25" t="str">
        <f>+R532</f>
        <v>65+</v>
      </c>
      <c r="F532" s="25" t="str">
        <f>+S532</f>
        <v>A</v>
      </c>
      <c r="G532" s="29" t="s">
        <v>1839</v>
      </c>
      <c r="H532" s="29" t="str">
        <f t="shared" si="8"/>
        <v/>
      </c>
      <c r="I532" s="25" t="str">
        <f>IF(K532&gt;4,"Dames","Messieurs")</f>
        <v>Messieurs</v>
      </c>
      <c r="J532" t="str">
        <f>RIGHT(B532,5)</f>
        <v>474.0</v>
      </c>
      <c r="K532">
        <f>VALUE(LEFT(J532,1))</f>
        <v>4</v>
      </c>
      <c r="L532" s="25" t="str">
        <f>+O532</f>
        <v>R7 </v>
      </c>
      <c r="M532" s="25" t="s">
        <v>1970</v>
      </c>
      <c r="N532" s="25" t="s">
        <v>1971</v>
      </c>
      <c r="O532" s="25" t="s">
        <v>3066</v>
      </c>
      <c r="P532" s="25">
        <v>14908</v>
      </c>
      <c r="Q532" s="25">
        <v>2.6110000000000002</v>
      </c>
      <c r="R532" s="25" t="s">
        <v>100</v>
      </c>
      <c r="S532" s="25" t="s">
        <v>36</v>
      </c>
    </row>
    <row r="533" spans="1:19" x14ac:dyDescent="0.35">
      <c r="A533" s="25" t="str">
        <f>+N533</f>
        <v>Couvreu Edouard</v>
      </c>
      <c r="B533" s="25" t="str">
        <f>+M533</f>
        <v>271.91.172.0</v>
      </c>
      <c r="C533" s="25" t="str">
        <f>LEFT(L533,2)</f>
        <v>R7</v>
      </c>
      <c r="D533" s="25">
        <f>+Q533</f>
        <v>2.5760000000000001</v>
      </c>
      <c r="E533" s="25" t="str">
        <f>+R533</f>
        <v>A</v>
      </c>
      <c r="F533" s="25" t="str">
        <f>+S533</f>
        <v>A</v>
      </c>
      <c r="G533" s="29" t="s">
        <v>3994</v>
      </c>
      <c r="H533" s="29" t="str">
        <f t="shared" si="8"/>
        <v/>
      </c>
      <c r="I533" s="25" t="str">
        <f>IF(K533&gt;4,"Dames","Messieurs")</f>
        <v>Messieurs</v>
      </c>
      <c r="J533" t="str">
        <f>RIGHT(B533,5)</f>
        <v>172.0</v>
      </c>
      <c r="K533">
        <f>VALUE(LEFT(J533,1))</f>
        <v>1</v>
      </c>
      <c r="L533" s="25" t="str">
        <f>+O533</f>
        <v>R7 </v>
      </c>
      <c r="M533" s="25" t="s">
        <v>4637</v>
      </c>
      <c r="N533" s="25" t="s">
        <v>4638</v>
      </c>
      <c r="O533" s="25" t="s">
        <v>3066</v>
      </c>
      <c r="P533" s="25">
        <v>15351</v>
      </c>
      <c r="Q533" s="25">
        <v>2.5760000000000001</v>
      </c>
      <c r="R533" s="25" t="s">
        <v>36</v>
      </c>
      <c r="S533" s="25" t="s">
        <v>36</v>
      </c>
    </row>
    <row r="534" spans="1:19" x14ac:dyDescent="0.35">
      <c r="A534" s="25" t="str">
        <f>+N534</f>
        <v>Crausaz Bastien</v>
      </c>
      <c r="B534" s="25" t="str">
        <f>+M534</f>
        <v>272.02.449.0</v>
      </c>
      <c r="C534" s="25" t="str">
        <f>LEFT(L534,2)</f>
        <v>R9</v>
      </c>
      <c r="D534" s="25">
        <f>+Q534</f>
        <v>0.75</v>
      </c>
      <c r="E534" s="25" t="str">
        <f>+R534</f>
        <v>A</v>
      </c>
      <c r="F534" s="25" t="str">
        <f>+S534</f>
        <v>A</v>
      </c>
      <c r="G534" s="29" t="s">
        <v>3393</v>
      </c>
      <c r="H534" s="29" t="str">
        <f t="shared" si="8"/>
        <v/>
      </c>
      <c r="I534" s="25" t="str">
        <f>IF(K534&gt;4,"Dames","Messieurs")</f>
        <v>Messieurs</v>
      </c>
      <c r="J534" t="str">
        <f>RIGHT(B534,5)</f>
        <v>449.0</v>
      </c>
      <c r="K534">
        <f>VALUE(LEFT(J534,1))</f>
        <v>4</v>
      </c>
      <c r="L534" s="25" t="str">
        <f>+O534</f>
        <v>R9 </v>
      </c>
      <c r="M534" s="25" t="s">
        <v>3692</v>
      </c>
      <c r="N534" s="25" t="s">
        <v>3693</v>
      </c>
      <c r="O534" s="25" t="s">
        <v>3073</v>
      </c>
      <c r="P534" s="25">
        <v>32458</v>
      </c>
      <c r="Q534" s="25">
        <v>0.75</v>
      </c>
      <c r="R534" s="25" t="s">
        <v>36</v>
      </c>
      <c r="S534" s="25" t="s">
        <v>36</v>
      </c>
    </row>
    <row r="535" spans="1:19" x14ac:dyDescent="0.35">
      <c r="A535" s="25" t="str">
        <f>+N535</f>
        <v>Crausaz Luc</v>
      </c>
      <c r="B535" s="25" t="str">
        <f>+M535</f>
        <v>272.68.144.0</v>
      </c>
      <c r="C535" s="25" t="str">
        <f>LEFT(L535,2)</f>
        <v>R8</v>
      </c>
      <c r="D535" s="25">
        <f>+Q535</f>
        <v>1.278</v>
      </c>
      <c r="E535" s="25" t="str">
        <f>+R535</f>
        <v>55+</v>
      </c>
      <c r="F535" s="25" t="str">
        <f>+S535</f>
        <v>A</v>
      </c>
      <c r="G535" s="29" t="s">
        <v>3393</v>
      </c>
      <c r="H535" s="29" t="str">
        <f t="shared" si="8"/>
        <v/>
      </c>
      <c r="I535" s="25" t="str">
        <f>IF(K535&gt;4,"Dames","Messieurs")</f>
        <v>Messieurs</v>
      </c>
      <c r="J535" t="str">
        <f>RIGHT(B535,5)</f>
        <v>144.0</v>
      </c>
      <c r="K535">
        <f>VALUE(LEFT(J535,1))</f>
        <v>1</v>
      </c>
      <c r="L535" s="25" t="str">
        <f>+O535</f>
        <v>R8 </v>
      </c>
      <c r="M535" s="25" t="s">
        <v>3682</v>
      </c>
      <c r="N535" s="25" t="s">
        <v>3683</v>
      </c>
      <c r="O535" s="25" t="s">
        <v>3070</v>
      </c>
      <c r="P535" s="25">
        <v>25862</v>
      </c>
      <c r="Q535" s="25">
        <v>1.278</v>
      </c>
      <c r="R535" s="25" t="s">
        <v>53</v>
      </c>
      <c r="S535" s="25" t="s">
        <v>36</v>
      </c>
    </row>
    <row r="536" spans="1:19" x14ac:dyDescent="0.35">
      <c r="A536" s="25" t="str">
        <f>+N536</f>
        <v>Crauser Isabelle</v>
      </c>
      <c r="B536" s="25" t="str">
        <f>+M536</f>
        <v>272.84.653.0</v>
      </c>
      <c r="C536" s="25" t="str">
        <f>LEFT(L536,2)</f>
        <v>R6</v>
      </c>
      <c r="D536" s="25">
        <f>+Q536</f>
        <v>3.613</v>
      </c>
      <c r="E536" s="25" t="str">
        <f>+R536</f>
        <v>40+</v>
      </c>
      <c r="F536" s="25" t="str">
        <f>+S536</f>
        <v>A</v>
      </c>
      <c r="G536" s="29" t="s">
        <v>3393</v>
      </c>
      <c r="H536" s="29" t="str">
        <f t="shared" si="8"/>
        <v/>
      </c>
      <c r="I536" s="25" t="str">
        <f>IF(K536&gt;4,"Dames","Messieurs")</f>
        <v>Dames</v>
      </c>
      <c r="J536" t="str">
        <f>RIGHT(B536,5)</f>
        <v>653.0</v>
      </c>
      <c r="K536">
        <f>VALUE(LEFT(J536,1))</f>
        <v>6</v>
      </c>
      <c r="L536" s="25" t="str">
        <f>+O536</f>
        <v>R6 </v>
      </c>
      <c r="M536" s="25" t="s">
        <v>3532</v>
      </c>
      <c r="N536" s="25" t="s">
        <v>3533</v>
      </c>
      <c r="O536" s="25" t="s">
        <v>3065</v>
      </c>
      <c r="P536" s="25">
        <v>3274</v>
      </c>
      <c r="Q536" s="25">
        <v>3.613</v>
      </c>
      <c r="R536" s="25" t="s">
        <v>68</v>
      </c>
      <c r="S536" s="25" t="s">
        <v>36</v>
      </c>
    </row>
    <row r="537" spans="1:19" x14ac:dyDescent="0.35">
      <c r="A537" s="25" t="str">
        <f>+N537</f>
        <v>Crelier Nathan</v>
      </c>
      <c r="B537" s="25" t="str">
        <f>+M537</f>
        <v>272.07.379.0</v>
      </c>
      <c r="C537" s="25" t="str">
        <f>LEFT(L537,2)</f>
        <v>R6</v>
      </c>
      <c r="D537" s="25">
        <f>+Q537</f>
        <v>4.2510000000000003</v>
      </c>
      <c r="E537" s="25" t="str">
        <f>+R537</f>
        <v>18&amp;U</v>
      </c>
      <c r="F537" s="25" t="str">
        <f>+S537</f>
        <v>A</v>
      </c>
      <c r="G537" s="29" t="s">
        <v>2175</v>
      </c>
      <c r="H537" s="29" t="str">
        <f t="shared" si="8"/>
        <v/>
      </c>
      <c r="I537" s="25" t="str">
        <f>IF(K537&gt;4,"Dames","Messieurs")</f>
        <v>Messieurs</v>
      </c>
      <c r="J537" t="str">
        <f>RIGHT(B537,5)</f>
        <v>379.0</v>
      </c>
      <c r="K537">
        <f>VALUE(LEFT(J537,1))</f>
        <v>3</v>
      </c>
      <c r="L537" s="25" t="str">
        <f>+O537</f>
        <v>R6 </v>
      </c>
      <c r="M537" s="25" t="s">
        <v>2741</v>
      </c>
      <c r="N537" s="25" t="s">
        <v>2742</v>
      </c>
      <c r="O537" s="25" t="s">
        <v>3065</v>
      </c>
      <c r="P537" s="25">
        <v>6672</v>
      </c>
      <c r="Q537" s="25">
        <v>4.2510000000000003</v>
      </c>
      <c r="R537" s="25" t="s">
        <v>73</v>
      </c>
      <c r="S537" s="25" t="s">
        <v>36</v>
      </c>
    </row>
    <row r="538" spans="1:19" x14ac:dyDescent="0.35">
      <c r="A538" s="25" t="str">
        <f>+N538</f>
        <v>Crettaz Alain</v>
      </c>
      <c r="B538" s="25" t="str">
        <f>+M538</f>
        <v>272.86.193.0</v>
      </c>
      <c r="C538" s="25" t="str">
        <f>LEFT(L538,2)</f>
        <v>R7</v>
      </c>
      <c r="D538" s="25">
        <f>+Q538</f>
        <v>2.86</v>
      </c>
      <c r="E538" s="25" t="str">
        <f>+R538</f>
        <v>35+</v>
      </c>
      <c r="F538" s="25" t="str">
        <f>+S538</f>
        <v>A</v>
      </c>
      <c r="G538" s="29" t="s">
        <v>25</v>
      </c>
      <c r="H538" s="29" t="str">
        <f t="shared" si="8"/>
        <v/>
      </c>
      <c r="I538" s="25" t="str">
        <f>IF(K538&gt;4,"Dames","Messieurs")</f>
        <v>Messieurs</v>
      </c>
      <c r="J538" t="str">
        <f>RIGHT(B538,5)</f>
        <v>193.0</v>
      </c>
      <c r="K538">
        <f>VALUE(LEFT(J538,1))</f>
        <v>1</v>
      </c>
      <c r="L538" s="25" t="str">
        <f>+O538</f>
        <v>R7 </v>
      </c>
      <c r="M538" s="25" t="s">
        <v>4048</v>
      </c>
      <c r="N538" s="25" t="s">
        <v>4049</v>
      </c>
      <c r="O538" s="25" t="s">
        <v>3066</v>
      </c>
      <c r="P538" s="25">
        <v>13422</v>
      </c>
      <c r="Q538" s="25">
        <v>2.86</v>
      </c>
      <c r="R538" s="25" t="s">
        <v>42</v>
      </c>
      <c r="S538" s="25" t="s">
        <v>36</v>
      </c>
    </row>
    <row r="539" spans="1:19" x14ac:dyDescent="0.35">
      <c r="A539" s="25" t="str">
        <f>+N539</f>
        <v>Crettenand Clément</v>
      </c>
      <c r="B539" s="25" t="str">
        <f>+M539</f>
        <v>272.91.142.0</v>
      </c>
      <c r="C539" s="25" t="str">
        <f>LEFT(L539,2)</f>
        <v>R7</v>
      </c>
      <c r="D539" s="25">
        <f>+Q539</f>
        <v>1.9379999999999999</v>
      </c>
      <c r="E539" s="25" t="str">
        <f>+R539</f>
        <v>A</v>
      </c>
      <c r="F539" s="25" t="str">
        <f>+S539</f>
        <v>A</v>
      </c>
      <c r="G539" s="29" t="s">
        <v>25</v>
      </c>
      <c r="H539" s="29" t="str">
        <f t="shared" si="8"/>
        <v/>
      </c>
      <c r="I539" s="25" t="str">
        <f>IF(K539&gt;4,"Dames","Messieurs")</f>
        <v>Messieurs</v>
      </c>
      <c r="J539" t="str">
        <f>RIGHT(B539,5)</f>
        <v>142.0</v>
      </c>
      <c r="K539">
        <f>VALUE(LEFT(J539,1))</f>
        <v>1</v>
      </c>
      <c r="L539" s="25" t="str">
        <f>+O539</f>
        <v>R7 </v>
      </c>
      <c r="M539" s="25" t="s">
        <v>64</v>
      </c>
      <c r="N539" s="25" t="s">
        <v>65</v>
      </c>
      <c r="O539" s="25" t="s">
        <v>3066</v>
      </c>
      <c r="P539" s="25">
        <v>19656</v>
      </c>
      <c r="Q539" s="25">
        <v>1.9379999999999999</v>
      </c>
      <c r="R539" s="25" t="s">
        <v>36</v>
      </c>
      <c r="S539" s="25" t="s">
        <v>36</v>
      </c>
    </row>
    <row r="540" spans="1:19" x14ac:dyDescent="0.35">
      <c r="A540" s="25" t="str">
        <f>+N540</f>
        <v>Crettenand Emile</v>
      </c>
      <c r="B540" s="25" t="str">
        <f>+M540</f>
        <v>272.87.366.0</v>
      </c>
      <c r="C540" s="25" t="str">
        <f>LEFT(L540,2)</f>
        <v>R9</v>
      </c>
      <c r="D540" s="25">
        <f>+Q540</f>
        <v>0.75</v>
      </c>
      <c r="E540" s="25" t="str">
        <f>+R540</f>
        <v>35+</v>
      </c>
      <c r="F540" s="25" t="str">
        <f>+S540</f>
        <v>S</v>
      </c>
      <c r="G540" s="29" t="s">
        <v>25</v>
      </c>
      <c r="H540" s="29" t="str">
        <f t="shared" si="8"/>
        <v/>
      </c>
      <c r="I540" s="25" t="str">
        <f>IF(K540&gt;4,"Dames","Messieurs")</f>
        <v>Messieurs</v>
      </c>
      <c r="J540" t="str">
        <f>RIGHT(B540,5)</f>
        <v>366.0</v>
      </c>
      <c r="K540">
        <f>VALUE(LEFT(J540,1))</f>
        <v>3</v>
      </c>
      <c r="L540" s="25" t="str">
        <f>+O540</f>
        <v>R9 </v>
      </c>
      <c r="M540" s="25" t="s">
        <v>911</v>
      </c>
      <c r="N540" s="25" t="s">
        <v>912</v>
      </c>
      <c r="O540" s="25" t="s">
        <v>3073</v>
      </c>
      <c r="P540" s="25">
        <v>32458</v>
      </c>
      <c r="Q540" s="25">
        <v>0.75</v>
      </c>
      <c r="R540" s="25" t="s">
        <v>42</v>
      </c>
      <c r="S540" s="25" t="s">
        <v>878</v>
      </c>
    </row>
    <row r="541" spans="1:19" x14ac:dyDescent="0.35">
      <c r="A541" s="25" t="str">
        <f>+N541</f>
        <v>Crettenand Romain</v>
      </c>
      <c r="B541" s="25" t="str">
        <f>+M541</f>
        <v>272.97.214.0</v>
      </c>
      <c r="C541" s="25" t="str">
        <f>LEFT(L541,2)</f>
        <v>R8</v>
      </c>
      <c r="D541" s="25">
        <f>+Q541</f>
        <v>1.1830000000000001</v>
      </c>
      <c r="E541" s="25" t="str">
        <f>+R541</f>
        <v>A</v>
      </c>
      <c r="F541" s="25" t="str">
        <f>+S541</f>
        <v>A</v>
      </c>
      <c r="G541" s="29" t="s">
        <v>25</v>
      </c>
      <c r="H541" s="29" t="str">
        <f t="shared" si="8"/>
        <v/>
      </c>
      <c r="I541" s="25" t="str">
        <f>IF(K541&gt;4,"Dames","Messieurs")</f>
        <v>Messieurs</v>
      </c>
      <c r="J541" t="str">
        <f>RIGHT(B541,5)</f>
        <v>214.0</v>
      </c>
      <c r="K541">
        <f>VALUE(LEFT(J541,1))</f>
        <v>2</v>
      </c>
      <c r="L541" s="25" t="str">
        <f>+O541</f>
        <v>R8 </v>
      </c>
      <c r="M541" s="25" t="s">
        <v>118</v>
      </c>
      <c r="N541" s="25" t="s">
        <v>119</v>
      </c>
      <c r="O541" s="25" t="s">
        <v>3070</v>
      </c>
      <c r="P541" s="25">
        <v>26970</v>
      </c>
      <c r="Q541" s="25">
        <v>1.1830000000000001</v>
      </c>
      <c r="R541" s="25" t="s">
        <v>36</v>
      </c>
      <c r="S541" s="25" t="s">
        <v>36</v>
      </c>
    </row>
    <row r="542" spans="1:19" x14ac:dyDescent="0.35">
      <c r="A542" s="25" t="str">
        <f>+N542</f>
        <v>Crettenand Thibault</v>
      </c>
      <c r="B542" s="25" t="str">
        <f>+M542</f>
        <v>272.93.155.0</v>
      </c>
      <c r="C542" s="25" t="str">
        <f>LEFT(L542,2)</f>
        <v>R8</v>
      </c>
      <c r="D542" s="25">
        <f>+Q542</f>
        <v>1.2569999999999999</v>
      </c>
      <c r="E542" s="25" t="str">
        <f>+R542</f>
        <v>A</v>
      </c>
      <c r="F542" s="25" t="str">
        <f>+S542</f>
        <v>A</v>
      </c>
      <c r="G542" s="29" t="s">
        <v>25</v>
      </c>
      <c r="H542" s="29" t="str">
        <f t="shared" si="8"/>
        <v/>
      </c>
      <c r="I542" s="25" t="str">
        <f>IF(K542&gt;4,"Dames","Messieurs")</f>
        <v>Messieurs</v>
      </c>
      <c r="J542" t="str">
        <f>RIGHT(B542,5)</f>
        <v>155.0</v>
      </c>
      <c r="K542">
        <f>VALUE(LEFT(J542,1))</f>
        <v>1</v>
      </c>
      <c r="L542" s="25" t="str">
        <f>+O542</f>
        <v>R8 </v>
      </c>
      <c r="M542" s="25" t="s">
        <v>122</v>
      </c>
      <c r="N542" s="25" t="s">
        <v>123</v>
      </c>
      <c r="O542" s="25" t="s">
        <v>3070</v>
      </c>
      <c r="P542" s="25">
        <v>26093</v>
      </c>
      <c r="Q542" s="25">
        <v>1.2569999999999999</v>
      </c>
      <c r="R542" s="25" t="s">
        <v>36</v>
      </c>
      <c r="S542" s="25" t="s">
        <v>36</v>
      </c>
    </row>
    <row r="543" spans="1:19" x14ac:dyDescent="0.35">
      <c r="A543" s="25" t="str">
        <f>+N543</f>
        <v>Crittin Daniel</v>
      </c>
      <c r="B543" s="25" t="str">
        <f>+M543</f>
        <v>273.71.361.0</v>
      </c>
      <c r="C543" s="25" t="str">
        <f>LEFT(L543,2)</f>
        <v>R6</v>
      </c>
      <c r="D543" s="25">
        <f>+Q543</f>
        <v>4.1180000000000003</v>
      </c>
      <c r="E543" s="25" t="str">
        <f>+R543</f>
        <v>50+</v>
      </c>
      <c r="F543" s="25" t="str">
        <f>+S543</f>
        <v>A</v>
      </c>
      <c r="G543" s="29" t="s">
        <v>2175</v>
      </c>
      <c r="H543" s="29" t="str">
        <f t="shared" si="8"/>
        <v/>
      </c>
      <c r="I543" s="25" t="str">
        <f>IF(K543&gt;4,"Dames","Messieurs")</f>
        <v>Messieurs</v>
      </c>
      <c r="J543" t="str">
        <f>RIGHT(B543,5)</f>
        <v>361.0</v>
      </c>
      <c r="K543">
        <f>VALUE(LEFT(J543,1))</f>
        <v>3</v>
      </c>
      <c r="L543" s="25" t="str">
        <f>+O543</f>
        <v>R6 </v>
      </c>
      <c r="M543" s="25" t="s">
        <v>2757</v>
      </c>
      <c r="N543" s="25" t="s">
        <v>2758</v>
      </c>
      <c r="O543" s="25" t="s">
        <v>3065</v>
      </c>
      <c r="P543" s="25">
        <v>7168</v>
      </c>
      <c r="Q543" s="25">
        <v>4.1180000000000003</v>
      </c>
      <c r="R543" s="25" t="s">
        <v>39</v>
      </c>
      <c r="S543" s="25" t="s">
        <v>36</v>
      </c>
    </row>
    <row r="544" spans="1:19" x14ac:dyDescent="0.35">
      <c r="A544" s="25" t="str">
        <f>+N544</f>
        <v>Crittin Frank</v>
      </c>
      <c r="B544" s="25" t="str">
        <f>+M544</f>
        <v>273.72.413.0</v>
      </c>
      <c r="C544" s="25" t="str">
        <f>LEFT(L544,2)</f>
        <v>R6</v>
      </c>
      <c r="D544" s="25">
        <f>+Q544</f>
        <v>4.3920000000000003</v>
      </c>
      <c r="E544" s="25" t="str">
        <f>+R544</f>
        <v>50+</v>
      </c>
      <c r="F544" s="25" t="str">
        <f>+S544</f>
        <v>A</v>
      </c>
      <c r="G544" s="29" t="s">
        <v>2175</v>
      </c>
      <c r="H544" s="29" t="str">
        <f t="shared" si="8"/>
        <v/>
      </c>
      <c r="I544" s="25" t="str">
        <f>IF(K544&gt;4,"Dames","Messieurs")</f>
        <v>Messieurs</v>
      </c>
      <c r="J544" t="str">
        <f>RIGHT(B544,5)</f>
        <v>413.0</v>
      </c>
      <c r="K544">
        <f>VALUE(LEFT(J544,1))</f>
        <v>4</v>
      </c>
      <c r="L544" s="25" t="str">
        <f>+O544</f>
        <v>R6 </v>
      </c>
      <c r="M544" s="25" t="s">
        <v>2759</v>
      </c>
      <c r="N544" s="25" t="s">
        <v>2760</v>
      </c>
      <c r="O544" s="25" t="s">
        <v>3065</v>
      </c>
      <c r="P544" s="25">
        <v>6183</v>
      </c>
      <c r="Q544" s="25">
        <v>4.3920000000000003</v>
      </c>
      <c r="R544" s="25" t="s">
        <v>39</v>
      </c>
      <c r="S544" s="25" t="s">
        <v>36</v>
      </c>
    </row>
    <row r="545" spans="1:19" x14ac:dyDescent="0.35">
      <c r="A545" s="25" t="str">
        <f>+N545</f>
        <v>Crivelli Ioana</v>
      </c>
      <c r="B545" s="25" t="str">
        <f>+M545</f>
        <v>273.96.623.0</v>
      </c>
      <c r="C545" s="25" t="str">
        <f>LEFT(L545,2)</f>
        <v>R9</v>
      </c>
      <c r="D545" s="25">
        <f>+Q545</f>
        <v>0.75</v>
      </c>
      <c r="E545" s="25" t="str">
        <f>+R545</f>
        <v>A</v>
      </c>
      <c r="F545" s="25" t="str">
        <f>+S545</f>
        <v>S</v>
      </c>
      <c r="G545" s="29" t="s">
        <v>539</v>
      </c>
      <c r="H545" s="29" t="str">
        <f t="shared" si="8"/>
        <v/>
      </c>
      <c r="I545" s="25" t="str">
        <f>IF(K545&gt;4,"Dames","Messieurs")</f>
        <v>Dames</v>
      </c>
      <c r="J545" t="str">
        <f>RIGHT(B545,5)</f>
        <v>623.0</v>
      </c>
      <c r="K545">
        <f>VALUE(LEFT(J545,1))</f>
        <v>6</v>
      </c>
      <c r="L545" s="25" t="str">
        <f>+O545</f>
        <v>R9 </v>
      </c>
      <c r="M545" s="25" t="s">
        <v>1044</v>
      </c>
      <c r="N545" s="25" t="s">
        <v>1045</v>
      </c>
      <c r="O545" s="25" t="s">
        <v>3073</v>
      </c>
      <c r="P545" s="25">
        <v>11805</v>
      </c>
      <c r="Q545" s="25">
        <v>0.75</v>
      </c>
      <c r="R545" s="25" t="s">
        <v>36</v>
      </c>
      <c r="S545" s="25" t="s">
        <v>878</v>
      </c>
    </row>
    <row r="546" spans="1:19" x14ac:dyDescent="0.35">
      <c r="A546" s="25" t="str">
        <f>+N546</f>
        <v>Crivelli Miwako</v>
      </c>
      <c r="B546" s="25" t="str">
        <f>+M546</f>
        <v>273.64.748.0</v>
      </c>
      <c r="C546" s="25" t="str">
        <f>LEFT(L546,2)</f>
        <v>R9</v>
      </c>
      <c r="D546" s="25">
        <f>+Q546</f>
        <v>0.75</v>
      </c>
      <c r="E546" s="25" t="str">
        <f>+R546</f>
        <v>60+</v>
      </c>
      <c r="F546" s="25" t="str">
        <f>+S546</f>
        <v>A</v>
      </c>
      <c r="G546" s="29" t="s">
        <v>1839</v>
      </c>
      <c r="H546" s="29" t="str">
        <f t="shared" si="8"/>
        <v/>
      </c>
      <c r="I546" s="25" t="str">
        <f>IF(K546&gt;4,"Dames","Messieurs")</f>
        <v>Dames</v>
      </c>
      <c r="J546" t="str">
        <f>RIGHT(B546,5)</f>
        <v>748.0</v>
      </c>
      <c r="K546">
        <f>VALUE(LEFT(J546,1))</f>
        <v>7</v>
      </c>
      <c r="L546" s="25" t="str">
        <f>+O546</f>
        <v>R9 </v>
      </c>
      <c r="M546" s="25" t="s">
        <v>4903</v>
      </c>
      <c r="N546" s="25" t="s">
        <v>4904</v>
      </c>
      <c r="O546" s="25" t="s">
        <v>3073</v>
      </c>
      <c r="P546" s="25">
        <v>11805</v>
      </c>
      <c r="Q546" s="25">
        <v>0.75</v>
      </c>
      <c r="R546" s="25" t="s">
        <v>47</v>
      </c>
      <c r="S546" s="25" t="s">
        <v>36</v>
      </c>
    </row>
    <row r="547" spans="1:19" x14ac:dyDescent="0.35">
      <c r="A547" s="25" t="str">
        <f>+N547</f>
        <v>Croci Eliot</v>
      </c>
      <c r="B547" s="25" t="str">
        <f>+M547</f>
        <v>273.13.167.0</v>
      </c>
      <c r="C547" s="25" t="str">
        <f>LEFT(L547,2)</f>
        <v>R8</v>
      </c>
      <c r="D547" s="25">
        <f>+Q547</f>
        <v>1.593</v>
      </c>
      <c r="E547" s="25" t="str">
        <f>+R547</f>
        <v>12&amp;U</v>
      </c>
      <c r="F547" s="25" t="str">
        <f>+S547</f>
        <v>S</v>
      </c>
      <c r="G547" s="29" t="s">
        <v>543</v>
      </c>
      <c r="H547" s="29" t="str">
        <f t="shared" si="8"/>
        <v/>
      </c>
      <c r="I547" s="25" t="str">
        <f>IF(K547&gt;4,"Dames","Messieurs")</f>
        <v>Messieurs</v>
      </c>
      <c r="J547" t="str">
        <f>RIGHT(B547,5)</f>
        <v>167.0</v>
      </c>
      <c r="K547">
        <f>VALUE(LEFT(J547,1))</f>
        <v>1</v>
      </c>
      <c r="L547" s="25" t="str">
        <f>+O547</f>
        <v>R8 </v>
      </c>
      <c r="M547" s="25" t="s">
        <v>2334</v>
      </c>
      <c r="N547" s="25" t="s">
        <v>2335</v>
      </c>
      <c r="O547" s="25" t="s">
        <v>3070</v>
      </c>
      <c r="P547" s="25">
        <v>22588</v>
      </c>
      <c r="Q547" s="25">
        <v>1.593</v>
      </c>
      <c r="R547" s="25" t="s">
        <v>50</v>
      </c>
      <c r="S547" s="25" t="s">
        <v>878</v>
      </c>
    </row>
    <row r="548" spans="1:19" x14ac:dyDescent="0.35">
      <c r="A548" s="25" t="str">
        <f>+N548</f>
        <v>Croci Jean - Pascal</v>
      </c>
      <c r="B548" s="25" t="str">
        <f>+M548</f>
        <v>273.65.484.0</v>
      </c>
      <c r="C548" s="25" t="str">
        <f>LEFT(L548,2)</f>
        <v>R9</v>
      </c>
      <c r="D548" s="25">
        <f>+Q548</f>
        <v>0.75</v>
      </c>
      <c r="E548" s="25" t="str">
        <f>+R548</f>
        <v>60+</v>
      </c>
      <c r="F548" s="25" t="str">
        <f>+S548</f>
        <v>S</v>
      </c>
      <c r="G548" s="29" t="s">
        <v>1839</v>
      </c>
      <c r="H548" s="29" t="str">
        <f t="shared" si="8"/>
        <v/>
      </c>
      <c r="I548" s="25" t="str">
        <f>IF(K548&gt;4,"Dames","Messieurs")</f>
        <v>Messieurs</v>
      </c>
      <c r="J548" t="str">
        <f>RIGHT(B548,5)</f>
        <v>484.0</v>
      </c>
      <c r="K548">
        <f>VALUE(LEFT(J548,1))</f>
        <v>4</v>
      </c>
      <c r="L548" s="25" t="str">
        <f>+O548</f>
        <v>R9 </v>
      </c>
      <c r="M548" s="25" t="s">
        <v>866</v>
      </c>
      <c r="N548" s="25" t="s">
        <v>867</v>
      </c>
      <c r="O548" s="25" t="s">
        <v>3073</v>
      </c>
      <c r="P548" s="25">
        <v>32458</v>
      </c>
      <c r="Q548" s="25">
        <v>0.75</v>
      </c>
      <c r="R548" s="25" t="s">
        <v>47</v>
      </c>
      <c r="S548" s="25" t="s">
        <v>878</v>
      </c>
    </row>
    <row r="549" spans="1:19" x14ac:dyDescent="0.35">
      <c r="A549" s="25" t="str">
        <f>+N549</f>
        <v>Croci Maspoli Solal</v>
      </c>
      <c r="B549" s="25" t="str">
        <f>+M549</f>
        <v>273.12.464.0</v>
      </c>
      <c r="C549" s="25" t="str">
        <f>LEFT(L549,2)</f>
        <v>R9</v>
      </c>
      <c r="D549" s="25">
        <f>+Q549</f>
        <v>0.75</v>
      </c>
      <c r="E549" s="25" t="str">
        <f>+R549</f>
        <v>14&amp;U</v>
      </c>
      <c r="F549" s="25" t="str">
        <f>+S549</f>
        <v>A</v>
      </c>
      <c r="G549" s="29" t="s">
        <v>3995</v>
      </c>
      <c r="H549" s="29" t="str">
        <f t="shared" si="8"/>
        <v/>
      </c>
      <c r="I549" s="25" t="str">
        <f>IF(K549&gt;4,"Dames","Messieurs")</f>
        <v>Messieurs</v>
      </c>
      <c r="J549" t="str">
        <f>RIGHT(B549,5)</f>
        <v>464.0</v>
      </c>
      <c r="K549">
        <f>VALUE(LEFT(J549,1))</f>
        <v>4</v>
      </c>
      <c r="L549" s="25" t="str">
        <f>+O549</f>
        <v>R9 </v>
      </c>
      <c r="M549" s="25" t="s">
        <v>4250</v>
      </c>
      <c r="N549" s="25" t="s">
        <v>4251</v>
      </c>
      <c r="O549" s="25" t="s">
        <v>3073</v>
      </c>
      <c r="P549" s="25">
        <v>32458</v>
      </c>
      <c r="Q549" s="25">
        <v>0.75</v>
      </c>
      <c r="R549" s="25" t="s">
        <v>83</v>
      </c>
      <c r="S549" s="25" t="s">
        <v>36</v>
      </c>
    </row>
    <row r="550" spans="1:19" x14ac:dyDescent="0.35">
      <c r="A550" s="25" t="str">
        <f>+N550</f>
        <v>Crosa Mathias</v>
      </c>
      <c r="B550" s="25" t="str">
        <f>+M550</f>
        <v>273.97.436.0</v>
      </c>
      <c r="C550" s="25" t="str">
        <f>LEFT(L550,2)</f>
        <v>R9</v>
      </c>
      <c r="D550" s="25">
        <f>+Q550</f>
        <v>0.75</v>
      </c>
      <c r="E550" s="25" t="str">
        <f>+R550</f>
        <v>A</v>
      </c>
      <c r="F550" s="25" t="str">
        <f>+S550</f>
        <v>S</v>
      </c>
      <c r="G550" s="29" t="s">
        <v>543</v>
      </c>
      <c r="H550" s="29" t="str">
        <f t="shared" si="8"/>
        <v/>
      </c>
      <c r="I550" s="25" t="str">
        <f>IF(K550&gt;4,"Dames","Messieurs")</f>
        <v>Messieurs</v>
      </c>
      <c r="J550" t="str">
        <f>RIGHT(B550,5)</f>
        <v>436.0</v>
      </c>
      <c r="K550">
        <f>VALUE(LEFT(J550,1))</f>
        <v>4</v>
      </c>
      <c r="L550" s="25" t="str">
        <f>+O550</f>
        <v>R9 </v>
      </c>
      <c r="M550" s="25" t="s">
        <v>1170</v>
      </c>
      <c r="N550" s="25" t="s">
        <v>1171</v>
      </c>
      <c r="O550" s="25" t="s">
        <v>3073</v>
      </c>
      <c r="P550" s="25">
        <v>32458</v>
      </c>
      <c r="Q550" s="25">
        <v>0.75</v>
      </c>
      <c r="R550" s="25" t="s">
        <v>36</v>
      </c>
      <c r="S550" s="25" t="s">
        <v>878</v>
      </c>
    </row>
    <row r="551" spans="1:19" x14ac:dyDescent="0.35">
      <c r="A551" s="25" t="str">
        <f>+N551</f>
        <v>Crottet Anthony</v>
      </c>
      <c r="B551" s="25" t="str">
        <f>+M551</f>
        <v>273.93.217.0</v>
      </c>
      <c r="C551" s="25" t="str">
        <f>LEFT(L551,2)</f>
        <v>R7</v>
      </c>
      <c r="D551" s="25">
        <f>+Q551</f>
        <v>2.3239999999999998</v>
      </c>
      <c r="E551" s="25" t="str">
        <f>+R551</f>
        <v>A</v>
      </c>
      <c r="F551" s="25" t="str">
        <f>+S551</f>
        <v>A</v>
      </c>
      <c r="G551" s="29" t="s">
        <v>3393</v>
      </c>
      <c r="H551" s="29" t="str">
        <f t="shared" si="8"/>
        <v/>
      </c>
      <c r="I551" s="25" t="str">
        <f>IF(K551&gt;4,"Dames","Messieurs")</f>
        <v>Messieurs</v>
      </c>
      <c r="J551" t="str">
        <f>RIGHT(B551,5)</f>
        <v>217.0</v>
      </c>
      <c r="K551">
        <f>VALUE(LEFT(J551,1))</f>
        <v>2</v>
      </c>
      <c r="L551" s="25" t="str">
        <f>+O551</f>
        <v>R7 </v>
      </c>
      <c r="M551" s="25" t="s">
        <v>3630</v>
      </c>
      <c r="N551" s="25" t="s">
        <v>3631</v>
      </c>
      <c r="O551" s="25" t="s">
        <v>3066</v>
      </c>
      <c r="P551" s="25">
        <v>16804</v>
      </c>
      <c r="Q551" s="25">
        <v>2.3239999999999998</v>
      </c>
      <c r="R551" s="25" t="s">
        <v>36</v>
      </c>
      <c r="S551" s="25" t="s">
        <v>36</v>
      </c>
    </row>
    <row r="552" spans="1:19" x14ac:dyDescent="0.35">
      <c r="A552" s="25" t="str">
        <f>+N552</f>
        <v>Crottet Leon</v>
      </c>
      <c r="B552" s="25" t="str">
        <f>+M552</f>
        <v>273.11.118.0</v>
      </c>
      <c r="C552" s="25" t="str">
        <f>LEFT(L552,2)</f>
        <v>R8</v>
      </c>
      <c r="D552" s="25">
        <f>+Q552</f>
        <v>0.91100000000000003</v>
      </c>
      <c r="E552" s="25" t="str">
        <f>+R552</f>
        <v>14&amp;U</v>
      </c>
      <c r="F552" s="25" t="str">
        <f>+S552</f>
        <v>A</v>
      </c>
      <c r="G552" s="29" t="s">
        <v>3393</v>
      </c>
      <c r="H552" s="29" t="str">
        <f t="shared" si="8"/>
        <v/>
      </c>
      <c r="I552" s="25" t="str">
        <f>IF(K552&gt;4,"Dames","Messieurs")</f>
        <v>Messieurs</v>
      </c>
      <c r="J552" t="str">
        <f>RIGHT(B552,5)</f>
        <v>118.0</v>
      </c>
      <c r="K552">
        <f>VALUE(LEFT(J552,1))</f>
        <v>1</v>
      </c>
      <c r="L552" s="25" t="str">
        <f>+O552</f>
        <v>R8 </v>
      </c>
      <c r="M552" s="25" t="s">
        <v>3694</v>
      </c>
      <c r="N552" s="25" t="s">
        <v>3695</v>
      </c>
      <c r="O552" s="25" t="s">
        <v>3070</v>
      </c>
      <c r="P552" s="25">
        <v>30252</v>
      </c>
      <c r="Q552" s="25">
        <v>0.91100000000000003</v>
      </c>
      <c r="R552" s="25" t="s">
        <v>83</v>
      </c>
      <c r="S552" s="25" t="s">
        <v>36</v>
      </c>
    </row>
    <row r="553" spans="1:19" x14ac:dyDescent="0.35">
      <c r="A553" s="25" t="str">
        <f>+N553</f>
        <v>Cubillos Juan</v>
      </c>
      <c r="B553" s="25" t="str">
        <f>+M553</f>
        <v>274.06.178.0</v>
      </c>
      <c r="C553" s="25" t="str">
        <f>LEFT(L553,2)</f>
        <v>R9</v>
      </c>
      <c r="D553" s="25">
        <f>+Q553</f>
        <v>0.75</v>
      </c>
      <c r="E553" s="25" t="str">
        <f>+R553</f>
        <v>A</v>
      </c>
      <c r="F553" s="25" t="str">
        <f>+S553</f>
        <v>S</v>
      </c>
      <c r="G553" s="29" t="s">
        <v>2175</v>
      </c>
      <c r="H553" s="29" t="str">
        <f t="shared" si="8"/>
        <v/>
      </c>
      <c r="I553" s="25" t="str">
        <f>IF(K553&gt;4,"Dames","Messieurs")</f>
        <v>Messieurs</v>
      </c>
      <c r="J553" t="str">
        <f>RIGHT(B553,5)</f>
        <v>178.0</v>
      </c>
      <c r="K553">
        <f>VALUE(LEFT(J553,1))</f>
        <v>1</v>
      </c>
      <c r="L553" s="25" t="str">
        <f>+O553</f>
        <v>R9 </v>
      </c>
      <c r="M553" s="25" t="s">
        <v>2895</v>
      </c>
      <c r="N553" s="25" t="s">
        <v>2896</v>
      </c>
      <c r="O553" s="25" t="s">
        <v>3073</v>
      </c>
      <c r="P553" s="25">
        <v>32458</v>
      </c>
      <c r="Q553" s="25">
        <v>0.75</v>
      </c>
      <c r="R553" s="25" t="s">
        <v>36</v>
      </c>
      <c r="S553" s="25" t="s">
        <v>878</v>
      </c>
    </row>
    <row r="554" spans="1:19" x14ac:dyDescent="0.35">
      <c r="A554" s="25" t="str">
        <f>+N554</f>
        <v>Cuche Emil</v>
      </c>
      <c r="B554" s="25" t="str">
        <f>+M554</f>
        <v>274.07.429.0</v>
      </c>
      <c r="C554" s="25" t="str">
        <f>LEFT(L554,2)</f>
        <v>R8</v>
      </c>
      <c r="D554" s="25">
        <f>+Q554</f>
        <v>1.446</v>
      </c>
      <c r="E554" s="25" t="str">
        <f>+R554</f>
        <v>18&amp;U</v>
      </c>
      <c r="F554" s="25" t="str">
        <f>+S554</f>
        <v>A</v>
      </c>
      <c r="G554" s="29" t="s">
        <v>28</v>
      </c>
      <c r="H554" s="29" t="str">
        <f t="shared" si="8"/>
        <v/>
      </c>
      <c r="I554" s="25" t="str">
        <f>IF(K554&gt;4,"Dames","Messieurs")</f>
        <v>Messieurs</v>
      </c>
      <c r="J554" t="str">
        <f>RIGHT(B554,5)</f>
        <v>429.0</v>
      </c>
      <c r="K554">
        <f>VALUE(LEFT(J554,1))</f>
        <v>4</v>
      </c>
      <c r="L554" s="25" t="str">
        <f>+O554</f>
        <v>R8 </v>
      </c>
      <c r="M554" s="25" t="s">
        <v>2470</v>
      </c>
      <c r="N554" s="25" t="s">
        <v>2471</v>
      </c>
      <c r="O554" s="25" t="s">
        <v>3070</v>
      </c>
      <c r="P554" s="25">
        <v>23950</v>
      </c>
      <c r="Q554" s="25">
        <v>1.446</v>
      </c>
      <c r="R554" s="25" t="s">
        <v>73</v>
      </c>
      <c r="S554" s="25" t="s">
        <v>36</v>
      </c>
    </row>
    <row r="555" spans="1:19" x14ac:dyDescent="0.35">
      <c r="A555" s="25" t="str">
        <f>+N555</f>
        <v>Cuche Lucien</v>
      </c>
      <c r="B555" s="25" t="str">
        <f>+M555</f>
        <v>274.03.163.0</v>
      </c>
      <c r="C555" s="25" t="str">
        <f>LEFT(L555,2)</f>
        <v>R9</v>
      </c>
      <c r="D555" s="25">
        <f>+Q555</f>
        <v>0.75</v>
      </c>
      <c r="E555" s="25" t="str">
        <f>+R555</f>
        <v>A</v>
      </c>
      <c r="F555" s="25" t="str">
        <f>+S555</f>
        <v>S</v>
      </c>
      <c r="G555" s="29" t="s">
        <v>28</v>
      </c>
      <c r="H555" s="29" t="str">
        <f t="shared" si="8"/>
        <v/>
      </c>
      <c r="I555" s="25" t="str">
        <f>IF(K555&gt;4,"Dames","Messieurs")</f>
        <v>Messieurs</v>
      </c>
      <c r="J555" t="str">
        <f>RIGHT(B555,5)</f>
        <v>163.0</v>
      </c>
      <c r="K555">
        <f>VALUE(LEFT(J555,1))</f>
        <v>1</v>
      </c>
      <c r="L555" s="25" t="str">
        <f>+O555</f>
        <v>R9 </v>
      </c>
      <c r="M555" s="25" t="s">
        <v>411</v>
      </c>
      <c r="N555" s="25" t="s">
        <v>412</v>
      </c>
      <c r="O555" s="25" t="s">
        <v>3073</v>
      </c>
      <c r="P555" s="25">
        <v>32458</v>
      </c>
      <c r="Q555" s="25">
        <v>0.75</v>
      </c>
      <c r="R555" s="25" t="s">
        <v>36</v>
      </c>
      <c r="S555" s="25" t="s">
        <v>878</v>
      </c>
    </row>
    <row r="556" spans="1:19" x14ac:dyDescent="0.35">
      <c r="A556" s="25" t="str">
        <f>+N556</f>
        <v>Cuennet Christian</v>
      </c>
      <c r="B556" s="25" t="str">
        <f>+M556</f>
        <v>274.47.357.0</v>
      </c>
      <c r="C556" s="25" t="str">
        <f>LEFT(L556,2)</f>
        <v>R8</v>
      </c>
      <c r="D556" s="25">
        <f>+Q556</f>
        <v>1.6970000000000001</v>
      </c>
      <c r="E556" s="25" t="str">
        <f>+R556</f>
        <v>75+</v>
      </c>
      <c r="F556" s="25" t="str">
        <f>+S556</f>
        <v>A</v>
      </c>
      <c r="G556" s="29" t="s">
        <v>3359</v>
      </c>
      <c r="H556" s="29" t="str">
        <f t="shared" si="8"/>
        <v/>
      </c>
      <c r="I556" s="25" t="str">
        <f>IF(K556&gt;4,"Dames","Messieurs")</f>
        <v>Messieurs</v>
      </c>
      <c r="J556" t="str">
        <f>RIGHT(B556,5)</f>
        <v>357.0</v>
      </c>
      <c r="K556">
        <f>VALUE(LEFT(J556,1))</f>
        <v>3</v>
      </c>
      <c r="L556" s="25" t="str">
        <f>+O556</f>
        <v>R8 </v>
      </c>
      <c r="M556" s="25" t="s">
        <v>792</v>
      </c>
      <c r="N556" s="25" t="s">
        <v>793</v>
      </c>
      <c r="O556" s="25" t="s">
        <v>3070</v>
      </c>
      <c r="P556" s="25">
        <v>21590</v>
      </c>
      <c r="Q556" s="25">
        <v>1.6970000000000001</v>
      </c>
      <c r="R556" s="25" t="s">
        <v>159</v>
      </c>
      <c r="S556" s="25" t="s">
        <v>36</v>
      </c>
    </row>
    <row r="557" spans="1:19" x14ac:dyDescent="0.35">
      <c r="A557" s="25" t="str">
        <f>+N557</f>
        <v>Cuénoud Nicolas</v>
      </c>
      <c r="B557" s="25" t="str">
        <f>+M557</f>
        <v>274.81.308.0</v>
      </c>
      <c r="C557" s="25" t="str">
        <f>LEFT(L557,2)</f>
        <v>R8</v>
      </c>
      <c r="D557" s="25">
        <f>+Q557</f>
        <v>1.4179999999999999</v>
      </c>
      <c r="E557" s="25" t="str">
        <f>+R557</f>
        <v>40+</v>
      </c>
      <c r="F557" s="25" t="str">
        <f>+S557</f>
        <v>S</v>
      </c>
      <c r="G557" s="29" t="s">
        <v>2175</v>
      </c>
      <c r="H557" s="29" t="str">
        <f t="shared" si="8"/>
        <v/>
      </c>
      <c r="I557" s="25" t="str">
        <f>IF(K557&gt;4,"Dames","Messieurs")</f>
        <v>Messieurs</v>
      </c>
      <c r="J557" t="str">
        <f>RIGHT(B557,5)</f>
        <v>308.0</v>
      </c>
      <c r="K557">
        <f>VALUE(LEFT(J557,1))</f>
        <v>3</v>
      </c>
      <c r="L557" s="25" t="str">
        <f>+O557</f>
        <v>R8 </v>
      </c>
      <c r="M557" s="25" t="s">
        <v>2923</v>
      </c>
      <c r="N557" s="25" t="s">
        <v>2924</v>
      </c>
      <c r="O557" s="25" t="s">
        <v>3070</v>
      </c>
      <c r="P557" s="25">
        <v>24228</v>
      </c>
      <c r="Q557" s="25">
        <v>1.4179999999999999</v>
      </c>
      <c r="R557" s="25" t="s">
        <v>68</v>
      </c>
      <c r="S557" s="25" t="s">
        <v>878</v>
      </c>
    </row>
    <row r="558" spans="1:19" x14ac:dyDescent="0.35">
      <c r="A558" s="25" t="str">
        <f>+N558</f>
        <v>Curty Benjamin</v>
      </c>
      <c r="B558" s="25" t="str">
        <f>+M558</f>
        <v>274.13.447.0</v>
      </c>
      <c r="C558" s="25" t="str">
        <f>LEFT(L558,2)</f>
        <v>R9</v>
      </c>
      <c r="D558" s="25">
        <f>+Q558</f>
        <v>0.75</v>
      </c>
      <c r="E558" s="25" t="str">
        <f>+R558</f>
        <v>12&amp;U</v>
      </c>
      <c r="F558" s="25" t="str">
        <f>+S558</f>
        <v>S</v>
      </c>
      <c r="G558" s="29" t="s">
        <v>3393</v>
      </c>
      <c r="H558" s="29" t="str">
        <f t="shared" si="8"/>
        <v/>
      </c>
      <c r="I558" s="25" t="str">
        <f>IF(K558&gt;4,"Dames","Messieurs")</f>
        <v>Messieurs</v>
      </c>
      <c r="J558" t="str">
        <f>RIGHT(B558,5)</f>
        <v>447.0</v>
      </c>
      <c r="K558">
        <f>VALUE(LEFT(J558,1))</f>
        <v>4</v>
      </c>
      <c r="L558" s="25" t="str">
        <f>+O558</f>
        <v>R9 </v>
      </c>
      <c r="M558" s="25" t="s">
        <v>3714</v>
      </c>
      <c r="N558" s="25" t="s">
        <v>3715</v>
      </c>
      <c r="O558" s="25" t="s">
        <v>3073</v>
      </c>
      <c r="P558" s="25">
        <v>32458</v>
      </c>
      <c r="Q558" s="25">
        <v>0.75</v>
      </c>
      <c r="R558" s="25" t="s">
        <v>50</v>
      </c>
      <c r="S558" s="25" t="s">
        <v>878</v>
      </c>
    </row>
    <row r="559" spans="1:19" x14ac:dyDescent="0.35">
      <c r="A559" s="25" t="str">
        <f>+N559</f>
        <v>Da Costa Benoit</v>
      </c>
      <c r="B559" s="25" t="str">
        <f>+M559</f>
        <v>275.86.239.0</v>
      </c>
      <c r="C559" s="25" t="str">
        <f>LEFT(L559,2)</f>
        <v>R5</v>
      </c>
      <c r="D559" s="25">
        <f>+Q559</f>
        <v>5.6070000000000002</v>
      </c>
      <c r="E559" s="25" t="str">
        <f>+R559</f>
        <v>35+</v>
      </c>
      <c r="F559" s="25" t="str">
        <f>+S559</f>
        <v>A</v>
      </c>
      <c r="G559" s="29" t="s">
        <v>3393</v>
      </c>
      <c r="H559" s="29" t="str">
        <f t="shared" si="8"/>
        <v/>
      </c>
      <c r="I559" s="25" t="str">
        <f>IF(K559&gt;4,"Dames","Messieurs")</f>
        <v>Messieurs</v>
      </c>
      <c r="J559" t="str">
        <f>RIGHT(B559,5)</f>
        <v>239.0</v>
      </c>
      <c r="K559">
        <f>VALUE(LEFT(J559,1))</f>
        <v>2</v>
      </c>
      <c r="L559" s="25" t="str">
        <f>+O559</f>
        <v>R5 </v>
      </c>
      <c r="M559" s="25" t="s">
        <v>3600</v>
      </c>
      <c r="N559" s="25" t="s">
        <v>3601</v>
      </c>
      <c r="O559" s="25" t="s">
        <v>3084</v>
      </c>
      <c r="P559" s="25">
        <v>2940</v>
      </c>
      <c r="Q559" s="25">
        <v>5.6070000000000002</v>
      </c>
      <c r="R559" s="25" t="s">
        <v>42</v>
      </c>
      <c r="S559" s="25" t="s">
        <v>36</v>
      </c>
    </row>
    <row r="560" spans="1:19" x14ac:dyDescent="0.35">
      <c r="A560" s="25" t="str">
        <f>+N560</f>
        <v>Da Re Alicia</v>
      </c>
      <c r="B560" s="25" t="str">
        <f>+M560</f>
        <v>276.02.625.0</v>
      </c>
      <c r="C560" s="25" t="str">
        <f>LEFT(L560,2)</f>
        <v>R6</v>
      </c>
      <c r="D560" s="25">
        <f>+Q560</f>
        <v>3.516</v>
      </c>
      <c r="E560" s="25" t="str">
        <f>+R560</f>
        <v>A</v>
      </c>
      <c r="F560" s="25" t="str">
        <f>+S560</f>
        <v>S</v>
      </c>
      <c r="G560" s="29" t="s">
        <v>1839</v>
      </c>
      <c r="H560" s="29" t="str">
        <f t="shared" si="8"/>
        <v/>
      </c>
      <c r="I560" s="25" t="str">
        <f>IF(K560&gt;4,"Dames","Messieurs")</f>
        <v>Dames</v>
      </c>
      <c r="J560" t="str">
        <f>RIGHT(B560,5)</f>
        <v>625.0</v>
      </c>
      <c r="K560">
        <f>VALUE(LEFT(J560,1))</f>
        <v>6</v>
      </c>
      <c r="L560" s="25" t="str">
        <f>+O560</f>
        <v>R6 </v>
      </c>
      <c r="M560" s="25" t="s">
        <v>3230</v>
      </c>
      <c r="N560" s="25" t="s">
        <v>3231</v>
      </c>
      <c r="O560" s="25" t="s">
        <v>3065</v>
      </c>
      <c r="P560" s="25">
        <v>3427</v>
      </c>
      <c r="Q560" s="25">
        <v>3.516</v>
      </c>
      <c r="R560" s="25" t="s">
        <v>36</v>
      </c>
      <c r="S560" s="25" t="s">
        <v>878</v>
      </c>
    </row>
    <row r="561" spans="1:19" x14ac:dyDescent="0.35">
      <c r="A561" s="25" t="str">
        <f>+N561</f>
        <v>Da Riva Valter</v>
      </c>
      <c r="B561" s="25" t="str">
        <f>+M561</f>
        <v>276.64.492.0</v>
      </c>
      <c r="C561" s="25" t="str">
        <f>LEFT(L561,2)</f>
        <v>R7</v>
      </c>
      <c r="D561" s="25">
        <f>+Q561</f>
        <v>3.0659999999999998</v>
      </c>
      <c r="E561" s="25" t="str">
        <f>+R561</f>
        <v>60+</v>
      </c>
      <c r="F561" s="25" t="str">
        <f>+S561</f>
        <v>S</v>
      </c>
      <c r="G561" s="29" t="s">
        <v>3359</v>
      </c>
      <c r="H561" s="29" t="str">
        <f t="shared" si="8"/>
        <v/>
      </c>
      <c r="I561" s="25" t="str">
        <f>IF(K561&gt;4,"Dames","Messieurs")</f>
        <v>Messieurs</v>
      </c>
      <c r="J561" t="str">
        <f>RIGHT(B561,5)</f>
        <v>492.0</v>
      </c>
      <c r="K561">
        <f>VALUE(LEFT(J561,1))</f>
        <v>4</v>
      </c>
      <c r="L561" s="25" t="str">
        <f>+O561</f>
        <v>R7 </v>
      </c>
      <c r="M561" s="25" t="s">
        <v>724</v>
      </c>
      <c r="N561" s="25" t="s">
        <v>725</v>
      </c>
      <c r="O561" s="25" t="s">
        <v>3066</v>
      </c>
      <c r="P561" s="25">
        <v>12206</v>
      </c>
      <c r="Q561" s="25">
        <v>3.0659999999999998</v>
      </c>
      <c r="R561" s="25" t="s">
        <v>47</v>
      </c>
      <c r="S561" s="25" t="s">
        <v>878</v>
      </c>
    </row>
    <row r="562" spans="1:19" x14ac:dyDescent="0.35">
      <c r="A562" s="25" t="str">
        <f>+N562</f>
        <v>Da Silva Antonio</v>
      </c>
      <c r="B562" s="25" t="str">
        <f>+M562</f>
        <v>277.73.234.0</v>
      </c>
      <c r="C562" s="25" t="str">
        <f>LEFT(L562,2)</f>
        <v>R7</v>
      </c>
      <c r="D562" s="25">
        <f>+Q562</f>
        <v>2.7749999999999999</v>
      </c>
      <c r="E562" s="25" t="str">
        <f>+R562</f>
        <v>50+</v>
      </c>
      <c r="F562" s="25" t="str">
        <f>+S562</f>
        <v>A</v>
      </c>
      <c r="G562" s="29" t="s">
        <v>27</v>
      </c>
      <c r="H562" s="29" t="str">
        <f t="shared" si="8"/>
        <v/>
      </c>
      <c r="I562" s="25" t="str">
        <f>IF(K562&gt;4,"Dames","Messieurs")</f>
        <v>Messieurs</v>
      </c>
      <c r="J562" t="str">
        <f>RIGHT(B562,5)</f>
        <v>234.0</v>
      </c>
      <c r="K562">
        <f>VALUE(LEFT(J562,1))</f>
        <v>2</v>
      </c>
      <c r="L562" s="25" t="str">
        <f>+O562</f>
        <v>R7 </v>
      </c>
      <c r="M562" s="25" t="s">
        <v>229</v>
      </c>
      <c r="N562" s="25" t="s">
        <v>230</v>
      </c>
      <c r="O562" s="25" t="s">
        <v>3066</v>
      </c>
      <c r="P562" s="25">
        <v>13916</v>
      </c>
      <c r="Q562" s="25">
        <v>2.7749999999999999</v>
      </c>
      <c r="R562" s="25" t="s">
        <v>39</v>
      </c>
      <c r="S562" s="25" t="s">
        <v>36</v>
      </c>
    </row>
    <row r="563" spans="1:19" x14ac:dyDescent="0.35">
      <c r="A563" s="25" t="str">
        <f>+N563</f>
        <v>Da Silva Barbara</v>
      </c>
      <c r="B563" s="25" t="str">
        <f>+M563</f>
        <v>277.02.546.0</v>
      </c>
      <c r="C563" s="25" t="str">
        <f>LEFT(L563,2)</f>
        <v>R9</v>
      </c>
      <c r="D563" s="25">
        <f>+Q563</f>
        <v>0.75</v>
      </c>
      <c r="E563" s="25" t="str">
        <f>+R563</f>
        <v>A</v>
      </c>
      <c r="F563" s="25" t="str">
        <f>+S563</f>
        <v>S</v>
      </c>
      <c r="G563" s="29" t="s">
        <v>2175</v>
      </c>
      <c r="H563" s="29" t="str">
        <f t="shared" si="8"/>
        <v/>
      </c>
      <c r="I563" s="25" t="str">
        <f>IF(K563&gt;4,"Dames","Messieurs")</f>
        <v>Dames</v>
      </c>
      <c r="J563" t="str">
        <f>RIGHT(B563,5)</f>
        <v>546.0</v>
      </c>
      <c r="K563">
        <f>VALUE(LEFT(J563,1))</f>
        <v>5</v>
      </c>
      <c r="L563" s="25" t="str">
        <f>+O563</f>
        <v>R9 </v>
      </c>
      <c r="M563" s="25" t="s">
        <v>2953</v>
      </c>
      <c r="N563" s="25" t="s">
        <v>2954</v>
      </c>
      <c r="O563" s="25" t="s">
        <v>3073</v>
      </c>
      <c r="P563" s="25">
        <v>11805</v>
      </c>
      <c r="Q563" s="25">
        <v>0.75</v>
      </c>
      <c r="R563" s="25" t="s">
        <v>36</v>
      </c>
      <c r="S563" s="25" t="s">
        <v>878</v>
      </c>
    </row>
    <row r="564" spans="1:19" x14ac:dyDescent="0.35">
      <c r="A564" s="25" t="str">
        <f>+N564</f>
        <v>Dabetic Darko</v>
      </c>
      <c r="B564" s="25" t="str">
        <f>+M564</f>
        <v>275.66.279.0</v>
      </c>
      <c r="C564" s="25" t="str">
        <f>LEFT(L564,2)</f>
        <v>R9</v>
      </c>
      <c r="D564" s="25">
        <f>+Q564</f>
        <v>0.75</v>
      </c>
      <c r="E564" s="25" t="str">
        <f>+R564</f>
        <v>55+</v>
      </c>
      <c r="F564" s="25" t="str">
        <f>+S564</f>
        <v>S</v>
      </c>
      <c r="G564" s="29" t="s">
        <v>28</v>
      </c>
      <c r="H564" s="29" t="str">
        <f t="shared" si="8"/>
        <v/>
      </c>
      <c r="I564" s="25" t="str">
        <f>IF(K564&gt;4,"Dames","Messieurs")</f>
        <v>Messieurs</v>
      </c>
      <c r="J564" t="str">
        <f>RIGHT(B564,5)</f>
        <v>279.0</v>
      </c>
      <c r="K564">
        <f>VALUE(LEFT(J564,1))</f>
        <v>2</v>
      </c>
      <c r="L564" s="25" t="str">
        <f>+O564</f>
        <v>R9 </v>
      </c>
      <c r="M564" s="25" t="s">
        <v>512</v>
      </c>
      <c r="N564" s="25" t="s">
        <v>513</v>
      </c>
      <c r="O564" s="25" t="s">
        <v>3073</v>
      </c>
      <c r="P564" s="25">
        <v>32458</v>
      </c>
      <c r="Q564" s="25">
        <v>0.75</v>
      </c>
      <c r="R564" s="25" t="s">
        <v>53</v>
      </c>
      <c r="S564" s="25" t="s">
        <v>878</v>
      </c>
    </row>
    <row r="565" spans="1:19" x14ac:dyDescent="0.35">
      <c r="A565" s="25" t="str">
        <f>+N565</f>
        <v>Daher Antoine</v>
      </c>
      <c r="B565" s="25" t="str">
        <f>+M565</f>
        <v>275.66.470.0</v>
      </c>
      <c r="C565" s="25" t="str">
        <f>LEFT(L565,2)</f>
        <v>R9</v>
      </c>
      <c r="D565" s="25">
        <f>+Q565</f>
        <v>0.76200000000000001</v>
      </c>
      <c r="E565" s="25" t="str">
        <f>+R565</f>
        <v>55+</v>
      </c>
      <c r="F565" s="25" t="str">
        <f>+S565</f>
        <v>A</v>
      </c>
      <c r="G565" s="29" t="s">
        <v>3995</v>
      </c>
      <c r="H565" s="29" t="str">
        <f t="shared" si="8"/>
        <v/>
      </c>
      <c r="I565" s="25" t="str">
        <f>IF(K565&gt;4,"Dames","Messieurs")</f>
        <v>Messieurs</v>
      </c>
      <c r="J565" t="str">
        <f>RIGHT(B565,5)</f>
        <v>470.0</v>
      </c>
      <c r="K565">
        <f>VALUE(LEFT(J565,1))</f>
        <v>4</v>
      </c>
      <c r="L565" s="25" t="str">
        <f>+O565</f>
        <v>R9 </v>
      </c>
      <c r="M565" s="25" t="s">
        <v>4244</v>
      </c>
      <c r="N565" s="25" t="s">
        <v>4245</v>
      </c>
      <c r="O565" s="25" t="s">
        <v>3073</v>
      </c>
      <c r="P565" s="25">
        <v>32304</v>
      </c>
      <c r="Q565" s="25">
        <v>0.76200000000000001</v>
      </c>
      <c r="R565" s="25" t="s">
        <v>53</v>
      </c>
      <c r="S565" s="25" t="s">
        <v>36</v>
      </c>
    </row>
    <row r="566" spans="1:19" x14ac:dyDescent="0.35">
      <c r="A566" s="25" t="str">
        <f>+N566</f>
        <v>Dahlem Pauline</v>
      </c>
      <c r="B566" s="25" t="str">
        <f>+M566</f>
        <v>275.91.552.0</v>
      </c>
      <c r="C566" s="25" t="str">
        <f>LEFT(L566,2)</f>
        <v>R7</v>
      </c>
      <c r="D566" s="25">
        <f>+Q566</f>
        <v>2.6459999999999999</v>
      </c>
      <c r="E566" s="25" t="str">
        <f>+R566</f>
        <v>30+</v>
      </c>
      <c r="F566" s="25" t="str">
        <f>+S566</f>
        <v>S</v>
      </c>
      <c r="G566" s="29" t="s">
        <v>539</v>
      </c>
      <c r="H566" s="29" t="str">
        <f t="shared" si="8"/>
        <v/>
      </c>
      <c r="I566" s="25" t="str">
        <f>IF(K566&gt;4,"Dames","Messieurs")</f>
        <v>Dames</v>
      </c>
      <c r="J566" t="str">
        <f>RIGHT(B566,5)</f>
        <v>552.0</v>
      </c>
      <c r="K566">
        <f>VALUE(LEFT(J566,1))</f>
        <v>5</v>
      </c>
      <c r="L566" s="25" t="str">
        <f>+O566</f>
        <v>R7 </v>
      </c>
      <c r="M566" s="25" t="s">
        <v>2259</v>
      </c>
      <c r="N566" s="25" t="s">
        <v>2260</v>
      </c>
      <c r="O566" s="25" t="s">
        <v>3066</v>
      </c>
      <c r="P566" s="25">
        <v>5145</v>
      </c>
      <c r="Q566" s="25">
        <v>2.6459999999999999</v>
      </c>
      <c r="R566" s="25" t="s">
        <v>35</v>
      </c>
      <c r="S566" s="25" t="s">
        <v>878</v>
      </c>
    </row>
    <row r="567" spans="1:19" x14ac:dyDescent="0.35">
      <c r="A567" s="25" t="str">
        <f>+N567</f>
        <v>D'Angelis Tyrone Koroma</v>
      </c>
      <c r="B567" s="25" t="str">
        <f>+M567</f>
        <v>276.02.332.0</v>
      </c>
      <c r="C567" s="25" t="str">
        <f>LEFT(L567,2)</f>
        <v>R5</v>
      </c>
      <c r="D567" s="25">
        <f>+Q567</f>
        <v>5.1449999999999996</v>
      </c>
      <c r="E567" s="25" t="str">
        <f>+R567</f>
        <v>A</v>
      </c>
      <c r="F567" s="25" t="str">
        <f>+S567</f>
        <v>A</v>
      </c>
      <c r="G567" s="29" t="s">
        <v>2175</v>
      </c>
      <c r="H567" s="29" t="str">
        <f t="shared" si="8"/>
        <v/>
      </c>
      <c r="I567" s="25" t="str">
        <f>IF(K567&gt;4,"Dames","Messieurs")</f>
        <v>Messieurs</v>
      </c>
      <c r="J567" t="str">
        <f>RIGHT(B567,5)</f>
        <v>332.0</v>
      </c>
      <c r="K567">
        <f>VALUE(LEFT(J567,1))</f>
        <v>3</v>
      </c>
      <c r="L567" s="25" t="str">
        <f>+O567</f>
        <v>R5 </v>
      </c>
      <c r="M567" s="25" t="s">
        <v>2737</v>
      </c>
      <c r="N567" s="25" t="s">
        <v>2738</v>
      </c>
      <c r="O567" s="25" t="s">
        <v>3084</v>
      </c>
      <c r="P567" s="25">
        <v>3892</v>
      </c>
      <c r="Q567" s="25">
        <v>5.1449999999999996</v>
      </c>
      <c r="R567" s="25" t="s">
        <v>36</v>
      </c>
      <c r="S567" s="25" t="s">
        <v>36</v>
      </c>
    </row>
    <row r="568" spans="1:19" x14ac:dyDescent="0.35">
      <c r="A568" s="25" t="str">
        <f>+N568</f>
        <v>Darbellay Denis</v>
      </c>
      <c r="B568" s="25" t="str">
        <f>+M568</f>
        <v>276.50.107.0</v>
      </c>
      <c r="C568" s="25" t="str">
        <f>LEFT(L568,2)</f>
        <v>R9</v>
      </c>
      <c r="D568" s="25">
        <f>+Q568</f>
        <v>0.75</v>
      </c>
      <c r="E568" s="25" t="str">
        <f>+R568</f>
        <v>75+</v>
      </c>
      <c r="F568" s="25" t="str">
        <f>+S568</f>
        <v>S</v>
      </c>
      <c r="G568" s="29" t="s">
        <v>2175</v>
      </c>
      <c r="H568" s="29" t="str">
        <f t="shared" ref="H568:H631" si="9">IF(B568=B567,1,"")</f>
        <v/>
      </c>
      <c r="I568" s="25" t="str">
        <f>IF(K568&gt;4,"Dames","Messieurs")</f>
        <v>Messieurs</v>
      </c>
      <c r="J568" t="str">
        <f>RIGHT(B568,5)</f>
        <v>107.0</v>
      </c>
      <c r="K568">
        <f>VALUE(LEFT(J568,1))</f>
        <v>1</v>
      </c>
      <c r="L568" s="25" t="str">
        <f>+O568</f>
        <v>R9 </v>
      </c>
      <c r="M568" s="25" t="s">
        <v>2935</v>
      </c>
      <c r="N568" s="25" t="s">
        <v>2936</v>
      </c>
      <c r="O568" s="25" t="s">
        <v>3073</v>
      </c>
      <c r="P568" s="25">
        <v>32458</v>
      </c>
      <c r="Q568" s="25">
        <v>0.75</v>
      </c>
      <c r="R568" s="25" t="s">
        <v>159</v>
      </c>
      <c r="S568" s="25" t="s">
        <v>878</v>
      </c>
    </row>
    <row r="569" spans="1:19" x14ac:dyDescent="0.35">
      <c r="A569" s="25" t="str">
        <f>+N569</f>
        <v>Darque Christian</v>
      </c>
      <c r="B569" s="25" t="str">
        <f>+M569</f>
        <v>276.55.311.0</v>
      </c>
      <c r="C569" s="25" t="str">
        <f>LEFT(L569,2)</f>
        <v>R9</v>
      </c>
      <c r="D569" s="25">
        <f>+Q569</f>
        <v>0.75</v>
      </c>
      <c r="E569" s="25" t="str">
        <f>+R569</f>
        <v>70+</v>
      </c>
      <c r="F569" s="25" t="str">
        <f>+S569</f>
        <v>S</v>
      </c>
      <c r="G569" s="29" t="s">
        <v>3994</v>
      </c>
      <c r="H569" s="29" t="str">
        <f t="shared" si="9"/>
        <v/>
      </c>
      <c r="I569" s="25" t="str">
        <f>IF(K569&gt;4,"Dames","Messieurs")</f>
        <v>Messieurs</v>
      </c>
      <c r="J569" t="str">
        <f>RIGHT(B569,5)</f>
        <v>311.0</v>
      </c>
      <c r="K569">
        <f>VALUE(LEFT(J569,1))</f>
        <v>3</v>
      </c>
      <c r="L569" s="25" t="str">
        <f>+O569</f>
        <v>R9 </v>
      </c>
      <c r="M569" s="25" t="s">
        <v>4693</v>
      </c>
      <c r="N569" s="25" t="s">
        <v>4694</v>
      </c>
      <c r="O569" s="25" t="s">
        <v>3073</v>
      </c>
      <c r="P569" s="25">
        <v>32458</v>
      </c>
      <c r="Q569" s="25">
        <v>0.75</v>
      </c>
      <c r="R569" s="25" t="s">
        <v>148</v>
      </c>
      <c r="S569" s="25" t="s">
        <v>878</v>
      </c>
    </row>
    <row r="570" spans="1:19" x14ac:dyDescent="0.35">
      <c r="A570" s="25" t="str">
        <f>+N570</f>
        <v>Darque Frederic</v>
      </c>
      <c r="B570" s="25" t="str">
        <f>+M570</f>
        <v>276.80.250.0</v>
      </c>
      <c r="C570" s="25" t="str">
        <f>LEFT(L570,2)</f>
        <v>R9</v>
      </c>
      <c r="D570" s="25">
        <f>+Q570</f>
        <v>0.75</v>
      </c>
      <c r="E570" s="25" t="str">
        <f>+R570</f>
        <v>45+</v>
      </c>
      <c r="F570" s="25" t="str">
        <f>+S570</f>
        <v>A</v>
      </c>
      <c r="G570" s="29" t="s">
        <v>1839</v>
      </c>
      <c r="H570" s="29" t="str">
        <f t="shared" si="9"/>
        <v/>
      </c>
      <c r="I570" s="25" t="str">
        <f>IF(K570&gt;4,"Dames","Messieurs")</f>
        <v>Messieurs</v>
      </c>
      <c r="J570" t="str">
        <f>RIGHT(B570,5)</f>
        <v>250.0</v>
      </c>
      <c r="K570">
        <f>VALUE(LEFT(J570,1))</f>
        <v>2</v>
      </c>
      <c r="L570" s="25" t="str">
        <f>+O570</f>
        <v>R9 </v>
      </c>
      <c r="M570" s="25" t="s">
        <v>4989</v>
      </c>
      <c r="N570" s="25" t="s">
        <v>4990</v>
      </c>
      <c r="O570" s="25" t="s">
        <v>3073</v>
      </c>
      <c r="P570" s="25">
        <v>32458</v>
      </c>
      <c r="Q570" s="25">
        <v>0.75</v>
      </c>
      <c r="R570" s="25" t="s">
        <v>78</v>
      </c>
      <c r="S570" s="25" t="s">
        <v>36</v>
      </c>
    </row>
    <row r="571" spans="1:19" x14ac:dyDescent="0.35">
      <c r="A571" s="25" t="str">
        <f>+N571</f>
        <v>Darque Mila</v>
      </c>
      <c r="B571" s="25" t="str">
        <f>+M571</f>
        <v>276.12.786.0</v>
      </c>
      <c r="C571" s="25" t="str">
        <f>LEFT(L571,2)</f>
        <v>R9</v>
      </c>
      <c r="D571" s="25">
        <f>+Q571</f>
        <v>0.74299999999999999</v>
      </c>
      <c r="E571" s="25" t="str">
        <f>+R571</f>
        <v>14&amp;U</v>
      </c>
      <c r="F571" s="25" t="str">
        <f>+S571</f>
        <v>A</v>
      </c>
      <c r="G571" s="29" t="s">
        <v>1839</v>
      </c>
      <c r="H571" s="29" t="str">
        <f t="shared" si="9"/>
        <v/>
      </c>
      <c r="I571" s="25" t="str">
        <f>IF(K571&gt;4,"Dames","Messieurs")</f>
        <v>Dames</v>
      </c>
      <c r="J571" t="str">
        <f>RIGHT(B571,5)</f>
        <v>786.0</v>
      </c>
      <c r="K571">
        <f>VALUE(LEFT(J571,1))</f>
        <v>7</v>
      </c>
      <c r="L571" s="25" t="str">
        <f>+O571</f>
        <v>R9 </v>
      </c>
      <c r="M571" s="25" t="s">
        <v>4913</v>
      </c>
      <c r="N571" s="25" t="s">
        <v>4914</v>
      </c>
      <c r="O571" s="25" t="s">
        <v>3073</v>
      </c>
      <c r="P571" s="25">
        <v>16552</v>
      </c>
      <c r="Q571" s="25">
        <v>0.74299999999999999</v>
      </c>
      <c r="R571" s="25" t="s">
        <v>83</v>
      </c>
      <c r="S571" s="25" t="s">
        <v>36</v>
      </c>
    </row>
    <row r="572" spans="1:19" x14ac:dyDescent="0.35">
      <c r="A572" s="25" t="str">
        <f>+N572</f>
        <v>Dartevelle Jean-louis</v>
      </c>
      <c r="B572" s="25" t="str">
        <f>+M572</f>
        <v>276.08.476.0</v>
      </c>
      <c r="C572" s="25" t="str">
        <f>LEFT(L572,2)</f>
        <v>R9</v>
      </c>
      <c r="D572" s="25">
        <f>+Q572</f>
        <v>0.75</v>
      </c>
      <c r="E572" s="25" t="str">
        <f>+R572</f>
        <v>18&amp;U</v>
      </c>
      <c r="F572" s="25" t="str">
        <f>+S572</f>
        <v>S</v>
      </c>
      <c r="G572" s="29" t="s">
        <v>1839</v>
      </c>
      <c r="H572" s="29" t="str">
        <f t="shared" si="9"/>
        <v/>
      </c>
      <c r="I572" s="25" t="str">
        <f>IF(K572&gt;4,"Dames","Messieurs")</f>
        <v>Messieurs</v>
      </c>
      <c r="J572" t="str">
        <f>RIGHT(B572,5)</f>
        <v>476.0</v>
      </c>
      <c r="K572">
        <f>VALUE(LEFT(J572,1))</f>
        <v>4</v>
      </c>
      <c r="L572" s="25" t="str">
        <f>+O572</f>
        <v>R9 </v>
      </c>
      <c r="M572" s="25" t="s">
        <v>2088</v>
      </c>
      <c r="N572" s="25" t="s">
        <v>2089</v>
      </c>
      <c r="O572" s="25" t="s">
        <v>3073</v>
      </c>
      <c r="P572" s="25">
        <v>32458</v>
      </c>
      <c r="Q572" s="25">
        <v>0.75</v>
      </c>
      <c r="R572" s="25" t="s">
        <v>73</v>
      </c>
      <c r="S572" s="25" t="s">
        <v>878</v>
      </c>
    </row>
    <row r="573" spans="1:19" x14ac:dyDescent="0.35">
      <c r="A573" s="25" t="str">
        <f>+N573</f>
        <v>Davet René</v>
      </c>
      <c r="B573" s="25" t="str">
        <f>+M573</f>
        <v>277.63.410.0</v>
      </c>
      <c r="C573" s="25" t="str">
        <f>LEFT(L573,2)</f>
        <v>R8</v>
      </c>
      <c r="D573" s="25">
        <f>+Q573</f>
        <v>1.2190000000000001</v>
      </c>
      <c r="E573" s="25" t="str">
        <f>+R573</f>
        <v>60+</v>
      </c>
      <c r="F573" s="25" t="str">
        <f>+S573</f>
        <v>A</v>
      </c>
      <c r="G573" s="29" t="s">
        <v>3393</v>
      </c>
      <c r="H573" s="29" t="str">
        <f t="shared" si="9"/>
        <v/>
      </c>
      <c r="I573" s="25" t="str">
        <f>IF(K573&gt;4,"Dames","Messieurs")</f>
        <v>Messieurs</v>
      </c>
      <c r="J573" t="str">
        <f>RIGHT(B573,5)</f>
        <v>410.0</v>
      </c>
      <c r="K573">
        <f>VALUE(LEFT(J573,1))</f>
        <v>4</v>
      </c>
      <c r="L573" s="25" t="str">
        <f>+O573</f>
        <v>R8 </v>
      </c>
      <c r="M573" s="25" t="s">
        <v>3660</v>
      </c>
      <c r="N573" s="25" t="s">
        <v>3661</v>
      </c>
      <c r="O573" s="25" t="s">
        <v>3070</v>
      </c>
      <c r="P573" s="25">
        <v>26547</v>
      </c>
      <c r="Q573" s="25">
        <v>1.2190000000000001</v>
      </c>
      <c r="R573" s="25" t="s">
        <v>47</v>
      </c>
      <c r="S573" s="25" t="s">
        <v>36</v>
      </c>
    </row>
    <row r="574" spans="1:19" x14ac:dyDescent="0.35">
      <c r="A574" s="25" t="str">
        <f>+N574</f>
        <v>David Leo</v>
      </c>
      <c r="B574" s="25" t="str">
        <f>+M574</f>
        <v>277.92.254.0</v>
      </c>
      <c r="C574" s="25" t="str">
        <f>LEFT(L574,2)</f>
        <v>R7</v>
      </c>
      <c r="D574" s="25">
        <f>+Q574</f>
        <v>1.8520000000000001</v>
      </c>
      <c r="E574" s="25" t="str">
        <f>+R574</f>
        <v>A</v>
      </c>
      <c r="F574" s="25" t="str">
        <f>+S574</f>
        <v>A</v>
      </c>
      <c r="G574" s="29" t="s">
        <v>28</v>
      </c>
      <c r="H574" s="29" t="str">
        <f t="shared" si="9"/>
        <v/>
      </c>
      <c r="I574" s="25" t="str">
        <f>IF(K574&gt;4,"Dames","Messieurs")</f>
        <v>Messieurs</v>
      </c>
      <c r="J574" t="str">
        <f>RIGHT(B574,5)</f>
        <v>254.0</v>
      </c>
      <c r="K574">
        <f>VALUE(LEFT(J574,1))</f>
        <v>2</v>
      </c>
      <c r="L574" s="25" t="str">
        <f>+O574</f>
        <v>R7 </v>
      </c>
      <c r="M574" s="25" t="s">
        <v>3215</v>
      </c>
      <c r="N574" s="25" t="s">
        <v>3216</v>
      </c>
      <c r="O574" s="25" t="s">
        <v>3066</v>
      </c>
      <c r="P574" s="25">
        <v>20341</v>
      </c>
      <c r="Q574" s="25">
        <v>1.8520000000000001</v>
      </c>
      <c r="R574" s="25" t="s">
        <v>36</v>
      </c>
      <c r="S574" s="25" t="s">
        <v>36</v>
      </c>
    </row>
    <row r="575" spans="1:19" x14ac:dyDescent="0.35">
      <c r="A575" s="25" t="str">
        <f>+N575</f>
        <v>Davis Thomas</v>
      </c>
      <c r="B575" s="25" t="str">
        <f>+M575</f>
        <v>277.74.112.0</v>
      </c>
      <c r="C575" s="25" t="str">
        <f>LEFT(L575,2)</f>
        <v>R9</v>
      </c>
      <c r="D575" s="25">
        <f>+Q575</f>
        <v>0.75</v>
      </c>
      <c r="E575" s="25" t="str">
        <f>+R575</f>
        <v>50+</v>
      </c>
      <c r="F575" s="25" t="str">
        <f>+S575</f>
        <v>S</v>
      </c>
      <c r="G575" s="29" t="s">
        <v>3994</v>
      </c>
      <c r="H575" s="29" t="str">
        <f t="shared" si="9"/>
        <v/>
      </c>
      <c r="I575" s="25" t="str">
        <f>IF(K575&gt;4,"Dames","Messieurs")</f>
        <v>Messieurs</v>
      </c>
      <c r="J575" t="str">
        <f>RIGHT(B575,5)</f>
        <v>112.0</v>
      </c>
      <c r="K575">
        <f>VALUE(LEFT(J575,1))</f>
        <v>1</v>
      </c>
      <c r="L575" s="25" t="str">
        <f>+O575</f>
        <v>R9 </v>
      </c>
      <c r="M575" s="25" t="s">
        <v>4701</v>
      </c>
      <c r="N575" s="25" t="s">
        <v>4702</v>
      </c>
      <c r="O575" s="25" t="s">
        <v>3073</v>
      </c>
      <c r="P575" s="25">
        <v>32458</v>
      </c>
      <c r="Q575" s="25">
        <v>0.75</v>
      </c>
      <c r="R575" s="25" t="s">
        <v>39</v>
      </c>
      <c r="S575" s="25" t="s">
        <v>878</v>
      </c>
    </row>
    <row r="576" spans="1:19" x14ac:dyDescent="0.35">
      <c r="A576" s="25" t="str">
        <f>+N576</f>
        <v>Davison Oliver</v>
      </c>
      <c r="B576" s="25" t="str">
        <f>+M576</f>
        <v>277.97.253.0</v>
      </c>
      <c r="C576" s="25" t="str">
        <f>LEFT(L576,2)</f>
        <v>R9</v>
      </c>
      <c r="D576" s="25">
        <f>+Q576</f>
        <v>0.75</v>
      </c>
      <c r="E576" s="25" t="str">
        <f>+R576</f>
        <v>A</v>
      </c>
      <c r="F576" s="25" t="str">
        <f>+S576</f>
        <v>S</v>
      </c>
      <c r="G576" s="29" t="s">
        <v>27</v>
      </c>
      <c r="H576" s="29" t="str">
        <f t="shared" si="9"/>
        <v/>
      </c>
      <c r="I576" s="25" t="str">
        <f>IF(K576&gt;4,"Dames","Messieurs")</f>
        <v>Messieurs</v>
      </c>
      <c r="J576" t="str">
        <f>RIGHT(B576,5)</f>
        <v>253.0</v>
      </c>
      <c r="K576">
        <f>VALUE(LEFT(J576,1))</f>
        <v>2</v>
      </c>
      <c r="L576" s="25" t="str">
        <f>+O576</f>
        <v>R9 </v>
      </c>
      <c r="M576" s="25" t="s">
        <v>1423</v>
      </c>
      <c r="N576" s="25" t="s">
        <v>1424</v>
      </c>
      <c r="O576" s="25" t="s">
        <v>3073</v>
      </c>
      <c r="P576" s="25">
        <v>32458</v>
      </c>
      <c r="Q576" s="25">
        <v>0.75</v>
      </c>
      <c r="R576" s="25" t="s">
        <v>36</v>
      </c>
      <c r="S576" s="25" t="s">
        <v>878</v>
      </c>
    </row>
    <row r="577" spans="1:19" x14ac:dyDescent="0.35">
      <c r="A577" s="25" t="str">
        <f>+N577</f>
        <v>Dawance Alexis</v>
      </c>
      <c r="B577" s="25" t="str">
        <f>+M577</f>
        <v>277.75.439.0</v>
      </c>
      <c r="C577" s="25" t="str">
        <f>LEFT(L577,2)</f>
        <v>R8</v>
      </c>
      <c r="D577" s="25">
        <f>+Q577</f>
        <v>0.98799999999999999</v>
      </c>
      <c r="E577" s="25" t="str">
        <f>+R577</f>
        <v>50+</v>
      </c>
      <c r="F577" s="25" t="str">
        <f>+S577</f>
        <v>A</v>
      </c>
      <c r="G577" s="29" t="s">
        <v>539</v>
      </c>
      <c r="H577" s="29" t="str">
        <f t="shared" si="9"/>
        <v/>
      </c>
      <c r="I577" s="25" t="str">
        <f>IF(K577&gt;4,"Dames","Messieurs")</f>
        <v>Messieurs</v>
      </c>
      <c r="J577" t="str">
        <f>RIGHT(B577,5)</f>
        <v>439.0</v>
      </c>
      <c r="K577">
        <f>VALUE(LEFT(J577,1))</f>
        <v>4</v>
      </c>
      <c r="L577" s="25" t="str">
        <f>+O577</f>
        <v>R8 </v>
      </c>
      <c r="M577" s="25" t="s">
        <v>3502</v>
      </c>
      <c r="N577" s="25" t="s">
        <v>3503</v>
      </c>
      <c r="O577" s="25" t="s">
        <v>3070</v>
      </c>
      <c r="P577" s="25">
        <v>29068</v>
      </c>
      <c r="Q577" s="25">
        <v>0.98799999999999999</v>
      </c>
      <c r="R577" s="25" t="s">
        <v>39</v>
      </c>
      <c r="S577" s="25" t="s">
        <v>36</v>
      </c>
    </row>
    <row r="578" spans="1:19" x14ac:dyDescent="0.35">
      <c r="A578" s="25" t="str">
        <f>+N578</f>
        <v>Dawance Bakhet Huda</v>
      </c>
      <c r="B578" s="25" t="str">
        <f>+M578</f>
        <v>277.80.818.0</v>
      </c>
      <c r="C578" s="25" t="str">
        <f>LEFT(L578,2)</f>
        <v>R9</v>
      </c>
      <c r="D578" s="25">
        <f>+Q578</f>
        <v>0.75</v>
      </c>
      <c r="E578" s="25" t="str">
        <f>+R578</f>
        <v>45+</v>
      </c>
      <c r="F578" s="25" t="str">
        <f>+S578</f>
        <v>S</v>
      </c>
      <c r="G578" s="29" t="s">
        <v>539</v>
      </c>
      <c r="H578" s="29" t="str">
        <f t="shared" si="9"/>
        <v/>
      </c>
      <c r="I578" s="25" t="str">
        <f>IF(K578&gt;4,"Dames","Messieurs")</f>
        <v>Dames</v>
      </c>
      <c r="J578" t="str">
        <f>RIGHT(B578,5)</f>
        <v>818.0</v>
      </c>
      <c r="K578">
        <f>VALUE(LEFT(J578,1))</f>
        <v>8</v>
      </c>
      <c r="L578" s="25" t="str">
        <f>+O578</f>
        <v>R9 </v>
      </c>
      <c r="M578" s="25" t="s">
        <v>2293</v>
      </c>
      <c r="N578" s="25" t="s">
        <v>2294</v>
      </c>
      <c r="O578" s="25" t="s">
        <v>3073</v>
      </c>
      <c r="P578" s="25">
        <v>11805</v>
      </c>
      <c r="Q578" s="25">
        <v>0.75</v>
      </c>
      <c r="R578" s="25" t="s">
        <v>78</v>
      </c>
      <c r="S578" s="25" t="s">
        <v>878</v>
      </c>
    </row>
    <row r="579" spans="1:19" x14ac:dyDescent="0.35">
      <c r="A579" s="25" t="str">
        <f>+N579</f>
        <v>Dayen Christiane</v>
      </c>
      <c r="B579" s="25" t="str">
        <f>+M579</f>
        <v>277.65.803.0</v>
      </c>
      <c r="C579" s="25" t="str">
        <f>LEFT(L579,2)</f>
        <v>R9</v>
      </c>
      <c r="D579" s="25">
        <f>+Q579</f>
        <v>0.75</v>
      </c>
      <c r="E579" s="25" t="str">
        <f>+R579</f>
        <v>60+</v>
      </c>
      <c r="F579" s="25" t="str">
        <f>+S579</f>
        <v>S</v>
      </c>
      <c r="G579" s="29" t="s">
        <v>2175</v>
      </c>
      <c r="H579" s="29" t="str">
        <f t="shared" si="9"/>
        <v/>
      </c>
      <c r="I579" s="25" t="str">
        <f>IF(K579&gt;4,"Dames","Messieurs")</f>
        <v>Dames</v>
      </c>
      <c r="J579" t="str">
        <f>RIGHT(B579,5)</f>
        <v>803.0</v>
      </c>
      <c r="K579">
        <f>VALUE(LEFT(J579,1))</f>
        <v>8</v>
      </c>
      <c r="L579" s="25" t="str">
        <f>+O579</f>
        <v>R9 </v>
      </c>
      <c r="M579" s="25" t="s">
        <v>2929</v>
      </c>
      <c r="N579" s="25" t="s">
        <v>2930</v>
      </c>
      <c r="O579" s="25" t="s">
        <v>3073</v>
      </c>
      <c r="P579" s="25">
        <v>11805</v>
      </c>
      <c r="Q579" s="25">
        <v>0.75</v>
      </c>
      <c r="R579" s="25" t="s">
        <v>47</v>
      </c>
      <c r="S579" s="25" t="s">
        <v>878</v>
      </c>
    </row>
    <row r="580" spans="1:19" x14ac:dyDescent="0.35">
      <c r="A580" s="25" t="str">
        <f>+N580</f>
        <v>de Allegri Sébastien</v>
      </c>
      <c r="B580" s="25" t="str">
        <f>+M580</f>
        <v>278.77.414.0</v>
      </c>
      <c r="C580" s="25" t="str">
        <f>LEFT(L580,2)</f>
        <v>R6</v>
      </c>
      <c r="D580" s="25">
        <f>+Q580</f>
        <v>4.609</v>
      </c>
      <c r="E580" s="25" t="str">
        <f>+R580</f>
        <v>45+</v>
      </c>
      <c r="F580" s="25" t="str">
        <f>+S580</f>
        <v>A</v>
      </c>
      <c r="G580" s="29" t="s">
        <v>28</v>
      </c>
      <c r="H580" s="29" t="str">
        <f t="shared" si="9"/>
        <v/>
      </c>
      <c r="I580" s="25" t="str">
        <f>IF(K580&gt;4,"Dames","Messieurs")</f>
        <v>Messieurs</v>
      </c>
      <c r="J580" t="str">
        <f>RIGHT(B580,5)</f>
        <v>414.0</v>
      </c>
      <c r="K580">
        <f>VALUE(LEFT(J580,1))</f>
        <v>4</v>
      </c>
      <c r="L580" s="25" t="str">
        <f>+O580</f>
        <v>R6 </v>
      </c>
      <c r="M580" s="25" t="s">
        <v>279</v>
      </c>
      <c r="N580" s="25" t="s">
        <v>3804</v>
      </c>
      <c r="O580" s="25" t="s">
        <v>3065</v>
      </c>
      <c r="P580" s="25">
        <v>5447</v>
      </c>
      <c r="Q580" s="25">
        <v>4.609</v>
      </c>
      <c r="R580" s="25" t="s">
        <v>78</v>
      </c>
      <c r="S580" s="25" t="s">
        <v>36</v>
      </c>
    </row>
    <row r="581" spans="1:19" x14ac:dyDescent="0.35">
      <c r="A581" s="25" t="str">
        <f>+N581</f>
        <v>de Allegri Timofey</v>
      </c>
      <c r="B581" s="25" t="str">
        <f>+M581</f>
        <v>278.10.223.0</v>
      </c>
      <c r="C581" s="25" t="str">
        <f>LEFT(L581,2)</f>
        <v>R7</v>
      </c>
      <c r="D581" s="25">
        <f>+Q581</f>
        <v>2.4249999999999998</v>
      </c>
      <c r="E581" s="25" t="str">
        <f>+R581</f>
        <v>16&amp;U</v>
      </c>
      <c r="F581" s="25" t="str">
        <f>+S581</f>
        <v>A</v>
      </c>
      <c r="G581" s="29" t="s">
        <v>28</v>
      </c>
      <c r="H581" s="29" t="str">
        <f t="shared" si="9"/>
        <v/>
      </c>
      <c r="I581" s="25" t="str">
        <f>IF(K581&gt;4,"Dames","Messieurs")</f>
        <v>Messieurs</v>
      </c>
      <c r="J581" t="str">
        <f>RIGHT(B581,5)</f>
        <v>223.0</v>
      </c>
      <c r="K581">
        <f>VALUE(LEFT(J581,1))</f>
        <v>2</v>
      </c>
      <c r="L581" s="25" t="str">
        <f>+O581</f>
        <v>R7 </v>
      </c>
      <c r="M581" s="25" t="s">
        <v>2492</v>
      </c>
      <c r="N581" s="25" t="s">
        <v>3229</v>
      </c>
      <c r="O581" s="25" t="s">
        <v>3066</v>
      </c>
      <c r="P581" s="25">
        <v>16102</v>
      </c>
      <c r="Q581" s="25">
        <v>2.4249999999999998</v>
      </c>
      <c r="R581" s="25" t="s">
        <v>87</v>
      </c>
      <c r="S581" s="25" t="s">
        <v>36</v>
      </c>
    </row>
    <row r="582" spans="1:19" x14ac:dyDescent="0.35">
      <c r="A582" s="25" t="str">
        <f>+N582</f>
        <v>De Almeida Oliveira Lucas</v>
      </c>
      <c r="B582" s="25" t="str">
        <f>+M582</f>
        <v>278.06.450.0</v>
      </c>
      <c r="C582" s="25" t="str">
        <f>LEFT(L582,2)</f>
        <v>R9</v>
      </c>
      <c r="D582" s="25">
        <f>+Q582</f>
        <v>0.75</v>
      </c>
      <c r="E582" s="25" t="str">
        <f>+R582</f>
        <v>A</v>
      </c>
      <c r="F582" s="25" t="str">
        <f>+S582</f>
        <v>S</v>
      </c>
      <c r="G582" s="29" t="s">
        <v>1839</v>
      </c>
      <c r="H582" s="29" t="str">
        <f t="shared" si="9"/>
        <v/>
      </c>
      <c r="I582" s="25" t="str">
        <f>IF(K582&gt;4,"Dames","Messieurs")</f>
        <v>Messieurs</v>
      </c>
      <c r="J582" t="str">
        <f>RIGHT(B582,5)</f>
        <v>450.0</v>
      </c>
      <c r="K582">
        <f>VALUE(LEFT(J582,1))</f>
        <v>4</v>
      </c>
      <c r="L582" s="25" t="str">
        <f>+O582</f>
        <v>R9 </v>
      </c>
      <c r="M582" s="25" t="s">
        <v>2164</v>
      </c>
      <c r="N582" s="25" t="s">
        <v>2165</v>
      </c>
      <c r="O582" s="25" t="s">
        <v>3073</v>
      </c>
      <c r="P582" s="25">
        <v>32458</v>
      </c>
      <c r="Q582" s="25">
        <v>0.75</v>
      </c>
      <c r="R582" s="25" t="s">
        <v>36</v>
      </c>
      <c r="S582" s="25" t="s">
        <v>878</v>
      </c>
    </row>
    <row r="583" spans="1:19" x14ac:dyDescent="0.35">
      <c r="A583" s="25" t="str">
        <f>+N583</f>
        <v>De Araújo Gomes Gonçalves Vicente</v>
      </c>
      <c r="B583" s="25" t="str">
        <f>+M583</f>
        <v>404.17.243.0</v>
      </c>
      <c r="C583" s="25" t="str">
        <f>LEFT(L583,2)</f>
        <v>R9</v>
      </c>
      <c r="D583" s="25">
        <f>+Q583</f>
        <v>0.745</v>
      </c>
      <c r="E583" s="25" t="str">
        <f>+R583</f>
        <v>10&amp;U</v>
      </c>
      <c r="F583" s="25" t="str">
        <f>+S583</f>
        <v>A</v>
      </c>
      <c r="G583" s="29" t="s">
        <v>539</v>
      </c>
      <c r="H583" s="29" t="str">
        <f t="shared" si="9"/>
        <v/>
      </c>
      <c r="I583" s="25" t="str">
        <f>IF(K583&gt;4,"Dames","Messieurs")</f>
        <v>Messieurs</v>
      </c>
      <c r="J583" t="str">
        <f>RIGHT(B583,5)</f>
        <v>243.0</v>
      </c>
      <c r="K583">
        <f>VALUE(LEFT(J583,1))</f>
        <v>2</v>
      </c>
      <c r="L583" s="25" t="str">
        <f>+O583</f>
        <v>R9 </v>
      </c>
      <c r="M583" s="25" t="s">
        <v>4397</v>
      </c>
      <c r="N583" s="25" t="s">
        <v>4398</v>
      </c>
      <c r="O583" s="25" t="s">
        <v>3073</v>
      </c>
      <c r="P583" s="25">
        <v>44548</v>
      </c>
      <c r="Q583" s="25">
        <v>0.745</v>
      </c>
      <c r="R583" s="25" t="s">
        <v>110</v>
      </c>
      <c r="S583" s="25" t="s">
        <v>36</v>
      </c>
    </row>
    <row r="584" spans="1:19" x14ac:dyDescent="0.35">
      <c r="A584" s="25" t="str">
        <f>+N584</f>
        <v>De Benito Ortiz Carlos</v>
      </c>
      <c r="B584" s="25" t="str">
        <f>+M584</f>
        <v>278.99.178.0</v>
      </c>
      <c r="C584" s="25" t="str">
        <f>LEFT(L584,2)</f>
        <v>R9</v>
      </c>
      <c r="D584" s="25">
        <f>+Q584</f>
        <v>0.75</v>
      </c>
      <c r="E584" s="25" t="str">
        <f>+R584</f>
        <v>A</v>
      </c>
      <c r="F584" s="25" t="str">
        <f>+S584</f>
        <v>S</v>
      </c>
      <c r="G584" s="29" t="s">
        <v>3359</v>
      </c>
      <c r="H584" s="29" t="str">
        <f t="shared" si="9"/>
        <v/>
      </c>
      <c r="I584" s="25" t="str">
        <f>IF(K584&gt;4,"Dames","Messieurs")</f>
        <v>Messieurs</v>
      </c>
      <c r="J584" t="str">
        <f>RIGHT(B584,5)</f>
        <v>178.0</v>
      </c>
      <c r="K584">
        <f>VALUE(LEFT(J584,1))</f>
        <v>1</v>
      </c>
      <c r="L584" s="25" t="str">
        <f>+O584</f>
        <v>R9 </v>
      </c>
      <c r="M584" s="25" t="s">
        <v>1649</v>
      </c>
      <c r="N584" s="25" t="s">
        <v>1650</v>
      </c>
      <c r="O584" s="25" t="s">
        <v>3073</v>
      </c>
      <c r="P584" s="25">
        <v>32458</v>
      </c>
      <c r="Q584" s="25">
        <v>0.75</v>
      </c>
      <c r="R584" s="25" t="s">
        <v>36</v>
      </c>
      <c r="S584" s="25" t="s">
        <v>878</v>
      </c>
    </row>
    <row r="585" spans="1:19" x14ac:dyDescent="0.35">
      <c r="A585" s="25" t="str">
        <f>+N585</f>
        <v>de Benito Ortiz Jorge</v>
      </c>
      <c r="B585" s="25" t="str">
        <f>+M585</f>
        <v>278.93.135.0</v>
      </c>
      <c r="C585" s="25" t="str">
        <f>LEFT(L585,2)</f>
        <v>R9</v>
      </c>
      <c r="D585" s="25">
        <f>+Q585</f>
        <v>0.75</v>
      </c>
      <c r="E585" s="25" t="str">
        <f>+R585</f>
        <v>A</v>
      </c>
      <c r="F585" s="25" t="str">
        <f>+S585</f>
        <v>S</v>
      </c>
      <c r="G585" s="29" t="s">
        <v>3359</v>
      </c>
      <c r="H585" s="29" t="str">
        <f t="shared" si="9"/>
        <v/>
      </c>
      <c r="I585" s="25" t="str">
        <f>IF(K585&gt;4,"Dames","Messieurs")</f>
        <v>Messieurs</v>
      </c>
      <c r="J585" t="str">
        <f>RIGHT(B585,5)</f>
        <v>135.0</v>
      </c>
      <c r="K585">
        <f>VALUE(LEFT(J585,1))</f>
        <v>1</v>
      </c>
      <c r="L585" s="25" t="str">
        <f>+O585</f>
        <v>R9 </v>
      </c>
      <c r="M585" s="25" t="s">
        <v>750</v>
      </c>
      <c r="N585" s="25" t="s">
        <v>1854</v>
      </c>
      <c r="O585" s="25" t="s">
        <v>3073</v>
      </c>
      <c r="P585" s="25">
        <v>32458</v>
      </c>
      <c r="Q585" s="25">
        <v>0.75</v>
      </c>
      <c r="R585" s="25" t="s">
        <v>36</v>
      </c>
      <c r="S585" s="25" t="s">
        <v>878</v>
      </c>
    </row>
    <row r="586" spans="1:19" x14ac:dyDescent="0.35">
      <c r="A586" s="25" t="str">
        <f>+N586</f>
        <v>De Boer Mirella</v>
      </c>
      <c r="B586" s="25" t="str">
        <f>+M586</f>
        <v>278.67.580.0</v>
      </c>
      <c r="C586" s="25" t="str">
        <f>LEFT(L586,2)</f>
        <v>R9</v>
      </c>
      <c r="D586" s="25">
        <f>+Q586</f>
        <v>0.75</v>
      </c>
      <c r="E586" s="25" t="str">
        <f>+R586</f>
        <v>55+</v>
      </c>
      <c r="F586" s="25" t="str">
        <f>+S586</f>
        <v>S</v>
      </c>
      <c r="G586" s="29" t="s">
        <v>543</v>
      </c>
      <c r="H586" s="29" t="str">
        <f t="shared" si="9"/>
        <v/>
      </c>
      <c r="I586" s="25" t="str">
        <f>IF(K586&gt;4,"Dames","Messieurs")</f>
        <v>Dames</v>
      </c>
      <c r="J586" t="str">
        <f>RIGHT(B586,5)</f>
        <v>580.0</v>
      </c>
      <c r="K586">
        <f>VALUE(LEFT(J586,1))</f>
        <v>5</v>
      </c>
      <c r="L586" s="25" t="str">
        <f>+O586</f>
        <v>R9 </v>
      </c>
      <c r="M586" s="25" t="s">
        <v>1172</v>
      </c>
      <c r="N586" s="25" t="s">
        <v>1173</v>
      </c>
      <c r="O586" s="25" t="s">
        <v>3073</v>
      </c>
      <c r="P586" s="25">
        <v>11805</v>
      </c>
      <c r="Q586" s="25">
        <v>0.75</v>
      </c>
      <c r="R586" s="25" t="s">
        <v>53</v>
      </c>
      <c r="S586" s="25" t="s">
        <v>878</v>
      </c>
    </row>
    <row r="587" spans="1:19" x14ac:dyDescent="0.35">
      <c r="A587" s="25" t="str">
        <f>+N587</f>
        <v>De Caboga Tristan</v>
      </c>
      <c r="B587" s="25" t="str">
        <f>+M587</f>
        <v>278.11.325.0</v>
      </c>
      <c r="C587" s="25" t="str">
        <f>LEFT(L587,2)</f>
        <v>R9</v>
      </c>
      <c r="D587" s="25">
        <f>+Q587</f>
        <v>0.745</v>
      </c>
      <c r="E587" s="25" t="str">
        <f>+R587</f>
        <v>14&amp;U</v>
      </c>
      <c r="F587" s="25" t="str">
        <f>+S587</f>
        <v>A</v>
      </c>
      <c r="G587" s="29" t="s">
        <v>3995</v>
      </c>
      <c r="H587" s="29" t="str">
        <f t="shared" si="9"/>
        <v/>
      </c>
      <c r="I587" s="25" t="str">
        <f>IF(K587&gt;4,"Dames","Messieurs")</f>
        <v>Messieurs</v>
      </c>
      <c r="J587" t="str">
        <f>RIGHT(B587,5)</f>
        <v>325.0</v>
      </c>
      <c r="K587">
        <f>VALUE(LEFT(J587,1))</f>
        <v>3</v>
      </c>
      <c r="L587" s="25" t="str">
        <f>+O587</f>
        <v>R9 </v>
      </c>
      <c r="M587" s="25" t="s">
        <v>4352</v>
      </c>
      <c r="N587" s="25" t="s">
        <v>4353</v>
      </c>
      <c r="O587" s="25" t="s">
        <v>3073</v>
      </c>
      <c r="P587" s="25">
        <v>44548</v>
      </c>
      <c r="Q587" s="25">
        <v>0.745</v>
      </c>
      <c r="R587" s="25" t="s">
        <v>83</v>
      </c>
      <c r="S587" s="25" t="s">
        <v>36</v>
      </c>
    </row>
    <row r="588" spans="1:19" x14ac:dyDescent="0.35">
      <c r="A588" s="25" t="str">
        <f>+N588</f>
        <v>De Castro Ana</v>
      </c>
      <c r="B588" s="25" t="str">
        <f>+M588</f>
        <v>278.00.745.0</v>
      </c>
      <c r="C588" s="25" t="str">
        <f>LEFT(L588,2)</f>
        <v>R9</v>
      </c>
      <c r="D588" s="25">
        <f>+Q588</f>
        <v>0.75</v>
      </c>
      <c r="E588" s="25" t="str">
        <f>+R588</f>
        <v>A</v>
      </c>
      <c r="F588" s="25" t="str">
        <f>+S588</f>
        <v>S</v>
      </c>
      <c r="G588" s="29" t="s">
        <v>1839</v>
      </c>
      <c r="H588" s="29" t="str">
        <f t="shared" si="9"/>
        <v/>
      </c>
      <c r="I588" s="25" t="str">
        <f>IF(K588&gt;4,"Dames","Messieurs")</f>
        <v>Dames</v>
      </c>
      <c r="J588" t="str">
        <f>RIGHT(B588,5)</f>
        <v>745.0</v>
      </c>
      <c r="K588">
        <f>VALUE(LEFT(J588,1))</f>
        <v>7</v>
      </c>
      <c r="L588" s="25" t="str">
        <f>+O588</f>
        <v>R9 </v>
      </c>
      <c r="M588" s="25" t="s">
        <v>2070</v>
      </c>
      <c r="N588" s="25" t="s">
        <v>2071</v>
      </c>
      <c r="O588" s="25" t="s">
        <v>3073</v>
      </c>
      <c r="P588" s="25">
        <v>11805</v>
      </c>
      <c r="Q588" s="25">
        <v>0.75</v>
      </c>
      <c r="R588" s="25" t="s">
        <v>36</v>
      </c>
      <c r="S588" s="25" t="s">
        <v>878</v>
      </c>
    </row>
    <row r="589" spans="1:19" x14ac:dyDescent="0.35">
      <c r="A589" s="25" t="str">
        <f>+N589</f>
        <v>De Castro Thomas</v>
      </c>
      <c r="B589" s="25" t="str">
        <f>+M589</f>
        <v>278.98.423.0</v>
      </c>
      <c r="C589" s="25" t="str">
        <f>LEFT(L589,2)</f>
        <v>R8</v>
      </c>
      <c r="D589" s="25">
        <f>+Q589</f>
        <v>1.27</v>
      </c>
      <c r="E589" s="25" t="str">
        <f>+R589</f>
        <v>A</v>
      </c>
      <c r="F589" s="25" t="str">
        <f>+S589</f>
        <v>S</v>
      </c>
      <c r="G589" s="29" t="s">
        <v>1839</v>
      </c>
      <c r="H589" s="29" t="str">
        <f t="shared" si="9"/>
        <v/>
      </c>
      <c r="I589" s="25" t="str">
        <f>IF(K589&gt;4,"Dames","Messieurs")</f>
        <v>Messieurs</v>
      </c>
      <c r="J589" t="str">
        <f>RIGHT(B589,5)</f>
        <v>423.0</v>
      </c>
      <c r="K589">
        <f>VALUE(LEFT(J589,1))</f>
        <v>4</v>
      </c>
      <c r="L589" s="25" t="str">
        <f>+O589</f>
        <v>R8 </v>
      </c>
      <c r="M589" s="25" t="s">
        <v>2068</v>
      </c>
      <c r="N589" s="25" t="s">
        <v>2069</v>
      </c>
      <c r="O589" s="25" t="s">
        <v>3070</v>
      </c>
      <c r="P589" s="25">
        <v>25937</v>
      </c>
      <c r="Q589" s="25">
        <v>1.27</v>
      </c>
      <c r="R589" s="25" t="s">
        <v>36</v>
      </c>
      <c r="S589" s="25" t="s">
        <v>878</v>
      </c>
    </row>
    <row r="590" spans="1:19" x14ac:dyDescent="0.35">
      <c r="A590" s="25" t="str">
        <f>+N590</f>
        <v>De Fouquières Corto</v>
      </c>
      <c r="B590" s="25" t="str">
        <f>+M590</f>
        <v>278.13.456.0</v>
      </c>
      <c r="C590" s="25" t="str">
        <f>LEFT(L590,2)</f>
        <v>R8</v>
      </c>
      <c r="D590" s="25">
        <f>+Q590</f>
        <v>0.91300000000000003</v>
      </c>
      <c r="E590" s="25" t="str">
        <f>+R590</f>
        <v>12&amp;U</v>
      </c>
      <c r="F590" s="25" t="str">
        <f>+S590</f>
        <v>A</v>
      </c>
      <c r="G590" s="29" t="s">
        <v>29</v>
      </c>
      <c r="H590" s="29" t="str">
        <f t="shared" si="9"/>
        <v/>
      </c>
      <c r="I590" s="25" t="str">
        <f>IF(K590&gt;4,"Dames","Messieurs")</f>
        <v>Messieurs</v>
      </c>
      <c r="J590" t="str">
        <f>RIGHT(B590,5)</f>
        <v>456.0</v>
      </c>
      <c r="K590">
        <f>VALUE(LEFT(J590,1))</f>
        <v>4</v>
      </c>
      <c r="L590" s="25" t="str">
        <f>+O590</f>
        <v>R8 </v>
      </c>
      <c r="M590" s="25" t="s">
        <v>5340</v>
      </c>
      <c r="N590" s="25" t="s">
        <v>5341</v>
      </c>
      <c r="O590" s="25" t="s">
        <v>3070</v>
      </c>
      <c r="P590" s="25">
        <v>30235</v>
      </c>
      <c r="Q590" s="25">
        <v>0.91300000000000003</v>
      </c>
      <c r="R590" s="25" t="s">
        <v>50</v>
      </c>
      <c r="S590" s="25" t="s">
        <v>36</v>
      </c>
    </row>
    <row r="591" spans="1:19" x14ac:dyDescent="0.35">
      <c r="A591" s="25" t="str">
        <f>+N591</f>
        <v>De Giorgi Mirco</v>
      </c>
      <c r="B591" s="25" t="str">
        <f>+M591</f>
        <v>279.16.310.0</v>
      </c>
      <c r="C591" s="25" t="str">
        <f>LEFT(L591,2)</f>
        <v>R9</v>
      </c>
      <c r="D591" s="25">
        <f>+Q591</f>
        <v>0.75</v>
      </c>
      <c r="E591" s="25" t="str">
        <f>+R591</f>
        <v>10&amp;U</v>
      </c>
      <c r="F591" s="25" t="str">
        <f>+S591</f>
        <v>A</v>
      </c>
      <c r="G591" s="29" t="s">
        <v>1839</v>
      </c>
      <c r="H591" s="29" t="str">
        <f t="shared" si="9"/>
        <v/>
      </c>
      <c r="I591" s="25" t="str">
        <f>IF(K591&gt;4,"Dames","Messieurs")</f>
        <v>Messieurs</v>
      </c>
      <c r="J591" t="str">
        <f>RIGHT(B591,5)</f>
        <v>310.0</v>
      </c>
      <c r="K591">
        <f>VALUE(LEFT(J591,1))</f>
        <v>3</v>
      </c>
      <c r="L591" s="25" t="str">
        <f>+O591</f>
        <v>R9 </v>
      </c>
      <c r="M591" s="25" t="s">
        <v>4987</v>
      </c>
      <c r="N591" s="25" t="s">
        <v>4988</v>
      </c>
      <c r="O591" s="25" t="s">
        <v>3073</v>
      </c>
      <c r="P591" s="25">
        <v>32458</v>
      </c>
      <c r="Q591" s="25">
        <v>0.75</v>
      </c>
      <c r="R591" s="25" t="s">
        <v>110</v>
      </c>
      <c r="S591" s="25" t="s">
        <v>36</v>
      </c>
    </row>
    <row r="592" spans="1:19" x14ac:dyDescent="0.35">
      <c r="A592" s="25" t="str">
        <f>+N592</f>
        <v>De Giovannini Xavier</v>
      </c>
      <c r="B592" s="25" t="str">
        <f>+M592</f>
        <v>279.89.225.0</v>
      </c>
      <c r="C592" s="25" t="str">
        <f>LEFT(L592,2)</f>
        <v>R6</v>
      </c>
      <c r="D592" s="25">
        <f>+Q592</f>
        <v>4.57</v>
      </c>
      <c r="E592" s="25" t="str">
        <f>+R592</f>
        <v>35+</v>
      </c>
      <c r="F592" s="25" t="str">
        <f>+S592</f>
        <v>A</v>
      </c>
      <c r="G592" s="29" t="s">
        <v>28</v>
      </c>
      <c r="H592" s="29" t="str">
        <f t="shared" si="9"/>
        <v/>
      </c>
      <c r="I592" s="25" t="str">
        <f>IF(K592&gt;4,"Dames","Messieurs")</f>
        <v>Messieurs</v>
      </c>
      <c r="J592" t="str">
        <f>RIGHT(B592,5)</f>
        <v>225.0</v>
      </c>
      <c r="K592">
        <f>VALUE(LEFT(J592,1))</f>
        <v>2</v>
      </c>
      <c r="L592" s="25" t="str">
        <f>+O592</f>
        <v>R6 </v>
      </c>
      <c r="M592" s="25" t="s">
        <v>692</v>
      </c>
      <c r="N592" s="25" t="s">
        <v>693</v>
      </c>
      <c r="O592" s="25" t="s">
        <v>3065</v>
      </c>
      <c r="P592" s="25">
        <v>5585</v>
      </c>
      <c r="Q592" s="25">
        <v>4.57</v>
      </c>
      <c r="R592" s="25" t="s">
        <v>42</v>
      </c>
      <c r="S592" s="25" t="s">
        <v>36</v>
      </c>
    </row>
    <row r="593" spans="1:19" x14ac:dyDescent="0.35">
      <c r="A593" s="25" t="str">
        <f>+N593</f>
        <v>De Groot-Franke Ines</v>
      </c>
      <c r="B593" s="25" t="str">
        <f>+M593</f>
        <v>279.68.661.0</v>
      </c>
      <c r="C593" s="25" t="str">
        <f>LEFT(L593,2)</f>
        <v>R6</v>
      </c>
      <c r="D593" s="25">
        <f>+Q593</f>
        <v>3.7869999999999999</v>
      </c>
      <c r="E593" s="25" t="str">
        <f>+R593</f>
        <v>55+</v>
      </c>
      <c r="F593" s="25" t="str">
        <f>+S593</f>
        <v>S</v>
      </c>
      <c r="G593" s="29" t="s">
        <v>1839</v>
      </c>
      <c r="H593" s="29" t="str">
        <f t="shared" si="9"/>
        <v/>
      </c>
      <c r="I593" s="25" t="str">
        <f>IF(K593&gt;4,"Dames","Messieurs")</f>
        <v>Dames</v>
      </c>
      <c r="J593" t="str">
        <f>RIGHT(B593,5)</f>
        <v>661.0</v>
      </c>
      <c r="K593">
        <f>VALUE(LEFT(J593,1))</f>
        <v>6</v>
      </c>
      <c r="L593" s="25" t="str">
        <f>+O593</f>
        <v>R6 </v>
      </c>
      <c r="M593" s="25" t="s">
        <v>2501</v>
      </c>
      <c r="N593" s="25" t="s">
        <v>2502</v>
      </c>
      <c r="O593" s="25" t="s">
        <v>3065</v>
      </c>
      <c r="P593" s="25">
        <v>3001</v>
      </c>
      <c r="Q593" s="25">
        <v>3.7869999999999999</v>
      </c>
      <c r="R593" s="25" t="s">
        <v>53</v>
      </c>
      <c r="S593" s="25" t="s">
        <v>878</v>
      </c>
    </row>
    <row r="594" spans="1:19" x14ac:dyDescent="0.35">
      <c r="A594" s="25" t="str">
        <f>+N594</f>
        <v>De Haller Malo</v>
      </c>
      <c r="B594" s="25" t="str">
        <f>+M594</f>
        <v>279.11.287.0</v>
      </c>
      <c r="C594" s="25" t="str">
        <f>LEFT(L594,2)</f>
        <v>R9</v>
      </c>
      <c r="D594" s="25">
        <f>+Q594</f>
        <v>0.745</v>
      </c>
      <c r="E594" s="25" t="str">
        <f>+R594</f>
        <v>14&amp;U</v>
      </c>
      <c r="F594" s="25" t="str">
        <f>+S594</f>
        <v>A</v>
      </c>
      <c r="G594" s="29" t="s">
        <v>3359</v>
      </c>
      <c r="H594" s="29" t="str">
        <f t="shared" si="9"/>
        <v/>
      </c>
      <c r="I594" s="25" t="str">
        <f>IF(K594&gt;4,"Dames","Messieurs")</f>
        <v>Messieurs</v>
      </c>
      <c r="J594" t="str">
        <f>RIGHT(B594,5)</f>
        <v>287.0</v>
      </c>
      <c r="K594">
        <f>VALUE(LEFT(J594,1))</f>
        <v>2</v>
      </c>
      <c r="L594" s="25" t="str">
        <f>+O594</f>
        <v>R9 </v>
      </c>
      <c r="M594" s="25" t="s">
        <v>5079</v>
      </c>
      <c r="N594" s="25" t="s">
        <v>5080</v>
      </c>
      <c r="O594" s="25" t="s">
        <v>3073</v>
      </c>
      <c r="P594" s="25">
        <v>44548</v>
      </c>
      <c r="Q594" s="25">
        <v>0.745</v>
      </c>
      <c r="R594" s="25" t="s">
        <v>83</v>
      </c>
      <c r="S594" s="25" t="s">
        <v>36</v>
      </c>
    </row>
    <row r="595" spans="1:19" x14ac:dyDescent="0.35">
      <c r="A595" s="25" t="str">
        <f>+N595</f>
        <v>De Haro Julien</v>
      </c>
      <c r="B595" s="25" t="str">
        <f>+M595</f>
        <v>279.85.238.0</v>
      </c>
      <c r="C595" s="25" t="str">
        <f>LEFT(L595,2)</f>
        <v>R9</v>
      </c>
      <c r="D595" s="25">
        <f>+Q595</f>
        <v>0.75</v>
      </c>
      <c r="E595" s="25" t="str">
        <f>+R595</f>
        <v>40+</v>
      </c>
      <c r="F595" s="25" t="str">
        <f>+S595</f>
        <v>A</v>
      </c>
      <c r="G595" s="29" t="s">
        <v>3996</v>
      </c>
      <c r="H595" s="29" t="str">
        <f t="shared" si="9"/>
        <v/>
      </c>
      <c r="I595" s="25" t="str">
        <f>IF(K595&gt;4,"Dames","Messieurs")</f>
        <v>Messieurs</v>
      </c>
      <c r="J595" t="str">
        <f>RIGHT(B595,5)</f>
        <v>238.0</v>
      </c>
      <c r="K595">
        <f>VALUE(LEFT(J595,1))</f>
        <v>2</v>
      </c>
      <c r="L595" s="25" t="str">
        <f>+O595</f>
        <v>R9 </v>
      </c>
      <c r="M595" s="25" t="s">
        <v>4549</v>
      </c>
      <c r="N595" s="25" t="s">
        <v>4550</v>
      </c>
      <c r="O595" s="25" t="s">
        <v>3073</v>
      </c>
      <c r="P595" s="25">
        <v>32458</v>
      </c>
      <c r="Q595" s="25">
        <v>0.75</v>
      </c>
      <c r="R595" s="25" t="s">
        <v>68</v>
      </c>
      <c r="S595" s="25" t="s">
        <v>36</v>
      </c>
    </row>
    <row r="596" spans="1:19" x14ac:dyDescent="0.35">
      <c r="A596" s="25" t="str">
        <f>+N596</f>
        <v>de Hesselle Johanna</v>
      </c>
      <c r="B596" s="25" t="str">
        <f>+M596</f>
        <v>279.12.792.0</v>
      </c>
      <c r="C596" s="25" t="str">
        <f>LEFT(L596,2)</f>
        <v>R5</v>
      </c>
      <c r="D596" s="25">
        <f>+Q596</f>
        <v>5.0119999999999996</v>
      </c>
      <c r="E596" s="25" t="str">
        <f>+R596</f>
        <v>14&amp;U</v>
      </c>
      <c r="F596" s="25" t="str">
        <f>+S596</f>
        <v>A</v>
      </c>
      <c r="G596" s="29" t="s">
        <v>1839</v>
      </c>
      <c r="H596" s="29" t="str">
        <f t="shared" si="9"/>
        <v/>
      </c>
      <c r="I596" s="25" t="str">
        <f>IF(K596&gt;4,"Dames","Messieurs")</f>
        <v>Dames</v>
      </c>
      <c r="J596" t="str">
        <f>RIGHT(B596,5)</f>
        <v>792.0</v>
      </c>
      <c r="K596">
        <f>VALUE(LEFT(J596,1))</f>
        <v>7</v>
      </c>
      <c r="L596" s="25" t="str">
        <f>+O596</f>
        <v>R5 </v>
      </c>
      <c r="M596" s="25" t="s">
        <v>3828</v>
      </c>
      <c r="N596" s="25" t="s">
        <v>3829</v>
      </c>
      <c r="O596" s="25" t="s">
        <v>3084</v>
      </c>
      <c r="P596" s="25">
        <v>1530</v>
      </c>
      <c r="Q596" s="25">
        <v>5.0119999999999996</v>
      </c>
      <c r="R596" s="25" t="s">
        <v>83</v>
      </c>
      <c r="S596" s="25" t="s">
        <v>36</v>
      </c>
    </row>
    <row r="597" spans="1:19" x14ac:dyDescent="0.35">
      <c r="A597" s="25" t="str">
        <f>+N597</f>
        <v>De Kalbermatten Christophe</v>
      </c>
      <c r="B597" s="25" t="str">
        <f>+M597</f>
        <v>279.66.435.0</v>
      </c>
      <c r="C597" s="25" t="str">
        <f>LEFT(L597,2)</f>
        <v>R7</v>
      </c>
      <c r="D597" s="25">
        <f>+Q597</f>
        <v>2.3130000000000002</v>
      </c>
      <c r="E597" s="25" t="str">
        <f>+R597</f>
        <v>55+</v>
      </c>
      <c r="F597" s="25" t="str">
        <f>+S597</f>
        <v>A</v>
      </c>
      <c r="G597" s="29" t="s">
        <v>2175</v>
      </c>
      <c r="H597" s="29" t="str">
        <f t="shared" si="9"/>
        <v/>
      </c>
      <c r="I597" s="25" t="str">
        <f>IF(K597&gt;4,"Dames","Messieurs")</f>
        <v>Messieurs</v>
      </c>
      <c r="J597" t="str">
        <f>RIGHT(B597,5)</f>
        <v>435.0</v>
      </c>
      <c r="K597">
        <f>VALUE(LEFT(J597,1))</f>
        <v>4</v>
      </c>
      <c r="L597" s="25" t="str">
        <f>+O597</f>
        <v>R7 </v>
      </c>
      <c r="M597" s="25" t="s">
        <v>2959</v>
      </c>
      <c r="N597" s="25" t="s">
        <v>2960</v>
      </c>
      <c r="O597" s="25" t="s">
        <v>3066</v>
      </c>
      <c r="P597" s="25">
        <v>16876</v>
      </c>
      <c r="Q597" s="25">
        <v>2.3130000000000002</v>
      </c>
      <c r="R597" s="25" t="s">
        <v>53</v>
      </c>
      <c r="S597" s="25" t="s">
        <v>36</v>
      </c>
    </row>
    <row r="598" spans="1:19" x14ac:dyDescent="0.35">
      <c r="A598" s="25" t="str">
        <f>+N598</f>
        <v>De Kalbermatten Jean</v>
      </c>
      <c r="B598" s="25" t="str">
        <f>+M598</f>
        <v>279.10.170.0</v>
      </c>
      <c r="C598" s="25" t="str">
        <f>LEFT(L598,2)</f>
        <v>R5</v>
      </c>
      <c r="D598" s="25">
        <f>+Q598</f>
        <v>5.1539999999999999</v>
      </c>
      <c r="E598" s="25" t="str">
        <f>+R598</f>
        <v>16&amp;U</v>
      </c>
      <c r="F598" s="25" t="str">
        <f>+S598</f>
        <v>A</v>
      </c>
      <c r="G598" s="29" t="s">
        <v>2175</v>
      </c>
      <c r="H598" s="29" t="str">
        <f t="shared" si="9"/>
        <v/>
      </c>
      <c r="I598" s="25" t="str">
        <f>IF(K598&gt;4,"Dames","Messieurs")</f>
        <v>Messieurs</v>
      </c>
      <c r="J598" t="str">
        <f>RIGHT(B598,5)</f>
        <v>170.0</v>
      </c>
      <c r="K598">
        <f>VALUE(LEFT(J598,1))</f>
        <v>1</v>
      </c>
      <c r="L598" s="25" t="str">
        <f>+O598</f>
        <v>R5 </v>
      </c>
      <c r="M598" s="25" t="s">
        <v>2771</v>
      </c>
      <c r="N598" s="25" t="s">
        <v>2772</v>
      </c>
      <c r="O598" s="25" t="s">
        <v>3084</v>
      </c>
      <c r="P598" s="25">
        <v>3877</v>
      </c>
      <c r="Q598" s="25">
        <v>5.1539999999999999</v>
      </c>
      <c r="R598" s="25" t="s">
        <v>87</v>
      </c>
      <c r="S598" s="25" t="s">
        <v>36</v>
      </c>
    </row>
    <row r="599" spans="1:19" x14ac:dyDescent="0.35">
      <c r="A599" s="25" t="str">
        <f>+N599</f>
        <v>De Kalbermatten Paul</v>
      </c>
      <c r="B599" s="25" t="str">
        <f>+M599</f>
        <v>279.06.173.0</v>
      </c>
      <c r="C599" s="25" t="str">
        <f>LEFT(L599,2)</f>
        <v>R7</v>
      </c>
      <c r="D599" s="25">
        <f>+Q599</f>
        <v>2.6589999999999998</v>
      </c>
      <c r="E599" s="25" t="str">
        <f>+R599</f>
        <v>A</v>
      </c>
      <c r="F599" s="25" t="str">
        <f>+S599</f>
        <v>S</v>
      </c>
      <c r="G599" s="29" t="s">
        <v>2175</v>
      </c>
      <c r="H599" s="29" t="str">
        <f t="shared" si="9"/>
        <v/>
      </c>
      <c r="I599" s="25" t="str">
        <f>IF(K599&gt;4,"Dames","Messieurs")</f>
        <v>Messieurs</v>
      </c>
      <c r="J599" t="str">
        <f>RIGHT(B599,5)</f>
        <v>173.0</v>
      </c>
      <c r="K599">
        <f>VALUE(LEFT(J599,1))</f>
        <v>1</v>
      </c>
      <c r="L599" s="25" t="str">
        <f>+O599</f>
        <v>R7 </v>
      </c>
      <c r="M599" s="25" t="s">
        <v>2941</v>
      </c>
      <c r="N599" s="25" t="s">
        <v>2942</v>
      </c>
      <c r="O599" s="25" t="s">
        <v>3066</v>
      </c>
      <c r="P599" s="25">
        <v>14618</v>
      </c>
      <c r="Q599" s="25">
        <v>2.6589999999999998</v>
      </c>
      <c r="R599" s="25" t="s">
        <v>36</v>
      </c>
      <c r="S599" s="25" t="s">
        <v>878</v>
      </c>
    </row>
    <row r="600" spans="1:19" x14ac:dyDescent="0.35">
      <c r="A600" s="25" t="str">
        <f>+N600</f>
        <v>De Kalbermatten Sophie</v>
      </c>
      <c r="B600" s="25" t="str">
        <f>+M600</f>
        <v>279.08.579.0</v>
      </c>
      <c r="C600" s="25" t="str">
        <f>LEFT(L600,2)</f>
        <v>R9</v>
      </c>
      <c r="D600" s="25">
        <f>+Q600</f>
        <v>0.74299999999999999</v>
      </c>
      <c r="E600" s="25" t="str">
        <f>+R600</f>
        <v>18&amp;U</v>
      </c>
      <c r="F600" s="25" t="str">
        <f>+S600</f>
        <v>A</v>
      </c>
      <c r="G600" s="29" t="s">
        <v>2175</v>
      </c>
      <c r="H600" s="29" t="str">
        <f t="shared" si="9"/>
        <v/>
      </c>
      <c r="I600" s="25" t="str">
        <f>IF(K600&gt;4,"Dames","Messieurs")</f>
        <v>Dames</v>
      </c>
      <c r="J600" t="str">
        <f>RIGHT(B600,5)</f>
        <v>579.0</v>
      </c>
      <c r="K600">
        <f>VALUE(LEFT(J600,1))</f>
        <v>5</v>
      </c>
      <c r="L600" s="25" t="str">
        <f>+O600</f>
        <v>R9 </v>
      </c>
      <c r="M600" s="25" t="s">
        <v>5102</v>
      </c>
      <c r="N600" s="25" t="s">
        <v>5103</v>
      </c>
      <c r="O600" s="25" t="s">
        <v>3073</v>
      </c>
      <c r="P600" s="25">
        <v>16552</v>
      </c>
      <c r="Q600" s="25">
        <v>0.74299999999999999</v>
      </c>
      <c r="R600" s="25" t="s">
        <v>73</v>
      </c>
      <c r="S600" s="25" t="s">
        <v>36</v>
      </c>
    </row>
    <row r="601" spans="1:19" x14ac:dyDescent="0.35">
      <c r="A601" s="25" t="str">
        <f>+N601</f>
        <v>De Kerchove Didier</v>
      </c>
      <c r="B601" s="25" t="str">
        <f>+M601</f>
        <v>279.50.277.0</v>
      </c>
      <c r="C601" s="25" t="str">
        <f>LEFT(L601,2)</f>
        <v>R7</v>
      </c>
      <c r="D601" s="25">
        <f>+Q601</f>
        <v>2.5329999999999999</v>
      </c>
      <c r="E601" s="25" t="str">
        <f>+R601</f>
        <v>75+</v>
      </c>
      <c r="F601" s="25" t="str">
        <f>+S601</f>
        <v>A</v>
      </c>
      <c r="G601" s="29" t="s">
        <v>29</v>
      </c>
      <c r="H601" s="29" t="str">
        <f t="shared" si="9"/>
        <v/>
      </c>
      <c r="I601" s="25" t="str">
        <f>IF(K601&gt;4,"Dames","Messieurs")</f>
        <v>Messieurs</v>
      </c>
      <c r="J601" t="str">
        <f>RIGHT(B601,5)</f>
        <v>277.0</v>
      </c>
      <c r="K601">
        <f>VALUE(LEFT(J601,1))</f>
        <v>2</v>
      </c>
      <c r="L601" s="25" t="str">
        <f>+O601</f>
        <v>R7 </v>
      </c>
      <c r="M601" s="25" t="s">
        <v>5268</v>
      </c>
      <c r="N601" s="25" t="s">
        <v>5269</v>
      </c>
      <c r="O601" s="25" t="s">
        <v>3066</v>
      </c>
      <c r="P601" s="25">
        <v>15409</v>
      </c>
      <c r="Q601" s="25">
        <v>2.5329999999999999</v>
      </c>
      <c r="R601" s="25" t="s">
        <v>159</v>
      </c>
      <c r="S601" s="25" t="s">
        <v>36</v>
      </c>
    </row>
    <row r="602" spans="1:19" x14ac:dyDescent="0.35">
      <c r="A602" s="25" t="str">
        <f>+N602</f>
        <v>De La Rosa Jaime</v>
      </c>
      <c r="B602" s="25" t="str">
        <f>+M602</f>
        <v>280.49.226.0</v>
      </c>
      <c r="C602" s="25" t="str">
        <f>LEFT(L602,2)</f>
        <v>R9</v>
      </c>
      <c r="D602" s="25">
        <f>+Q602</f>
        <v>0.75</v>
      </c>
      <c r="E602" s="25" t="str">
        <f>+R602</f>
        <v>75+</v>
      </c>
      <c r="F602" s="25" t="str">
        <f>+S602</f>
        <v>S</v>
      </c>
      <c r="G602" s="29" t="s">
        <v>3359</v>
      </c>
      <c r="H602" s="29" t="str">
        <f t="shared" si="9"/>
        <v/>
      </c>
      <c r="I602" s="25" t="str">
        <f>IF(K602&gt;4,"Dames","Messieurs")</f>
        <v>Messieurs</v>
      </c>
      <c r="J602" t="str">
        <f>RIGHT(B602,5)</f>
        <v>226.0</v>
      </c>
      <c r="K602">
        <f>VALUE(LEFT(J602,1))</f>
        <v>2</v>
      </c>
      <c r="L602" s="25" t="str">
        <f>+O602</f>
        <v>R9 </v>
      </c>
      <c r="M602" s="25" t="s">
        <v>806</v>
      </c>
      <c r="N602" s="25" t="s">
        <v>807</v>
      </c>
      <c r="O602" s="25" t="s">
        <v>3073</v>
      </c>
      <c r="P602" s="25">
        <v>32458</v>
      </c>
      <c r="Q602" s="25">
        <v>0.75</v>
      </c>
      <c r="R602" s="25" t="s">
        <v>159</v>
      </c>
      <c r="S602" s="25" t="s">
        <v>878</v>
      </c>
    </row>
    <row r="603" spans="1:19" x14ac:dyDescent="0.35">
      <c r="A603" s="25" t="str">
        <f>+N603</f>
        <v>de Le Hoye Hadrien</v>
      </c>
      <c r="B603" s="25" t="str">
        <f>+M603</f>
        <v>280.11.177.1</v>
      </c>
      <c r="C603" s="25" t="str">
        <f>LEFT(L603,2)</f>
        <v>R5</v>
      </c>
      <c r="D603" s="25">
        <f>+Q603</f>
        <v>5.2110000000000003</v>
      </c>
      <c r="E603" s="25" t="str">
        <f>+R603</f>
        <v>14&amp;U</v>
      </c>
      <c r="F603" s="25" t="str">
        <f>+S603</f>
        <v>A</v>
      </c>
      <c r="G603" s="29" t="s">
        <v>2175</v>
      </c>
      <c r="H603" s="29" t="str">
        <f t="shared" si="9"/>
        <v/>
      </c>
      <c r="I603" s="25" t="str">
        <f>IF(K603&gt;4,"Dames","Messieurs")</f>
        <v>Messieurs</v>
      </c>
      <c r="J603" t="str">
        <f>RIGHT(B603,5)</f>
        <v>177.1</v>
      </c>
      <c r="K603">
        <f>VALUE(LEFT(J603,1))</f>
        <v>1</v>
      </c>
      <c r="L603" s="25" t="str">
        <f>+O603</f>
        <v>R5 </v>
      </c>
      <c r="M603" s="25" t="s">
        <v>5124</v>
      </c>
      <c r="N603" s="25" t="s">
        <v>5125</v>
      </c>
      <c r="O603" s="25" t="s">
        <v>3084</v>
      </c>
      <c r="P603" s="25">
        <v>3747</v>
      </c>
      <c r="Q603" s="25">
        <v>5.2110000000000003</v>
      </c>
      <c r="R603" s="25" t="s">
        <v>83</v>
      </c>
      <c r="S603" s="25" t="s">
        <v>36</v>
      </c>
    </row>
    <row r="604" spans="1:19" x14ac:dyDescent="0.35">
      <c r="A604" s="25" t="str">
        <f>+N604</f>
        <v>De Meo Francesco</v>
      </c>
      <c r="B604" s="25" t="str">
        <f>+M604</f>
        <v>281.11.188.0</v>
      </c>
      <c r="C604" s="25" t="str">
        <f>LEFT(L604,2)</f>
        <v>R9</v>
      </c>
      <c r="D604" s="25">
        <f>+Q604</f>
        <v>0.75</v>
      </c>
      <c r="E604" s="25" t="str">
        <f>+R604</f>
        <v>14&amp;U</v>
      </c>
      <c r="F604" s="25" t="str">
        <f>+S604</f>
        <v>A</v>
      </c>
      <c r="G604" s="29" t="s">
        <v>1839</v>
      </c>
      <c r="H604" s="29" t="str">
        <f t="shared" si="9"/>
        <v/>
      </c>
      <c r="I604" s="25" t="str">
        <f>IF(K604&gt;4,"Dames","Messieurs")</f>
        <v>Messieurs</v>
      </c>
      <c r="J604" t="str">
        <f>RIGHT(B604,5)</f>
        <v>188.0</v>
      </c>
      <c r="K604">
        <f>VALUE(LEFT(J604,1))</f>
        <v>1</v>
      </c>
      <c r="L604" s="25" t="str">
        <f>+O604</f>
        <v>R9 </v>
      </c>
      <c r="M604" s="25" t="s">
        <v>3885</v>
      </c>
      <c r="N604" s="25" t="s">
        <v>3886</v>
      </c>
      <c r="O604" s="25" t="s">
        <v>3073</v>
      </c>
      <c r="P604" s="25">
        <v>32458</v>
      </c>
      <c r="Q604" s="25">
        <v>0.75</v>
      </c>
      <c r="R604" s="25" t="s">
        <v>83</v>
      </c>
      <c r="S604" s="25" t="s">
        <v>36</v>
      </c>
    </row>
    <row r="605" spans="1:19" x14ac:dyDescent="0.35">
      <c r="A605" s="25" t="str">
        <f>+N605</f>
        <v>De Meyer Olivier</v>
      </c>
      <c r="B605" s="25" t="str">
        <f>+M605</f>
        <v>281.60.190.0</v>
      </c>
      <c r="C605" s="25" t="str">
        <f>LEFT(L605,2)</f>
        <v>R9</v>
      </c>
      <c r="D605" s="25">
        <f>+Q605</f>
        <v>0.75</v>
      </c>
      <c r="E605" s="25" t="str">
        <f>+R605</f>
        <v>65+</v>
      </c>
      <c r="F605" s="25" t="str">
        <f>+S605</f>
        <v>S</v>
      </c>
      <c r="G605" s="29" t="s">
        <v>1839</v>
      </c>
      <c r="H605" s="29" t="str">
        <f t="shared" si="9"/>
        <v/>
      </c>
      <c r="I605" s="25" t="str">
        <f>IF(K605&gt;4,"Dames","Messieurs")</f>
        <v>Messieurs</v>
      </c>
      <c r="J605" t="str">
        <f>RIGHT(B605,5)</f>
        <v>190.0</v>
      </c>
      <c r="K605">
        <f>VALUE(LEFT(J605,1))</f>
        <v>1</v>
      </c>
      <c r="L605" s="25" t="str">
        <f>+O605</f>
        <v>R9 </v>
      </c>
      <c r="M605" s="25" t="s">
        <v>1994</v>
      </c>
      <c r="N605" s="25" t="s">
        <v>1995</v>
      </c>
      <c r="O605" s="25" t="s">
        <v>3073</v>
      </c>
      <c r="P605" s="25">
        <v>32458</v>
      </c>
      <c r="Q605" s="25">
        <v>0.75</v>
      </c>
      <c r="R605" s="25" t="s">
        <v>100</v>
      </c>
      <c r="S605" s="25" t="s">
        <v>878</v>
      </c>
    </row>
    <row r="606" spans="1:19" x14ac:dyDescent="0.35">
      <c r="A606" s="25" t="str">
        <f>+N606</f>
        <v>De Monaco-Joset Pina</v>
      </c>
      <c r="B606" s="25" t="str">
        <f>+M606</f>
        <v>281.59.759.0</v>
      </c>
      <c r="C606" s="25" t="str">
        <f>LEFT(L606,2)</f>
        <v>R8</v>
      </c>
      <c r="D606" s="25">
        <f>+Q606</f>
        <v>1.2929999999999999</v>
      </c>
      <c r="E606" s="25" t="str">
        <f>+R606</f>
        <v>65+</v>
      </c>
      <c r="F606" s="25" t="str">
        <f>+S606</f>
        <v>A</v>
      </c>
      <c r="G606" s="29" t="s">
        <v>28</v>
      </c>
      <c r="H606" s="29" t="str">
        <f t="shared" si="9"/>
        <v/>
      </c>
      <c r="I606" s="25" t="str">
        <f>IF(K606&gt;4,"Dames","Messieurs")</f>
        <v>Dames</v>
      </c>
      <c r="J606" t="str">
        <f>RIGHT(B606,5)</f>
        <v>759.0</v>
      </c>
      <c r="K606">
        <f>VALUE(LEFT(J606,1))</f>
        <v>7</v>
      </c>
      <c r="L606" s="25" t="str">
        <f>+O606</f>
        <v>R8 </v>
      </c>
      <c r="M606" s="25" t="s">
        <v>274</v>
      </c>
      <c r="N606" s="25" t="s">
        <v>275</v>
      </c>
      <c r="O606" s="25" t="s">
        <v>3070</v>
      </c>
      <c r="P606" s="25">
        <v>9418</v>
      </c>
      <c r="Q606" s="25">
        <v>1.2929999999999999</v>
      </c>
      <c r="R606" s="25" t="s">
        <v>100</v>
      </c>
      <c r="S606" s="25" t="s">
        <v>36</v>
      </c>
    </row>
    <row r="607" spans="1:19" x14ac:dyDescent="0.35">
      <c r="A607" s="25" t="str">
        <f>+N607</f>
        <v>De Montfalcon Iris</v>
      </c>
      <c r="B607" s="25" t="str">
        <f>+M607</f>
        <v>281.95.718.0</v>
      </c>
      <c r="C607" s="25" t="str">
        <f>LEFT(L607,2)</f>
        <v>R9</v>
      </c>
      <c r="D607" s="25">
        <f>+Q607</f>
        <v>0.75</v>
      </c>
      <c r="E607" s="25" t="str">
        <f>+R607</f>
        <v>30+</v>
      </c>
      <c r="F607" s="25" t="str">
        <f>+S607</f>
        <v>S</v>
      </c>
      <c r="G607" s="29" t="s">
        <v>543</v>
      </c>
      <c r="H607" s="29" t="str">
        <f t="shared" si="9"/>
        <v/>
      </c>
      <c r="I607" s="25" t="str">
        <f>IF(K607&gt;4,"Dames","Messieurs")</f>
        <v>Dames</v>
      </c>
      <c r="J607" t="str">
        <f>RIGHT(B607,5)</f>
        <v>718.0</v>
      </c>
      <c r="K607">
        <f>VALUE(LEFT(J607,1))</f>
        <v>7</v>
      </c>
      <c r="L607" s="25" t="str">
        <f>+O607</f>
        <v>R9 </v>
      </c>
      <c r="M607" s="25" t="s">
        <v>1174</v>
      </c>
      <c r="N607" s="25" t="s">
        <v>1175</v>
      </c>
      <c r="O607" s="25" t="s">
        <v>3073</v>
      </c>
      <c r="P607" s="25">
        <v>11805</v>
      </c>
      <c r="Q607" s="25">
        <v>0.75</v>
      </c>
      <c r="R607" s="25" t="s">
        <v>35</v>
      </c>
      <c r="S607" s="25" t="s">
        <v>878</v>
      </c>
    </row>
    <row r="608" spans="1:19" x14ac:dyDescent="0.35">
      <c r="A608" s="25" t="str">
        <f>+N608</f>
        <v>De Paula Liberatti Rafaela</v>
      </c>
      <c r="B608" s="25" t="str">
        <f>+M608</f>
        <v>282.08.884.0</v>
      </c>
      <c r="C608" s="25" t="str">
        <f>LEFT(L608,2)</f>
        <v>R5</v>
      </c>
      <c r="D608" s="25">
        <f>+Q608</f>
        <v>5.4779999999999998</v>
      </c>
      <c r="E608" s="25" t="str">
        <f>+R608</f>
        <v>18&amp;U</v>
      </c>
      <c r="F608" s="25" t="str">
        <f>+S608</f>
        <v>S</v>
      </c>
      <c r="G608" s="29" t="s">
        <v>543</v>
      </c>
      <c r="H608" s="29" t="str">
        <f t="shared" si="9"/>
        <v/>
      </c>
      <c r="I608" s="25" t="str">
        <f>IF(K608&gt;4,"Dames","Messieurs")</f>
        <v>Dames</v>
      </c>
      <c r="J608" t="str">
        <f>RIGHT(B608,5)</f>
        <v>884.0</v>
      </c>
      <c r="K608">
        <f>VALUE(LEFT(J608,1))</f>
        <v>8</v>
      </c>
      <c r="L608" s="25" t="str">
        <f>+O608</f>
        <v>R5 </v>
      </c>
      <c r="M608" s="25" t="s">
        <v>4006</v>
      </c>
      <c r="N608" s="25" t="s">
        <v>4007</v>
      </c>
      <c r="O608" s="25" t="s">
        <v>3084</v>
      </c>
      <c r="P608" s="25">
        <v>1157</v>
      </c>
      <c r="Q608" s="25">
        <v>5.4779999999999998</v>
      </c>
      <c r="R608" s="25" t="s">
        <v>73</v>
      </c>
      <c r="S608" s="25" t="s">
        <v>878</v>
      </c>
    </row>
    <row r="609" spans="1:19" x14ac:dyDescent="0.35">
      <c r="A609" s="25" t="str">
        <f>+N609</f>
        <v>De Planta Philippe</v>
      </c>
      <c r="B609" s="25" t="str">
        <f>+M609</f>
        <v>282.91.482.0</v>
      </c>
      <c r="C609" s="25" t="str">
        <f>LEFT(L609,2)</f>
        <v>R8</v>
      </c>
      <c r="D609" s="25">
        <f>+Q609</f>
        <v>1.1830000000000001</v>
      </c>
      <c r="E609" s="25" t="str">
        <f>+R609</f>
        <v>A</v>
      </c>
      <c r="F609" s="25" t="str">
        <f>+S609</f>
        <v>A</v>
      </c>
      <c r="G609" s="29" t="s">
        <v>539</v>
      </c>
      <c r="H609" s="29" t="str">
        <f t="shared" si="9"/>
        <v/>
      </c>
      <c r="I609" s="25" t="str">
        <f>IF(K609&gt;4,"Dames","Messieurs")</f>
        <v>Messieurs</v>
      </c>
      <c r="J609" t="str">
        <f>RIGHT(B609,5)</f>
        <v>482.0</v>
      </c>
      <c r="K609">
        <f>VALUE(LEFT(J609,1))</f>
        <v>4</v>
      </c>
      <c r="L609" s="25" t="str">
        <f>+O609</f>
        <v>R8 </v>
      </c>
      <c r="M609" s="25" t="s">
        <v>3472</v>
      </c>
      <c r="N609" s="25" t="s">
        <v>3473</v>
      </c>
      <c r="O609" s="25" t="s">
        <v>3070</v>
      </c>
      <c r="P609" s="25">
        <v>26978</v>
      </c>
      <c r="Q609" s="25">
        <v>1.1830000000000001</v>
      </c>
      <c r="R609" s="25" t="s">
        <v>36</v>
      </c>
      <c r="S609" s="25" t="s">
        <v>36</v>
      </c>
    </row>
    <row r="610" spans="1:19" x14ac:dyDescent="0.35">
      <c r="A610" s="25" t="str">
        <f>+N610</f>
        <v>De Rham Grégoire</v>
      </c>
      <c r="B610" s="25" t="str">
        <f>+M610</f>
        <v>282.74.138.0</v>
      </c>
      <c r="C610" s="25" t="str">
        <f>LEFT(L610,2)</f>
        <v>R7</v>
      </c>
      <c r="D610" s="25">
        <f>+Q610</f>
        <v>2.2400000000000002</v>
      </c>
      <c r="E610" s="25" t="str">
        <f>+R610</f>
        <v>50+</v>
      </c>
      <c r="F610" s="25" t="str">
        <f>+S610</f>
        <v>A</v>
      </c>
      <c r="G610" s="29" t="s">
        <v>1839</v>
      </c>
      <c r="H610" s="29" t="str">
        <f t="shared" si="9"/>
        <v/>
      </c>
      <c r="I610" s="25" t="str">
        <f>IF(K610&gt;4,"Dames","Messieurs")</f>
        <v>Messieurs</v>
      </c>
      <c r="J610" t="str">
        <f>RIGHT(B610,5)</f>
        <v>138.0</v>
      </c>
      <c r="K610">
        <f>VALUE(LEFT(J610,1))</f>
        <v>1</v>
      </c>
      <c r="L610" s="25" t="str">
        <f>+O610</f>
        <v>R7 </v>
      </c>
      <c r="M610" s="25" t="s">
        <v>3873</v>
      </c>
      <c r="N610" s="25" t="s">
        <v>3874</v>
      </c>
      <c r="O610" s="25" t="s">
        <v>3066</v>
      </c>
      <c r="P610" s="25">
        <v>17419</v>
      </c>
      <c r="Q610" s="25">
        <v>2.2400000000000002</v>
      </c>
      <c r="R610" s="25" t="s">
        <v>39</v>
      </c>
      <c r="S610" s="25" t="s">
        <v>36</v>
      </c>
    </row>
    <row r="611" spans="1:19" x14ac:dyDescent="0.35">
      <c r="A611" s="25" t="str">
        <f>+N611</f>
        <v>De Rham Guillaume</v>
      </c>
      <c r="B611" s="25" t="str">
        <f>+M611</f>
        <v>282.12.410.0</v>
      </c>
      <c r="C611" s="25" t="str">
        <f>LEFT(L611,2)</f>
        <v>R8</v>
      </c>
      <c r="D611" s="25">
        <f>+Q611</f>
        <v>1.083</v>
      </c>
      <c r="E611" s="25" t="str">
        <f>+R611</f>
        <v>14&amp;U</v>
      </c>
      <c r="F611" s="25" t="str">
        <f>+S611</f>
        <v>A</v>
      </c>
      <c r="G611" s="29" t="s">
        <v>3996</v>
      </c>
      <c r="H611" s="29" t="str">
        <f t="shared" si="9"/>
        <v/>
      </c>
      <c r="I611" s="25" t="str">
        <f>IF(K611&gt;4,"Dames","Messieurs")</f>
        <v>Messieurs</v>
      </c>
      <c r="J611" t="str">
        <f>RIGHT(B611,5)</f>
        <v>410.0</v>
      </c>
      <c r="K611">
        <f>VALUE(LEFT(J611,1))</f>
        <v>4</v>
      </c>
      <c r="L611" s="25" t="str">
        <f>+O611</f>
        <v>R8 </v>
      </c>
      <c r="M611" s="25" t="s">
        <v>4527</v>
      </c>
      <c r="N611" s="25" t="s">
        <v>4528</v>
      </c>
      <c r="O611" s="25" t="s">
        <v>3070</v>
      </c>
      <c r="P611" s="25">
        <v>28089</v>
      </c>
      <c r="Q611" s="25">
        <v>1.083</v>
      </c>
      <c r="R611" s="25" t="s">
        <v>83</v>
      </c>
      <c r="S611" s="25" t="s">
        <v>36</v>
      </c>
    </row>
    <row r="612" spans="1:19" x14ac:dyDescent="0.35">
      <c r="A612" s="25" t="str">
        <f>+N612</f>
        <v>De Rham Nikolai</v>
      </c>
      <c r="B612" s="25" t="str">
        <f>+M612</f>
        <v>282.09.420.0</v>
      </c>
      <c r="C612" s="25" t="str">
        <f>LEFT(L612,2)</f>
        <v>R8</v>
      </c>
      <c r="D612" s="25">
        <f>+Q612</f>
        <v>1.3240000000000001</v>
      </c>
      <c r="E612" s="25" t="str">
        <f>+R612</f>
        <v>16&amp;U</v>
      </c>
      <c r="F612" s="25" t="str">
        <f>+S612</f>
        <v>A</v>
      </c>
      <c r="G612" s="29" t="s">
        <v>1839</v>
      </c>
      <c r="H612" s="29" t="str">
        <f t="shared" si="9"/>
        <v/>
      </c>
      <c r="I612" s="25" t="str">
        <f>IF(K612&gt;4,"Dames","Messieurs")</f>
        <v>Messieurs</v>
      </c>
      <c r="J612" t="str">
        <f>RIGHT(B612,5)</f>
        <v>420.0</v>
      </c>
      <c r="K612">
        <f>VALUE(LEFT(J612,1))</f>
        <v>4</v>
      </c>
      <c r="L612" s="25" t="str">
        <f>+O612</f>
        <v>R8 </v>
      </c>
      <c r="M612" s="25" t="s">
        <v>3883</v>
      </c>
      <c r="N612" s="25" t="s">
        <v>3884</v>
      </c>
      <c r="O612" s="25" t="s">
        <v>3070</v>
      </c>
      <c r="P612" s="25">
        <v>25284</v>
      </c>
      <c r="Q612" s="25">
        <v>1.3240000000000001</v>
      </c>
      <c r="R612" s="25" t="s">
        <v>87</v>
      </c>
      <c r="S612" s="25" t="s">
        <v>36</v>
      </c>
    </row>
    <row r="613" spans="1:19" x14ac:dyDescent="0.35">
      <c r="A613" s="25" t="str">
        <f>+N613</f>
        <v>de Riedmatten Léo</v>
      </c>
      <c r="B613" s="25" t="str">
        <f>+M613</f>
        <v>282.96.455.0</v>
      </c>
      <c r="C613" s="25" t="str">
        <f>LEFT(L613,2)</f>
        <v>R9</v>
      </c>
      <c r="D613" s="25">
        <f>+Q613</f>
        <v>0.75</v>
      </c>
      <c r="E613" s="25" t="str">
        <f>+R613</f>
        <v>A</v>
      </c>
      <c r="F613" s="25" t="str">
        <f>+S613</f>
        <v>S</v>
      </c>
      <c r="G613" s="29" t="s">
        <v>1839</v>
      </c>
      <c r="H613" s="29" t="str">
        <f t="shared" si="9"/>
        <v/>
      </c>
      <c r="I613" s="25" t="str">
        <f>IF(K613&gt;4,"Dames","Messieurs")</f>
        <v>Messieurs</v>
      </c>
      <c r="J613" t="str">
        <f>RIGHT(B613,5)</f>
        <v>455.0</v>
      </c>
      <c r="K613">
        <f>VALUE(LEFT(J613,1))</f>
        <v>4</v>
      </c>
      <c r="L613" s="25" t="str">
        <f>+O613</f>
        <v>R9 </v>
      </c>
      <c r="M613" s="25" t="s">
        <v>2569</v>
      </c>
      <c r="N613" s="25" t="s">
        <v>2570</v>
      </c>
      <c r="O613" s="25" t="s">
        <v>3073</v>
      </c>
      <c r="P613" s="25">
        <v>32458</v>
      </c>
      <c r="Q613" s="25">
        <v>0.75</v>
      </c>
      <c r="R613" s="25" t="s">
        <v>36</v>
      </c>
      <c r="S613" s="25" t="s">
        <v>878</v>
      </c>
    </row>
    <row r="614" spans="1:19" x14ac:dyDescent="0.35">
      <c r="A614" s="25" t="str">
        <f>+N614</f>
        <v>De Rougemont Alexandre</v>
      </c>
      <c r="B614" s="25" t="str">
        <f>+M614</f>
        <v>282.63.257.0</v>
      </c>
      <c r="C614" s="25" t="str">
        <f>LEFT(L614,2)</f>
        <v>R7</v>
      </c>
      <c r="D614" s="25">
        <f>+Q614</f>
        <v>2.67</v>
      </c>
      <c r="E614" s="25" t="str">
        <f>+R614</f>
        <v>60+</v>
      </c>
      <c r="F614" s="25" t="str">
        <f>+S614</f>
        <v>A</v>
      </c>
      <c r="G614" s="29" t="s">
        <v>1839</v>
      </c>
      <c r="H614" s="29" t="str">
        <f t="shared" si="9"/>
        <v/>
      </c>
      <c r="I614" s="25" t="str">
        <f>IF(K614&gt;4,"Dames","Messieurs")</f>
        <v>Messieurs</v>
      </c>
      <c r="J614" t="str">
        <f>RIGHT(B614,5)</f>
        <v>257.0</v>
      </c>
      <c r="K614">
        <f>VALUE(LEFT(J614,1))</f>
        <v>2</v>
      </c>
      <c r="L614" s="25" t="str">
        <f>+O614</f>
        <v>R7 </v>
      </c>
      <c r="M614" s="25" t="s">
        <v>1897</v>
      </c>
      <c r="N614" s="25" t="s">
        <v>1898</v>
      </c>
      <c r="O614" s="25" t="s">
        <v>3066</v>
      </c>
      <c r="P614" s="25">
        <v>14552</v>
      </c>
      <c r="Q614" s="25">
        <v>2.67</v>
      </c>
      <c r="R614" s="25" t="s">
        <v>47</v>
      </c>
      <c r="S614" s="25" t="s">
        <v>36</v>
      </c>
    </row>
    <row r="615" spans="1:19" x14ac:dyDescent="0.35">
      <c r="A615" s="25" t="str">
        <f>+N615</f>
        <v>De Stefano Damien</v>
      </c>
      <c r="B615" s="25" t="str">
        <f>+M615</f>
        <v>283.01.302.0</v>
      </c>
      <c r="C615" s="25" t="str">
        <f>LEFT(L615,2)</f>
        <v>R9</v>
      </c>
      <c r="D615" s="25">
        <f>+Q615</f>
        <v>0.75</v>
      </c>
      <c r="E615" s="25" t="str">
        <f>+R615</f>
        <v>A</v>
      </c>
      <c r="F615" s="25" t="str">
        <f>+S615</f>
        <v>S</v>
      </c>
      <c r="G615" s="29" t="s">
        <v>543</v>
      </c>
      <c r="H615" s="29" t="str">
        <f t="shared" si="9"/>
        <v/>
      </c>
      <c r="I615" s="25" t="str">
        <f>IF(K615&gt;4,"Dames","Messieurs")</f>
        <v>Messieurs</v>
      </c>
      <c r="J615" t="str">
        <f>RIGHT(B615,5)</f>
        <v>302.0</v>
      </c>
      <c r="K615">
        <f>VALUE(LEFT(J615,1))</f>
        <v>3</v>
      </c>
      <c r="L615" s="25" t="str">
        <f>+O615</f>
        <v>R9 </v>
      </c>
      <c r="M615" s="25" t="s">
        <v>1176</v>
      </c>
      <c r="N615" s="25" t="s">
        <v>1177</v>
      </c>
      <c r="O615" s="25" t="s">
        <v>3073</v>
      </c>
      <c r="P615" s="25">
        <v>32458</v>
      </c>
      <c r="Q615" s="25">
        <v>0.75</v>
      </c>
      <c r="R615" s="25" t="s">
        <v>36</v>
      </c>
      <c r="S615" s="25" t="s">
        <v>878</v>
      </c>
    </row>
    <row r="616" spans="1:19" x14ac:dyDescent="0.35">
      <c r="A616" s="25" t="str">
        <f>+N616</f>
        <v>De Vilmorin Arnould</v>
      </c>
      <c r="B616" s="25" t="str">
        <f>+M616</f>
        <v>284.04.330.0</v>
      </c>
      <c r="C616" s="25" t="str">
        <f>LEFT(L616,2)</f>
        <v>R9</v>
      </c>
      <c r="D616" s="25">
        <f>+Q616</f>
        <v>0.75</v>
      </c>
      <c r="E616" s="25" t="str">
        <f>+R616</f>
        <v>A</v>
      </c>
      <c r="F616" s="25" t="str">
        <f>+S616</f>
        <v>S</v>
      </c>
      <c r="G616" s="29" t="s">
        <v>539</v>
      </c>
      <c r="H616" s="29" t="str">
        <f t="shared" si="9"/>
        <v/>
      </c>
      <c r="I616" s="25" t="str">
        <f>IF(K616&gt;4,"Dames","Messieurs")</f>
        <v>Messieurs</v>
      </c>
      <c r="J616" t="str">
        <f>RIGHT(B616,5)</f>
        <v>330.0</v>
      </c>
      <c r="K616">
        <f>VALUE(LEFT(J616,1))</f>
        <v>3</v>
      </c>
      <c r="L616" s="25" t="str">
        <f>+O616</f>
        <v>R9 </v>
      </c>
      <c r="M616" s="25" t="s">
        <v>457</v>
      </c>
      <c r="N616" s="25" t="s">
        <v>458</v>
      </c>
      <c r="O616" s="25" t="s">
        <v>3073</v>
      </c>
      <c r="P616" s="25">
        <v>32458</v>
      </c>
      <c r="Q616" s="25">
        <v>0.75</v>
      </c>
      <c r="R616" s="25" t="s">
        <v>36</v>
      </c>
      <c r="S616" s="25" t="s">
        <v>878</v>
      </c>
    </row>
    <row r="617" spans="1:19" x14ac:dyDescent="0.35">
      <c r="A617" s="25" t="str">
        <f>+N617</f>
        <v>De Vilmorin Lara</v>
      </c>
      <c r="B617" s="25" t="str">
        <f>+M617</f>
        <v>284.02.874.0</v>
      </c>
      <c r="C617" s="25" t="str">
        <f>LEFT(L617,2)</f>
        <v>R9</v>
      </c>
      <c r="D617" s="25">
        <f>+Q617</f>
        <v>0.75</v>
      </c>
      <c r="E617" s="25" t="str">
        <f>+R617</f>
        <v>A</v>
      </c>
      <c r="F617" s="25" t="str">
        <f>+S617</f>
        <v>S</v>
      </c>
      <c r="G617" s="29" t="s">
        <v>539</v>
      </c>
      <c r="H617" s="29" t="str">
        <f t="shared" si="9"/>
        <v/>
      </c>
      <c r="I617" s="25" t="str">
        <f>IF(K617&gt;4,"Dames","Messieurs")</f>
        <v>Dames</v>
      </c>
      <c r="J617" t="str">
        <f>RIGHT(B617,5)</f>
        <v>874.0</v>
      </c>
      <c r="K617">
        <f>VALUE(LEFT(J617,1))</f>
        <v>8</v>
      </c>
      <c r="L617" s="25" t="str">
        <f>+O617</f>
        <v>R9 </v>
      </c>
      <c r="M617" s="25" t="s">
        <v>567</v>
      </c>
      <c r="N617" s="25" t="s">
        <v>568</v>
      </c>
      <c r="O617" s="25" t="s">
        <v>3073</v>
      </c>
      <c r="P617" s="25">
        <v>11805</v>
      </c>
      <c r="Q617" s="25">
        <v>0.75</v>
      </c>
      <c r="R617" s="25" t="s">
        <v>36</v>
      </c>
      <c r="S617" s="25" t="s">
        <v>878</v>
      </c>
    </row>
    <row r="618" spans="1:19" x14ac:dyDescent="0.35">
      <c r="A618" s="25" t="str">
        <f>+N618</f>
        <v>De Waresquiel Josephine</v>
      </c>
      <c r="B618" s="25" t="str">
        <f>+M618</f>
        <v>284.13.662.0</v>
      </c>
      <c r="C618" s="25" t="str">
        <f>LEFT(L618,2)</f>
        <v>R9</v>
      </c>
      <c r="D618" s="25">
        <f>+Q618</f>
        <v>0.74299999999999999</v>
      </c>
      <c r="E618" s="25" t="str">
        <f>+R618</f>
        <v>12&amp;U</v>
      </c>
      <c r="F618" s="25" t="str">
        <f>+S618</f>
        <v>A</v>
      </c>
      <c r="G618" s="29" t="s">
        <v>3359</v>
      </c>
      <c r="H618" s="29" t="str">
        <f t="shared" si="9"/>
        <v/>
      </c>
      <c r="I618" s="25" t="str">
        <f>IF(K618&gt;4,"Dames","Messieurs")</f>
        <v>Dames</v>
      </c>
      <c r="J618" t="str">
        <f>RIGHT(B618,5)</f>
        <v>662.0</v>
      </c>
      <c r="K618">
        <f>VALUE(LEFT(J618,1))</f>
        <v>6</v>
      </c>
      <c r="L618" s="25" t="str">
        <f>+O618</f>
        <v>R9 </v>
      </c>
      <c r="M618" s="25" t="s">
        <v>5021</v>
      </c>
      <c r="N618" s="25" t="s">
        <v>5022</v>
      </c>
      <c r="O618" s="25" t="s">
        <v>3073</v>
      </c>
      <c r="P618" s="25">
        <v>16552</v>
      </c>
      <c r="Q618" s="25">
        <v>0.74299999999999999</v>
      </c>
      <c r="R618" s="25" t="s">
        <v>50</v>
      </c>
      <c r="S618" s="25" t="s">
        <v>36</v>
      </c>
    </row>
    <row r="619" spans="1:19" x14ac:dyDescent="0.35">
      <c r="A619" s="25" t="str">
        <f>+N619</f>
        <v>De Waresquiel Oscar</v>
      </c>
      <c r="B619" s="25" t="str">
        <f>+M619</f>
        <v>284.14.361.0</v>
      </c>
      <c r="C619" s="25" t="str">
        <f>LEFT(L619,2)</f>
        <v>R9</v>
      </c>
      <c r="D619" s="25">
        <f>+Q619</f>
        <v>0.745</v>
      </c>
      <c r="E619" s="25" t="str">
        <f>+R619</f>
        <v>12&amp;U</v>
      </c>
      <c r="F619" s="25" t="str">
        <f>+S619</f>
        <v>A</v>
      </c>
      <c r="G619" s="29" t="s">
        <v>3359</v>
      </c>
      <c r="H619" s="29" t="str">
        <f t="shared" si="9"/>
        <v/>
      </c>
      <c r="I619" s="25" t="str">
        <f>IF(K619&gt;4,"Dames","Messieurs")</f>
        <v>Messieurs</v>
      </c>
      <c r="J619" t="str">
        <f>RIGHT(B619,5)</f>
        <v>361.0</v>
      </c>
      <c r="K619">
        <f>VALUE(LEFT(J619,1))</f>
        <v>3</v>
      </c>
      <c r="L619" s="25" t="str">
        <f>+O619</f>
        <v>R9 </v>
      </c>
      <c r="M619" s="25" t="s">
        <v>5053</v>
      </c>
      <c r="N619" s="25" t="s">
        <v>5054</v>
      </c>
      <c r="O619" s="25" t="s">
        <v>3073</v>
      </c>
      <c r="P619" s="25">
        <v>44548</v>
      </c>
      <c r="Q619" s="25">
        <v>0.745</v>
      </c>
      <c r="R619" s="25" t="s">
        <v>50</v>
      </c>
      <c r="S619" s="25" t="s">
        <v>36</v>
      </c>
    </row>
    <row r="620" spans="1:19" x14ac:dyDescent="0.35">
      <c r="A620" s="25" t="str">
        <f>+N620</f>
        <v>De Waresquiel Pénélope</v>
      </c>
      <c r="B620" s="25" t="str">
        <f>+M620</f>
        <v>284.14.761.0</v>
      </c>
      <c r="C620" s="25" t="str">
        <f>LEFT(L620,2)</f>
        <v>R9</v>
      </c>
      <c r="D620" s="25">
        <f>+Q620</f>
        <v>0.74299999999999999</v>
      </c>
      <c r="E620" s="25" t="str">
        <f>+R620</f>
        <v>12&amp;U</v>
      </c>
      <c r="F620" s="25" t="str">
        <f>+S620</f>
        <v>A</v>
      </c>
      <c r="G620" s="29" t="s">
        <v>3359</v>
      </c>
      <c r="H620" s="29" t="str">
        <f t="shared" si="9"/>
        <v/>
      </c>
      <c r="I620" s="25" t="str">
        <f>IF(K620&gt;4,"Dames","Messieurs")</f>
        <v>Dames</v>
      </c>
      <c r="J620" t="str">
        <f>RIGHT(B620,5)</f>
        <v>761.0</v>
      </c>
      <c r="K620">
        <f>VALUE(LEFT(J620,1))</f>
        <v>7</v>
      </c>
      <c r="L620" s="25" t="str">
        <f>+O620</f>
        <v>R9 </v>
      </c>
      <c r="M620" s="25" t="s">
        <v>5025</v>
      </c>
      <c r="N620" s="25" t="s">
        <v>5026</v>
      </c>
      <c r="O620" s="25" t="s">
        <v>3073</v>
      </c>
      <c r="P620" s="25">
        <v>16552</v>
      </c>
      <c r="Q620" s="25">
        <v>0.74299999999999999</v>
      </c>
      <c r="R620" s="25" t="s">
        <v>50</v>
      </c>
      <c r="S620" s="25" t="s">
        <v>36</v>
      </c>
    </row>
    <row r="621" spans="1:19" x14ac:dyDescent="0.35">
      <c r="A621" s="25" t="str">
        <f>+N621</f>
        <v>de Weck Olivia</v>
      </c>
      <c r="B621" s="25" t="str">
        <f>+M621</f>
        <v>284.86.701.0</v>
      </c>
      <c r="C621" s="25" t="str">
        <f>LEFT(L621,2)</f>
        <v>R6</v>
      </c>
      <c r="D621" s="25">
        <f>+Q621</f>
        <v>3.6070000000000002</v>
      </c>
      <c r="E621" s="25" t="str">
        <f>+R621</f>
        <v>35+</v>
      </c>
      <c r="F621" s="25" t="str">
        <f>+S621</f>
        <v>S</v>
      </c>
      <c r="G621" s="29" t="s">
        <v>28</v>
      </c>
      <c r="H621" s="29" t="str">
        <f t="shared" si="9"/>
        <v/>
      </c>
      <c r="I621" s="25" t="str">
        <f>IF(K621&gt;4,"Dames","Messieurs")</f>
        <v>Dames</v>
      </c>
      <c r="J621" t="str">
        <f>RIGHT(B621,5)</f>
        <v>701.0</v>
      </c>
      <c r="K621">
        <f>VALUE(LEFT(J621,1))</f>
        <v>7</v>
      </c>
      <c r="L621" s="25" t="str">
        <f>+O621</f>
        <v>R6 </v>
      </c>
      <c r="M621" s="25" t="s">
        <v>514</v>
      </c>
      <c r="N621" s="25" t="s">
        <v>515</v>
      </c>
      <c r="O621" s="25" t="s">
        <v>3065</v>
      </c>
      <c r="P621" s="25">
        <v>3282</v>
      </c>
      <c r="Q621" s="25">
        <v>3.6070000000000002</v>
      </c>
      <c r="R621" s="25" t="s">
        <v>42</v>
      </c>
      <c r="S621" s="25" t="s">
        <v>878</v>
      </c>
    </row>
    <row r="622" spans="1:19" x14ac:dyDescent="0.35">
      <c r="A622" s="25" t="str">
        <f>+N622</f>
        <v>De Wit Emilie</v>
      </c>
      <c r="B622" s="25" t="str">
        <f>+M622</f>
        <v>284.10.526.0</v>
      </c>
      <c r="C622" s="25" t="str">
        <f>LEFT(L622,2)</f>
        <v>R8</v>
      </c>
      <c r="D622" s="25">
        <f>+Q622</f>
        <v>1.4610000000000001</v>
      </c>
      <c r="E622" s="25" t="str">
        <f>+R622</f>
        <v>16&amp;U</v>
      </c>
      <c r="F622" s="25" t="str">
        <f>+S622</f>
        <v>S</v>
      </c>
      <c r="G622" s="29" t="s">
        <v>539</v>
      </c>
      <c r="H622" s="29" t="str">
        <f t="shared" si="9"/>
        <v/>
      </c>
      <c r="I622" s="25" t="str">
        <f>IF(K622&gt;4,"Dames","Messieurs")</f>
        <v>Dames</v>
      </c>
      <c r="J622" t="str">
        <f>RIGHT(B622,5)</f>
        <v>526.0</v>
      </c>
      <c r="K622">
        <f>VALUE(LEFT(J622,1))</f>
        <v>5</v>
      </c>
      <c r="L622" s="25" t="str">
        <f>+O622</f>
        <v>R8 </v>
      </c>
      <c r="M622" s="25" t="s">
        <v>2319</v>
      </c>
      <c r="N622" s="25" t="s">
        <v>2320</v>
      </c>
      <c r="O622" s="25" t="s">
        <v>3070</v>
      </c>
      <c r="P622" s="25">
        <v>8692</v>
      </c>
      <c r="Q622" s="25">
        <v>1.4610000000000001</v>
      </c>
      <c r="R622" s="25" t="s">
        <v>87</v>
      </c>
      <c r="S622" s="25" t="s">
        <v>878</v>
      </c>
    </row>
    <row r="623" spans="1:19" x14ac:dyDescent="0.35">
      <c r="A623" s="25" t="str">
        <f>+N623</f>
        <v>De Wit Julien</v>
      </c>
      <c r="B623" s="25" t="str">
        <f>+M623</f>
        <v>284.11.331.0</v>
      </c>
      <c r="C623" s="25" t="str">
        <f>LEFT(L623,2)</f>
        <v>R9</v>
      </c>
      <c r="D623" s="25">
        <f>+Q623</f>
        <v>0.75</v>
      </c>
      <c r="E623" s="25" t="str">
        <f>+R623</f>
        <v>14&amp;U</v>
      </c>
      <c r="F623" s="25" t="str">
        <f>+S623</f>
        <v>S</v>
      </c>
      <c r="G623" s="29" t="s">
        <v>539</v>
      </c>
      <c r="H623" s="29" t="str">
        <f t="shared" si="9"/>
        <v/>
      </c>
      <c r="I623" s="25" t="str">
        <f>IF(K623&gt;4,"Dames","Messieurs")</f>
        <v>Messieurs</v>
      </c>
      <c r="J623" t="str">
        <f>RIGHT(B623,5)</f>
        <v>331.0</v>
      </c>
      <c r="K623">
        <f>VALUE(LEFT(J623,1))</f>
        <v>3</v>
      </c>
      <c r="L623" s="25" t="str">
        <f>+O623</f>
        <v>R9 </v>
      </c>
      <c r="M623" s="25" t="s">
        <v>2313</v>
      </c>
      <c r="N623" s="25" t="s">
        <v>2314</v>
      </c>
      <c r="O623" s="25" t="s">
        <v>3073</v>
      </c>
      <c r="P623" s="25">
        <v>32458</v>
      </c>
      <c r="Q623" s="25">
        <v>0.75</v>
      </c>
      <c r="R623" s="25" t="s">
        <v>83</v>
      </c>
      <c r="S623" s="25" t="s">
        <v>878</v>
      </c>
    </row>
    <row r="624" spans="1:19" x14ac:dyDescent="0.35">
      <c r="A624" s="25" t="str">
        <f>+N624</f>
        <v>De Wit Olivier</v>
      </c>
      <c r="B624" s="25" t="str">
        <f>+M624</f>
        <v>284.08.368.0</v>
      </c>
      <c r="C624" s="25" t="str">
        <f>LEFT(L624,2)</f>
        <v>R9</v>
      </c>
      <c r="D624" s="25">
        <f>+Q624</f>
        <v>0.75</v>
      </c>
      <c r="E624" s="25" t="str">
        <f>+R624</f>
        <v>18&amp;U</v>
      </c>
      <c r="F624" s="25" t="str">
        <f>+S624</f>
        <v>S</v>
      </c>
      <c r="G624" s="29" t="s">
        <v>539</v>
      </c>
      <c r="H624" s="29" t="str">
        <f t="shared" si="9"/>
        <v/>
      </c>
      <c r="I624" s="25" t="str">
        <f>IF(K624&gt;4,"Dames","Messieurs")</f>
        <v>Messieurs</v>
      </c>
      <c r="J624" t="str">
        <f>RIGHT(B624,5)</f>
        <v>368.0</v>
      </c>
      <c r="K624">
        <f>VALUE(LEFT(J624,1))</f>
        <v>3</v>
      </c>
      <c r="L624" s="25" t="str">
        <f>+O624</f>
        <v>R9 </v>
      </c>
      <c r="M624" s="25" t="s">
        <v>1046</v>
      </c>
      <c r="N624" s="25" t="s">
        <v>1047</v>
      </c>
      <c r="O624" s="25" t="s">
        <v>3073</v>
      </c>
      <c r="P624" s="25">
        <v>32458</v>
      </c>
      <c r="Q624" s="25">
        <v>0.75</v>
      </c>
      <c r="R624" s="25" t="s">
        <v>73</v>
      </c>
      <c r="S624" s="25" t="s">
        <v>878</v>
      </c>
    </row>
    <row r="625" spans="1:19" x14ac:dyDescent="0.35">
      <c r="A625" s="25" t="str">
        <f>+N625</f>
        <v>De Wit Wijnand</v>
      </c>
      <c r="B625" s="25" t="str">
        <f>+M625</f>
        <v>284.73.312.0</v>
      </c>
      <c r="C625" s="25" t="str">
        <f>LEFT(L625,2)</f>
        <v>R9</v>
      </c>
      <c r="D625" s="25">
        <f>+Q625</f>
        <v>0.754</v>
      </c>
      <c r="E625" s="25" t="str">
        <f>+R625</f>
        <v>50+</v>
      </c>
      <c r="F625" s="25" t="str">
        <f>+S625</f>
        <v>A</v>
      </c>
      <c r="G625" s="29" t="s">
        <v>539</v>
      </c>
      <c r="H625" s="29" t="str">
        <f t="shared" si="9"/>
        <v/>
      </c>
      <c r="I625" s="25" t="str">
        <f>IF(K625&gt;4,"Dames","Messieurs")</f>
        <v>Messieurs</v>
      </c>
      <c r="J625" t="str">
        <f>RIGHT(B625,5)</f>
        <v>312.0</v>
      </c>
      <c r="K625">
        <f>VALUE(LEFT(J625,1))</f>
        <v>3</v>
      </c>
      <c r="L625" s="25" t="str">
        <f>+O625</f>
        <v>R9 </v>
      </c>
      <c r="M625" s="25" t="s">
        <v>3508</v>
      </c>
      <c r="N625" s="25" t="s">
        <v>3509</v>
      </c>
      <c r="O625" s="25" t="s">
        <v>3073</v>
      </c>
      <c r="P625" s="25">
        <v>32396</v>
      </c>
      <c r="Q625" s="25">
        <v>0.754</v>
      </c>
      <c r="R625" s="25" t="s">
        <v>39</v>
      </c>
      <c r="S625" s="25" t="s">
        <v>36</v>
      </c>
    </row>
    <row r="626" spans="1:19" x14ac:dyDescent="0.35">
      <c r="A626" s="25" t="str">
        <f>+N626</f>
        <v>De Wolff Chantal</v>
      </c>
      <c r="B626" s="25" t="str">
        <f>+M626</f>
        <v>284.63.773.0</v>
      </c>
      <c r="C626" s="25" t="str">
        <f>LEFT(L626,2)</f>
        <v>R7</v>
      </c>
      <c r="D626" s="25">
        <f>+Q626</f>
        <v>2.5920000000000001</v>
      </c>
      <c r="E626" s="25" t="str">
        <f>+R626</f>
        <v>60+</v>
      </c>
      <c r="F626" s="25" t="str">
        <f>+S626</f>
        <v>A</v>
      </c>
      <c r="G626" s="29" t="s">
        <v>25</v>
      </c>
      <c r="H626" s="29" t="str">
        <f t="shared" si="9"/>
        <v/>
      </c>
      <c r="I626" s="25" t="str">
        <f>IF(K626&gt;4,"Dames","Messieurs")</f>
        <v>Dames</v>
      </c>
      <c r="J626" t="str">
        <f>RIGHT(B626,5)</f>
        <v>773.0</v>
      </c>
      <c r="K626">
        <f>VALUE(LEFT(J626,1))</f>
        <v>7</v>
      </c>
      <c r="L626" s="25" t="str">
        <f>+O626</f>
        <v>R7 </v>
      </c>
      <c r="M626" s="25" t="s">
        <v>3068</v>
      </c>
      <c r="N626" s="25" t="s">
        <v>3069</v>
      </c>
      <c r="O626" s="25" t="s">
        <v>3066</v>
      </c>
      <c r="P626" s="25">
        <v>5286</v>
      </c>
      <c r="Q626" s="25">
        <v>2.5920000000000001</v>
      </c>
      <c r="R626" s="25" t="s">
        <v>47</v>
      </c>
      <c r="S626" s="25" t="s">
        <v>36</v>
      </c>
    </row>
    <row r="627" spans="1:19" x14ac:dyDescent="0.35">
      <c r="A627" s="25" t="str">
        <f>+N627</f>
        <v>Debons Michel</v>
      </c>
      <c r="B627" s="25" t="str">
        <f>+M627</f>
        <v>278.70.174.0</v>
      </c>
      <c r="C627" s="25" t="str">
        <f>LEFT(L627,2)</f>
        <v>R7</v>
      </c>
      <c r="D627" s="25">
        <f>+Q627</f>
        <v>1.885</v>
      </c>
      <c r="E627" s="25" t="str">
        <f>+R627</f>
        <v>55+</v>
      </c>
      <c r="F627" s="25" t="str">
        <f>+S627</f>
        <v>A</v>
      </c>
      <c r="G627" s="29" t="s">
        <v>26</v>
      </c>
      <c r="H627" s="29" t="str">
        <f t="shared" si="9"/>
        <v/>
      </c>
      <c r="I627" s="25" t="str">
        <f>IF(K627&gt;4,"Dames","Messieurs")</f>
        <v>Messieurs</v>
      </c>
      <c r="J627" t="str">
        <f>RIGHT(B627,5)</f>
        <v>174.0</v>
      </c>
      <c r="K627">
        <f>VALUE(LEFT(J627,1))</f>
        <v>1</v>
      </c>
      <c r="L627" s="25" t="str">
        <f>+O627</f>
        <v>R7 </v>
      </c>
      <c r="M627" s="25" t="s">
        <v>1029</v>
      </c>
      <c r="N627" s="25" t="s">
        <v>1030</v>
      </c>
      <c r="O627" s="25" t="s">
        <v>3066</v>
      </c>
      <c r="P627" s="25">
        <v>20080</v>
      </c>
      <c r="Q627" s="25">
        <v>1.885</v>
      </c>
      <c r="R627" s="25" t="s">
        <v>53</v>
      </c>
      <c r="S627" s="25" t="s">
        <v>36</v>
      </c>
    </row>
    <row r="628" spans="1:19" x14ac:dyDescent="0.35">
      <c r="A628" s="25" t="str">
        <f>+N628</f>
        <v>Debontridder Shanna</v>
      </c>
      <c r="B628" s="25" t="str">
        <f>+M628</f>
        <v>278.81.655.0</v>
      </c>
      <c r="C628" s="25" t="str">
        <f>LEFT(L628,2)</f>
        <v>R6</v>
      </c>
      <c r="D628" s="25">
        <f>+Q628</f>
        <v>3.7170000000000001</v>
      </c>
      <c r="E628" s="25" t="str">
        <f>+R628</f>
        <v>40+</v>
      </c>
      <c r="F628" s="25" t="str">
        <f>+S628</f>
        <v>A</v>
      </c>
      <c r="G628" s="29" t="s">
        <v>29</v>
      </c>
      <c r="H628" s="29" t="str">
        <f t="shared" si="9"/>
        <v/>
      </c>
      <c r="I628" s="25" t="str">
        <f>IF(K628&gt;4,"Dames","Messieurs")</f>
        <v>Dames</v>
      </c>
      <c r="J628" t="str">
        <f>RIGHT(B628,5)</f>
        <v>655.0</v>
      </c>
      <c r="K628">
        <f>VALUE(LEFT(J628,1))</f>
        <v>6</v>
      </c>
      <c r="L628" s="25" t="str">
        <f>+O628</f>
        <v>R6 </v>
      </c>
      <c r="M628" s="25" t="s">
        <v>5164</v>
      </c>
      <c r="N628" s="25" t="s">
        <v>5165</v>
      </c>
      <c r="O628" s="25" t="s">
        <v>3065</v>
      </c>
      <c r="P628" s="25">
        <v>3105</v>
      </c>
      <c r="Q628" s="25">
        <v>3.7170000000000001</v>
      </c>
      <c r="R628" s="25" t="s">
        <v>68</v>
      </c>
      <c r="S628" s="25" t="s">
        <v>36</v>
      </c>
    </row>
    <row r="629" spans="1:19" x14ac:dyDescent="0.35">
      <c r="A629" s="25" t="str">
        <f>+N629</f>
        <v>Deckers Julien</v>
      </c>
      <c r="B629" s="25" t="str">
        <f>+M629</f>
        <v>278.06.233.0</v>
      </c>
      <c r="C629" s="25" t="str">
        <f>LEFT(L629,2)</f>
        <v>R9</v>
      </c>
      <c r="D629" s="25">
        <f>+Q629</f>
        <v>0.75</v>
      </c>
      <c r="E629" s="25" t="str">
        <f>+R629</f>
        <v>A</v>
      </c>
      <c r="F629" s="25" t="str">
        <f>+S629</f>
        <v>S</v>
      </c>
      <c r="G629" s="29" t="s">
        <v>539</v>
      </c>
      <c r="H629" s="29" t="str">
        <f t="shared" si="9"/>
        <v/>
      </c>
      <c r="I629" s="25" t="str">
        <f>IF(K629&gt;4,"Dames","Messieurs")</f>
        <v>Messieurs</v>
      </c>
      <c r="J629" t="str">
        <f>RIGHT(B629,5)</f>
        <v>233.0</v>
      </c>
      <c r="K629">
        <f>VALUE(LEFT(J629,1))</f>
        <v>2</v>
      </c>
      <c r="L629" s="25" t="str">
        <f>+O629</f>
        <v>R9 </v>
      </c>
      <c r="M629" s="25" t="s">
        <v>2315</v>
      </c>
      <c r="N629" s="25" t="s">
        <v>2316</v>
      </c>
      <c r="O629" s="25" t="s">
        <v>3073</v>
      </c>
      <c r="P629" s="25">
        <v>32458</v>
      </c>
      <c r="Q629" s="25">
        <v>0.75</v>
      </c>
      <c r="R629" s="25" t="s">
        <v>36</v>
      </c>
      <c r="S629" s="25" t="s">
        <v>878</v>
      </c>
    </row>
    <row r="630" spans="1:19" x14ac:dyDescent="0.35">
      <c r="A630" s="25" t="str">
        <f>+N630</f>
        <v>Decroux Fabien</v>
      </c>
      <c r="B630" s="25" t="str">
        <f>+M630</f>
        <v>278.80.311.0</v>
      </c>
      <c r="C630" s="25" t="str">
        <f>LEFT(L630,2)</f>
        <v>R9</v>
      </c>
      <c r="D630" s="25">
        <f>+Q630</f>
        <v>0.75</v>
      </c>
      <c r="E630" s="25" t="str">
        <f>+R630</f>
        <v>45+</v>
      </c>
      <c r="F630" s="25" t="str">
        <f>+S630</f>
        <v>S</v>
      </c>
      <c r="G630" s="29" t="s">
        <v>3359</v>
      </c>
      <c r="H630" s="29" t="str">
        <f t="shared" si="9"/>
        <v/>
      </c>
      <c r="I630" s="25" t="str">
        <f>IF(K630&gt;4,"Dames","Messieurs")</f>
        <v>Messieurs</v>
      </c>
      <c r="J630" t="str">
        <f>RIGHT(B630,5)</f>
        <v>311.0</v>
      </c>
      <c r="K630">
        <f>VALUE(LEFT(J630,1))</f>
        <v>3</v>
      </c>
      <c r="L630" s="25" t="str">
        <f>+O630</f>
        <v>R9 </v>
      </c>
      <c r="M630" s="25" t="s">
        <v>1651</v>
      </c>
      <c r="N630" s="25" t="s">
        <v>1652</v>
      </c>
      <c r="O630" s="25" t="s">
        <v>3073</v>
      </c>
      <c r="P630" s="25">
        <v>32458</v>
      </c>
      <c r="Q630" s="25">
        <v>0.75</v>
      </c>
      <c r="R630" s="25" t="s">
        <v>78</v>
      </c>
      <c r="S630" s="25" t="s">
        <v>878</v>
      </c>
    </row>
    <row r="631" spans="1:19" x14ac:dyDescent="0.35">
      <c r="A631" s="25" t="str">
        <f>+N631</f>
        <v>Deferr Laurent</v>
      </c>
      <c r="B631" s="25" t="str">
        <f>+M631</f>
        <v>278.62.281.0</v>
      </c>
      <c r="C631" s="25" t="str">
        <f>LEFT(L631,2)</f>
        <v>R7</v>
      </c>
      <c r="D631" s="25">
        <f>+Q631</f>
        <v>2.3460000000000001</v>
      </c>
      <c r="E631" s="25" t="str">
        <f>+R631</f>
        <v>60+</v>
      </c>
      <c r="F631" s="25" t="str">
        <f>+S631</f>
        <v>A</v>
      </c>
      <c r="G631" s="29" t="s">
        <v>2175</v>
      </c>
      <c r="H631" s="29" t="str">
        <f t="shared" si="9"/>
        <v/>
      </c>
      <c r="I631" s="25" t="str">
        <f>IF(K631&gt;4,"Dames","Messieurs")</f>
        <v>Messieurs</v>
      </c>
      <c r="J631" t="str">
        <f>RIGHT(B631,5)</f>
        <v>281.0</v>
      </c>
      <c r="K631">
        <f>VALUE(LEFT(J631,1))</f>
        <v>2</v>
      </c>
      <c r="L631" s="25" t="str">
        <f>+O631</f>
        <v>R7 </v>
      </c>
      <c r="M631" s="25" t="s">
        <v>3377</v>
      </c>
      <c r="N631" s="25" t="s">
        <v>3378</v>
      </c>
      <c r="O631" s="25" t="s">
        <v>3066</v>
      </c>
      <c r="P631" s="25">
        <v>16659</v>
      </c>
      <c r="Q631" s="25">
        <v>2.3460000000000001</v>
      </c>
      <c r="R631" s="25" t="s">
        <v>47</v>
      </c>
      <c r="S631" s="25" t="s">
        <v>36</v>
      </c>
    </row>
    <row r="632" spans="1:19" x14ac:dyDescent="0.35">
      <c r="A632" s="25" t="str">
        <f>+N632</f>
        <v>Deferr Rayan</v>
      </c>
      <c r="B632" s="25" t="str">
        <f>+M632</f>
        <v>278.10.312.0</v>
      </c>
      <c r="C632" s="25" t="str">
        <f>LEFT(L632,2)</f>
        <v>R5</v>
      </c>
      <c r="D632" s="25">
        <f>+Q632</f>
        <v>4.859</v>
      </c>
      <c r="E632" s="25" t="str">
        <f>+R632</f>
        <v>16&amp;U</v>
      </c>
      <c r="F632" s="25" t="str">
        <f>+S632</f>
        <v>A</v>
      </c>
      <c r="G632" s="29" t="s">
        <v>2175</v>
      </c>
      <c r="H632" s="29" t="str">
        <f t="shared" ref="H632:H695" si="10">IF(B632=B631,1,"")</f>
        <v/>
      </c>
      <c r="I632" s="25" t="str">
        <f>IF(K632&gt;4,"Dames","Messieurs")</f>
        <v>Messieurs</v>
      </c>
      <c r="J632" t="str">
        <f>RIGHT(B632,5)</f>
        <v>312.0</v>
      </c>
      <c r="K632">
        <f>VALUE(LEFT(J632,1))</f>
        <v>3</v>
      </c>
      <c r="L632" s="25" t="str">
        <f>+O632</f>
        <v>R5 </v>
      </c>
      <c r="M632" s="25" t="s">
        <v>3381</v>
      </c>
      <c r="N632" s="25" t="s">
        <v>3382</v>
      </c>
      <c r="O632" s="25" t="s">
        <v>3084</v>
      </c>
      <c r="P632" s="25">
        <v>4683</v>
      </c>
      <c r="Q632" s="25">
        <v>4.859</v>
      </c>
      <c r="R632" s="25" t="s">
        <v>87</v>
      </c>
      <c r="S632" s="25" t="s">
        <v>36</v>
      </c>
    </row>
    <row r="633" spans="1:19" x14ac:dyDescent="0.35">
      <c r="A633" s="25" t="str">
        <f>+N633</f>
        <v>Defrancisco Ludovic</v>
      </c>
      <c r="B633" s="25" t="str">
        <f>+M633</f>
        <v>278.79.345.0</v>
      </c>
      <c r="C633" s="25" t="str">
        <f>LEFT(L633,2)</f>
        <v>R9</v>
      </c>
      <c r="D633" s="25">
        <f>+Q633</f>
        <v>0.75</v>
      </c>
      <c r="E633" s="25" t="str">
        <f>+R633</f>
        <v>45+</v>
      </c>
      <c r="F633" s="25" t="str">
        <f>+S633</f>
        <v>S</v>
      </c>
      <c r="G633" s="29" t="s">
        <v>543</v>
      </c>
      <c r="H633" s="29" t="str">
        <f t="shared" si="10"/>
        <v/>
      </c>
      <c r="I633" s="25" t="str">
        <f>IF(K633&gt;4,"Dames","Messieurs")</f>
        <v>Messieurs</v>
      </c>
      <c r="J633" t="str">
        <f>RIGHT(B633,5)</f>
        <v>345.0</v>
      </c>
      <c r="K633">
        <f>VALUE(LEFT(J633,1))</f>
        <v>3</v>
      </c>
      <c r="L633" s="25" t="str">
        <f>+O633</f>
        <v>R9 </v>
      </c>
      <c r="M633" s="25" t="s">
        <v>1178</v>
      </c>
      <c r="N633" s="25" t="s">
        <v>1179</v>
      </c>
      <c r="O633" s="25" t="s">
        <v>3073</v>
      </c>
      <c r="P633" s="25">
        <v>32458</v>
      </c>
      <c r="Q633" s="25">
        <v>0.75</v>
      </c>
      <c r="R633" s="25" t="s">
        <v>78</v>
      </c>
      <c r="S633" s="25" t="s">
        <v>878</v>
      </c>
    </row>
    <row r="634" spans="1:19" x14ac:dyDescent="0.35">
      <c r="A634" s="25" t="str">
        <f>+N634</f>
        <v>Dehoux Tahanee</v>
      </c>
      <c r="B634" s="25" t="str">
        <f>+M634</f>
        <v>279.76.514.0</v>
      </c>
      <c r="C634" s="25" t="str">
        <f>LEFT(L634,2)</f>
        <v>R7</v>
      </c>
      <c r="D634" s="25">
        <f>+Q634</f>
        <v>2.75</v>
      </c>
      <c r="E634" s="25" t="str">
        <f>+R634</f>
        <v>45+</v>
      </c>
      <c r="F634" s="25" t="str">
        <f>+S634</f>
        <v>A</v>
      </c>
      <c r="G634" s="29" t="s">
        <v>3995</v>
      </c>
      <c r="H634" s="29" t="str">
        <f t="shared" si="10"/>
        <v/>
      </c>
      <c r="I634" s="25" t="str">
        <f>IF(K634&gt;4,"Dames","Messieurs")</f>
        <v>Dames</v>
      </c>
      <c r="J634" t="str">
        <f>RIGHT(B634,5)</f>
        <v>514.0</v>
      </c>
      <c r="K634">
        <f>VALUE(LEFT(J634,1))</f>
        <v>5</v>
      </c>
      <c r="L634" s="25" t="str">
        <f>+O634</f>
        <v>R7 </v>
      </c>
      <c r="M634" s="25" t="s">
        <v>4066</v>
      </c>
      <c r="N634" s="25" t="s">
        <v>4067</v>
      </c>
      <c r="O634" s="25" t="s">
        <v>3066</v>
      </c>
      <c r="P634" s="25">
        <v>4913</v>
      </c>
      <c r="Q634" s="25">
        <v>2.75</v>
      </c>
      <c r="R634" s="25" t="s">
        <v>78</v>
      </c>
      <c r="S634" s="25" t="s">
        <v>36</v>
      </c>
    </row>
    <row r="635" spans="1:19" x14ac:dyDescent="0.35">
      <c r="A635" s="25" t="str">
        <f>+N635</f>
        <v>Del Bubba Cecilia</v>
      </c>
      <c r="B635" s="25" t="str">
        <f>+M635</f>
        <v>280.64.553.0</v>
      </c>
      <c r="C635" s="25" t="str">
        <f>LEFT(L635,2)</f>
        <v>R8</v>
      </c>
      <c r="D635" s="25">
        <f>+Q635</f>
        <v>0.99</v>
      </c>
      <c r="E635" s="25" t="str">
        <f>+R635</f>
        <v>60+</v>
      </c>
      <c r="F635" s="25" t="str">
        <f>+S635</f>
        <v>A</v>
      </c>
      <c r="G635" s="29" t="s">
        <v>1839</v>
      </c>
      <c r="H635" s="29" t="str">
        <f t="shared" si="10"/>
        <v/>
      </c>
      <c r="I635" s="25" t="str">
        <f>IF(K635&gt;4,"Dames","Messieurs")</f>
        <v>Dames</v>
      </c>
      <c r="J635" t="str">
        <f>RIGHT(B635,5)</f>
        <v>553.0</v>
      </c>
      <c r="K635">
        <f>VALUE(LEFT(J635,1))</f>
        <v>5</v>
      </c>
      <c r="L635" s="25" t="str">
        <f>+O635</f>
        <v>R8 </v>
      </c>
      <c r="M635" s="25" t="s">
        <v>3244</v>
      </c>
      <c r="N635" s="25" t="s">
        <v>3245</v>
      </c>
      <c r="O635" s="25" t="s">
        <v>3070</v>
      </c>
      <c r="P635" s="25">
        <v>10648</v>
      </c>
      <c r="Q635" s="25">
        <v>0.99</v>
      </c>
      <c r="R635" s="25" t="s">
        <v>47</v>
      </c>
      <c r="S635" s="25" t="s">
        <v>36</v>
      </c>
    </row>
    <row r="636" spans="1:19" x14ac:dyDescent="0.35">
      <c r="A636" s="25" t="str">
        <f>+N636</f>
        <v>Delalay Yohann</v>
      </c>
      <c r="B636" s="25" t="str">
        <f>+M636</f>
        <v>280.87.215.0</v>
      </c>
      <c r="C636" s="25" t="str">
        <f>LEFT(L636,2)</f>
        <v>R8</v>
      </c>
      <c r="D636" s="25">
        <f>+Q636</f>
        <v>1.7989999999999999</v>
      </c>
      <c r="E636" s="25" t="str">
        <f>+R636</f>
        <v>35+</v>
      </c>
      <c r="F636" s="25" t="str">
        <f>+S636</f>
        <v>A</v>
      </c>
      <c r="G636" s="29" t="s">
        <v>25</v>
      </c>
      <c r="H636" s="29" t="str">
        <f t="shared" si="10"/>
        <v/>
      </c>
      <c r="I636" s="25" t="str">
        <f>IF(K636&gt;4,"Dames","Messieurs")</f>
        <v>Messieurs</v>
      </c>
      <c r="J636" t="str">
        <f>RIGHT(B636,5)</f>
        <v>215.0</v>
      </c>
      <c r="K636">
        <f>VALUE(LEFT(J636,1))</f>
        <v>2</v>
      </c>
      <c r="L636" s="25" t="str">
        <f>+O636</f>
        <v>R8 </v>
      </c>
      <c r="M636" s="25" t="s">
        <v>3434</v>
      </c>
      <c r="N636" s="25" t="s">
        <v>3435</v>
      </c>
      <c r="O636" s="25" t="s">
        <v>3070</v>
      </c>
      <c r="P636" s="25">
        <v>20806</v>
      </c>
      <c r="Q636" s="25">
        <v>1.7989999999999999</v>
      </c>
      <c r="R636" s="25" t="s">
        <v>42</v>
      </c>
      <c r="S636" s="25" t="s">
        <v>36</v>
      </c>
    </row>
    <row r="637" spans="1:19" x14ac:dyDescent="0.35">
      <c r="A637" s="25" t="str">
        <f>+N637</f>
        <v>Delaloye Adrien</v>
      </c>
      <c r="B637" s="25" t="str">
        <f>+M637</f>
        <v>280.04.448.0</v>
      </c>
      <c r="C637" s="25" t="str">
        <f>LEFT(L637,2)</f>
        <v>R9</v>
      </c>
      <c r="D637" s="25">
        <f>+Q637</f>
        <v>0.75</v>
      </c>
      <c r="E637" s="25" t="str">
        <f>+R637</f>
        <v>A</v>
      </c>
      <c r="F637" s="25" t="str">
        <f>+S637</f>
        <v>S</v>
      </c>
      <c r="G637" s="29" t="s">
        <v>25</v>
      </c>
      <c r="H637" s="29" t="str">
        <f t="shared" si="10"/>
        <v/>
      </c>
      <c r="I637" s="25" t="str">
        <f>IF(K637&gt;4,"Dames","Messieurs")</f>
        <v>Messieurs</v>
      </c>
      <c r="J637" t="str">
        <f>RIGHT(B637,5)</f>
        <v>448.0</v>
      </c>
      <c r="K637">
        <f>VALUE(LEFT(J637,1))</f>
        <v>4</v>
      </c>
      <c r="L637" s="25" t="str">
        <f>+O637</f>
        <v>R9 </v>
      </c>
      <c r="M637" s="25" t="s">
        <v>136</v>
      </c>
      <c r="N637" s="25" t="s">
        <v>137</v>
      </c>
      <c r="O637" s="25" t="s">
        <v>3073</v>
      </c>
      <c r="P637" s="25">
        <v>32458</v>
      </c>
      <c r="Q637" s="25">
        <v>0.75</v>
      </c>
      <c r="R637" s="25" t="s">
        <v>36</v>
      </c>
      <c r="S637" s="25" t="s">
        <v>878</v>
      </c>
    </row>
    <row r="638" spans="1:19" x14ac:dyDescent="0.35">
      <c r="A638" s="25" t="str">
        <f>+N638</f>
        <v>Delaloye Carmen</v>
      </c>
      <c r="B638" s="25" t="str">
        <f>+M638</f>
        <v>280.04.709.0</v>
      </c>
      <c r="C638" s="25" t="str">
        <f>LEFT(L638,2)</f>
        <v>R9</v>
      </c>
      <c r="D638" s="25">
        <f>+Q638</f>
        <v>0.75</v>
      </c>
      <c r="E638" s="25" t="str">
        <f>+R638</f>
        <v>A</v>
      </c>
      <c r="F638" s="25" t="str">
        <f>+S638</f>
        <v>S</v>
      </c>
      <c r="G638" s="29" t="s">
        <v>25</v>
      </c>
      <c r="H638" s="29" t="str">
        <f t="shared" si="10"/>
        <v/>
      </c>
      <c r="I638" s="25" t="str">
        <f>IF(K638&gt;4,"Dames","Messieurs")</f>
        <v>Dames</v>
      </c>
      <c r="J638" t="str">
        <f>RIGHT(B638,5)</f>
        <v>709.0</v>
      </c>
      <c r="K638">
        <f>VALUE(LEFT(J638,1))</f>
        <v>7</v>
      </c>
      <c r="L638" s="25" t="str">
        <f>+O638</f>
        <v>R9 </v>
      </c>
      <c r="M638" s="25" t="s">
        <v>913</v>
      </c>
      <c r="N638" s="25" t="s">
        <v>914</v>
      </c>
      <c r="O638" s="25" t="s">
        <v>3073</v>
      </c>
      <c r="P638" s="25">
        <v>11805</v>
      </c>
      <c r="Q638" s="25">
        <v>0.75</v>
      </c>
      <c r="R638" s="25" t="s">
        <v>36</v>
      </c>
      <c r="S638" s="25" t="s">
        <v>878</v>
      </c>
    </row>
    <row r="639" spans="1:19" x14ac:dyDescent="0.35">
      <c r="A639" s="25" t="str">
        <f>+N639</f>
        <v>Delaloye Eliane</v>
      </c>
      <c r="B639" s="25" t="str">
        <f>+M639</f>
        <v>280.56.758.0</v>
      </c>
      <c r="C639" s="25" t="str">
        <f>LEFT(L639,2)</f>
        <v>R7</v>
      </c>
      <c r="D639" s="25">
        <f>+Q639</f>
        <v>2.8170000000000002</v>
      </c>
      <c r="E639" s="25" t="str">
        <f>+R639</f>
        <v>65+</v>
      </c>
      <c r="F639" s="25" t="str">
        <f>+S639</f>
        <v>A</v>
      </c>
      <c r="G639" s="29" t="s">
        <v>25</v>
      </c>
      <c r="H639" s="29" t="str">
        <f t="shared" si="10"/>
        <v/>
      </c>
      <c r="I639" s="25" t="str">
        <f>IF(K639&gt;4,"Dames","Messieurs")</f>
        <v>Dames</v>
      </c>
      <c r="J639" t="str">
        <f>RIGHT(B639,5)</f>
        <v>758.0</v>
      </c>
      <c r="K639">
        <f>VALUE(LEFT(J639,1))</f>
        <v>7</v>
      </c>
      <c r="L639" s="25" t="str">
        <f>+O639</f>
        <v>R7 </v>
      </c>
      <c r="M639" s="25" t="s">
        <v>60</v>
      </c>
      <c r="N639" s="25" t="s">
        <v>61</v>
      </c>
      <c r="O639" s="25" t="s">
        <v>3066</v>
      </c>
      <c r="P639" s="25">
        <v>4761</v>
      </c>
      <c r="Q639" s="25">
        <v>2.8170000000000002</v>
      </c>
      <c r="R639" s="25" t="s">
        <v>100</v>
      </c>
      <c r="S639" s="25" t="s">
        <v>36</v>
      </c>
    </row>
    <row r="640" spans="1:19" x14ac:dyDescent="0.35">
      <c r="A640" s="25" t="str">
        <f>+N640</f>
        <v>Delaloye Gregoire</v>
      </c>
      <c r="B640" s="25" t="str">
        <f>+M640</f>
        <v>280.72.445.0</v>
      </c>
      <c r="C640" s="25" t="str">
        <f>LEFT(L640,2)</f>
        <v>R9</v>
      </c>
      <c r="D640" s="25">
        <f>+Q640</f>
        <v>0.75</v>
      </c>
      <c r="E640" s="25" t="str">
        <f>+R640</f>
        <v>50+</v>
      </c>
      <c r="F640" s="25" t="str">
        <f>+S640</f>
        <v>S</v>
      </c>
      <c r="G640" s="29" t="s">
        <v>25</v>
      </c>
      <c r="H640" s="29" t="str">
        <f t="shared" si="10"/>
        <v/>
      </c>
      <c r="I640" s="25" t="str">
        <f>IF(K640&gt;4,"Dames","Messieurs")</f>
        <v>Messieurs</v>
      </c>
      <c r="J640" t="str">
        <f>RIGHT(B640,5)</f>
        <v>445.0</v>
      </c>
      <c r="K640">
        <f>VALUE(LEFT(J640,1))</f>
        <v>4</v>
      </c>
      <c r="L640" s="25" t="str">
        <f>+O640</f>
        <v>R9 </v>
      </c>
      <c r="M640" s="25" t="s">
        <v>915</v>
      </c>
      <c r="N640" s="25" t="s">
        <v>916</v>
      </c>
      <c r="O640" s="25" t="s">
        <v>3073</v>
      </c>
      <c r="P640" s="25">
        <v>32458</v>
      </c>
      <c r="Q640" s="25">
        <v>0.75</v>
      </c>
      <c r="R640" s="25" t="s">
        <v>39</v>
      </c>
      <c r="S640" s="25" t="s">
        <v>878</v>
      </c>
    </row>
    <row r="641" spans="1:19" x14ac:dyDescent="0.35">
      <c r="A641" s="25" t="str">
        <f>+N641</f>
        <v>Delaloye Lise</v>
      </c>
      <c r="B641" s="25" t="str">
        <f>+M641</f>
        <v>280.72.729.0</v>
      </c>
      <c r="C641" s="25" t="str">
        <f>LEFT(L641,2)</f>
        <v>R9</v>
      </c>
      <c r="D641" s="25">
        <f>+Q641</f>
        <v>0.75</v>
      </c>
      <c r="E641" s="25" t="str">
        <f>+R641</f>
        <v>50+</v>
      </c>
      <c r="F641" s="25" t="str">
        <f>+S641</f>
        <v>S</v>
      </c>
      <c r="G641" s="29" t="s">
        <v>25</v>
      </c>
      <c r="H641" s="29" t="str">
        <f t="shared" si="10"/>
        <v/>
      </c>
      <c r="I641" s="25" t="str">
        <f>IF(K641&gt;4,"Dames","Messieurs")</f>
        <v>Dames</v>
      </c>
      <c r="J641" t="str">
        <f>RIGHT(B641,5)</f>
        <v>729.0</v>
      </c>
      <c r="K641">
        <f>VALUE(LEFT(J641,1))</f>
        <v>7</v>
      </c>
      <c r="L641" s="25" t="str">
        <f>+O641</f>
        <v>R9 </v>
      </c>
      <c r="M641" s="25" t="s">
        <v>917</v>
      </c>
      <c r="N641" s="25" t="s">
        <v>918</v>
      </c>
      <c r="O641" s="25" t="s">
        <v>3073</v>
      </c>
      <c r="P641" s="25">
        <v>11805</v>
      </c>
      <c r="Q641" s="25">
        <v>0.75</v>
      </c>
      <c r="R641" s="25" t="s">
        <v>39</v>
      </c>
      <c r="S641" s="25" t="s">
        <v>878</v>
      </c>
    </row>
    <row r="642" spans="1:19" x14ac:dyDescent="0.35">
      <c r="A642" s="25" t="str">
        <f>+N642</f>
        <v>Delaloye Louis</v>
      </c>
      <c r="B642" s="25" t="str">
        <f>+M642</f>
        <v>280.06.311.0</v>
      </c>
      <c r="C642" s="25" t="str">
        <f>LEFT(L642,2)</f>
        <v>R9</v>
      </c>
      <c r="D642" s="25">
        <f>+Q642</f>
        <v>0.75</v>
      </c>
      <c r="E642" s="25" t="str">
        <f>+R642</f>
        <v>A</v>
      </c>
      <c r="F642" s="25" t="str">
        <f>+S642</f>
        <v>S</v>
      </c>
      <c r="G642" s="29" t="s">
        <v>25</v>
      </c>
      <c r="H642" s="29" t="str">
        <f t="shared" si="10"/>
        <v/>
      </c>
      <c r="I642" s="25" t="str">
        <f>IF(K642&gt;4,"Dames","Messieurs")</f>
        <v>Messieurs</v>
      </c>
      <c r="J642" t="str">
        <f>RIGHT(B642,5)</f>
        <v>311.0</v>
      </c>
      <c r="K642">
        <f>VALUE(LEFT(J642,1))</f>
        <v>3</v>
      </c>
      <c r="L642" s="25" t="str">
        <f>+O642</f>
        <v>R9 </v>
      </c>
      <c r="M642" s="25" t="s">
        <v>919</v>
      </c>
      <c r="N642" s="25" t="s">
        <v>920</v>
      </c>
      <c r="O642" s="25" t="s">
        <v>3073</v>
      </c>
      <c r="P642" s="25">
        <v>32458</v>
      </c>
      <c r="Q642" s="25">
        <v>0.75</v>
      </c>
      <c r="R642" s="25" t="s">
        <v>36</v>
      </c>
      <c r="S642" s="25" t="s">
        <v>878</v>
      </c>
    </row>
    <row r="643" spans="1:19" x14ac:dyDescent="0.35">
      <c r="A643" s="25" t="str">
        <f>+N643</f>
        <v>Delaloye Maeva</v>
      </c>
      <c r="B643" s="25" t="str">
        <f>+M643</f>
        <v>280.04.725.0</v>
      </c>
      <c r="C643" s="25" t="str">
        <f>LEFT(L643,2)</f>
        <v>R9</v>
      </c>
      <c r="D643" s="25">
        <f>+Q643</f>
        <v>0.75</v>
      </c>
      <c r="E643" s="25" t="str">
        <f>+R643</f>
        <v>A</v>
      </c>
      <c r="F643" s="25" t="str">
        <f>+S643</f>
        <v>S</v>
      </c>
      <c r="G643" s="29" t="s">
        <v>25</v>
      </c>
      <c r="H643" s="29" t="str">
        <f t="shared" si="10"/>
        <v/>
      </c>
      <c r="I643" s="25" t="str">
        <f>IF(K643&gt;4,"Dames","Messieurs")</f>
        <v>Dames</v>
      </c>
      <c r="J643" t="str">
        <f>RIGHT(B643,5)</f>
        <v>725.0</v>
      </c>
      <c r="K643">
        <f>VALUE(LEFT(J643,1))</f>
        <v>7</v>
      </c>
      <c r="L643" s="25" t="str">
        <f>+O643</f>
        <v>R9 </v>
      </c>
      <c r="M643" s="25" t="s">
        <v>111</v>
      </c>
      <c r="N643" s="25" t="s">
        <v>112</v>
      </c>
      <c r="O643" s="25" t="s">
        <v>3073</v>
      </c>
      <c r="P643" s="25">
        <v>11805</v>
      </c>
      <c r="Q643" s="25">
        <v>0.75</v>
      </c>
      <c r="R643" s="25" t="s">
        <v>36</v>
      </c>
      <c r="S643" s="25" t="s">
        <v>878</v>
      </c>
    </row>
    <row r="644" spans="1:19" x14ac:dyDescent="0.35">
      <c r="A644" s="25" t="str">
        <f>+N644</f>
        <v>Delaloye Matteo</v>
      </c>
      <c r="B644" s="25" t="str">
        <f>+M644</f>
        <v>280.10.188.0</v>
      </c>
      <c r="C644" s="25" t="str">
        <f>LEFT(L644,2)</f>
        <v>R8</v>
      </c>
      <c r="D644" s="25">
        <f>+Q644</f>
        <v>0.98599999999999999</v>
      </c>
      <c r="E644" s="25" t="str">
        <f>+R644</f>
        <v>16&amp;U</v>
      </c>
      <c r="F644" s="25" t="str">
        <f>+S644</f>
        <v>S</v>
      </c>
      <c r="G644" s="29" t="s">
        <v>26</v>
      </c>
      <c r="H644" s="29" t="str">
        <f t="shared" si="10"/>
        <v/>
      </c>
      <c r="I644" s="25" t="str">
        <f>IF(K644&gt;4,"Dames","Messieurs")</f>
        <v>Messieurs</v>
      </c>
      <c r="J644" t="str">
        <f>RIGHT(B644,5)</f>
        <v>188.0</v>
      </c>
      <c r="K644">
        <f>VALUE(LEFT(J644,1))</f>
        <v>1</v>
      </c>
      <c r="L644" s="25" t="str">
        <f>+O644</f>
        <v>R8 </v>
      </c>
      <c r="M644" s="25" t="s">
        <v>3091</v>
      </c>
      <c r="N644" s="25" t="s">
        <v>3092</v>
      </c>
      <c r="O644" s="25" t="s">
        <v>3070</v>
      </c>
      <c r="P644" s="25">
        <v>29103</v>
      </c>
      <c r="Q644" s="25">
        <v>0.98599999999999999</v>
      </c>
      <c r="R644" s="25" t="s">
        <v>87</v>
      </c>
      <c r="S644" s="25" t="s">
        <v>878</v>
      </c>
    </row>
    <row r="645" spans="1:19" x14ac:dyDescent="0.35">
      <c r="A645" s="25" t="str">
        <f>+N645</f>
        <v>Delaloye Pauline</v>
      </c>
      <c r="B645" s="25" t="str">
        <f>+M645</f>
        <v>280.02.572.0</v>
      </c>
      <c r="C645" s="25" t="str">
        <f>LEFT(L645,2)</f>
        <v>R9</v>
      </c>
      <c r="D645" s="25">
        <f>+Q645</f>
        <v>0.75</v>
      </c>
      <c r="E645" s="25" t="str">
        <f>+R645</f>
        <v>A</v>
      </c>
      <c r="F645" s="25" t="str">
        <f>+S645</f>
        <v>S</v>
      </c>
      <c r="G645" s="29" t="s">
        <v>25</v>
      </c>
      <c r="H645" s="29" t="str">
        <f t="shared" si="10"/>
        <v/>
      </c>
      <c r="I645" s="25" t="str">
        <f>IF(K645&gt;4,"Dames","Messieurs")</f>
        <v>Dames</v>
      </c>
      <c r="J645" t="str">
        <f>RIGHT(B645,5)</f>
        <v>572.0</v>
      </c>
      <c r="K645">
        <f>VALUE(LEFT(J645,1))</f>
        <v>5</v>
      </c>
      <c r="L645" s="25" t="str">
        <f>+O645</f>
        <v>R9 </v>
      </c>
      <c r="M645" s="25" t="s">
        <v>94</v>
      </c>
      <c r="N645" s="25" t="s">
        <v>95</v>
      </c>
      <c r="O645" s="25" t="s">
        <v>3073</v>
      </c>
      <c r="P645" s="25">
        <v>11805</v>
      </c>
      <c r="Q645" s="25">
        <v>0.75</v>
      </c>
      <c r="R645" s="25" t="s">
        <v>36</v>
      </c>
      <c r="S645" s="25" t="s">
        <v>878</v>
      </c>
    </row>
    <row r="646" spans="1:19" x14ac:dyDescent="0.35">
      <c r="A646" s="25" t="str">
        <f>+N646</f>
        <v>Delaloye Sabine</v>
      </c>
      <c r="B646" s="25" t="str">
        <f>+M646</f>
        <v>280.76.642.0</v>
      </c>
      <c r="C646" s="25" t="str">
        <f>LEFT(L646,2)</f>
        <v>R9</v>
      </c>
      <c r="D646" s="25">
        <f>+Q646</f>
        <v>0.75</v>
      </c>
      <c r="E646" s="25" t="str">
        <f>+R646</f>
        <v>45+</v>
      </c>
      <c r="F646" s="25" t="str">
        <f>+S646</f>
        <v>S</v>
      </c>
      <c r="G646" s="29" t="s">
        <v>25</v>
      </c>
      <c r="H646" s="29" t="str">
        <f t="shared" si="10"/>
        <v/>
      </c>
      <c r="I646" s="25" t="str">
        <f>IF(K646&gt;4,"Dames","Messieurs")</f>
        <v>Dames</v>
      </c>
      <c r="J646" t="str">
        <f>RIGHT(B646,5)</f>
        <v>642.0</v>
      </c>
      <c r="K646">
        <f>VALUE(LEFT(J646,1))</f>
        <v>6</v>
      </c>
      <c r="L646" s="25" t="str">
        <f>+O646</f>
        <v>R9 </v>
      </c>
      <c r="M646" s="25" t="s">
        <v>921</v>
      </c>
      <c r="N646" s="25" t="s">
        <v>922</v>
      </c>
      <c r="O646" s="25" t="s">
        <v>3073</v>
      </c>
      <c r="P646" s="25">
        <v>11805</v>
      </c>
      <c r="Q646" s="25">
        <v>0.75</v>
      </c>
      <c r="R646" s="25" t="s">
        <v>78</v>
      </c>
      <c r="S646" s="25" t="s">
        <v>878</v>
      </c>
    </row>
    <row r="647" spans="1:19" x14ac:dyDescent="0.35">
      <c r="A647" s="25" t="str">
        <f>+N647</f>
        <v>Delaloye Sarah</v>
      </c>
      <c r="B647" s="25" t="str">
        <f>+M647</f>
        <v>280.78.557.0</v>
      </c>
      <c r="C647" s="25" t="str">
        <f>LEFT(L647,2)</f>
        <v>R9</v>
      </c>
      <c r="D647" s="25">
        <f>+Q647</f>
        <v>0.75</v>
      </c>
      <c r="E647" s="25" t="str">
        <f>+R647</f>
        <v>45+</v>
      </c>
      <c r="F647" s="25" t="str">
        <f>+S647</f>
        <v>A</v>
      </c>
      <c r="G647" s="29" t="s">
        <v>2175</v>
      </c>
      <c r="H647" s="29" t="str">
        <f t="shared" si="10"/>
        <v/>
      </c>
      <c r="I647" s="25" t="str">
        <f>IF(K647&gt;4,"Dames","Messieurs")</f>
        <v>Dames</v>
      </c>
      <c r="J647" t="str">
        <f>RIGHT(B647,5)</f>
        <v>557.0</v>
      </c>
      <c r="K647">
        <f>VALUE(LEFT(J647,1))</f>
        <v>5</v>
      </c>
      <c r="L647" s="25" t="str">
        <f>+O647</f>
        <v>R9 </v>
      </c>
      <c r="M647" s="25" t="s">
        <v>2855</v>
      </c>
      <c r="N647" s="25" t="s">
        <v>2856</v>
      </c>
      <c r="O647" s="25" t="s">
        <v>3073</v>
      </c>
      <c r="P647" s="25">
        <v>11805</v>
      </c>
      <c r="Q647" s="25">
        <v>0.75</v>
      </c>
      <c r="R647" s="25" t="s">
        <v>78</v>
      </c>
      <c r="S647" s="25" t="s">
        <v>36</v>
      </c>
    </row>
    <row r="648" spans="1:19" x14ac:dyDescent="0.35">
      <c r="A648" s="25" t="str">
        <f>+N648</f>
        <v>Delaloye Valerie</v>
      </c>
      <c r="B648" s="25" t="str">
        <f>+M648</f>
        <v>280.75.555.0</v>
      </c>
      <c r="C648" s="25" t="str">
        <f>LEFT(L648,2)</f>
        <v>R9</v>
      </c>
      <c r="D648" s="25">
        <f>+Q648</f>
        <v>0.75</v>
      </c>
      <c r="E648" s="25" t="str">
        <f>+R648</f>
        <v>50+</v>
      </c>
      <c r="F648" s="25" t="str">
        <f>+S648</f>
        <v>S</v>
      </c>
      <c r="G648" s="29" t="s">
        <v>25</v>
      </c>
      <c r="H648" s="29" t="str">
        <f t="shared" si="10"/>
        <v/>
      </c>
      <c r="I648" s="25" t="str">
        <f>IF(K648&gt;4,"Dames","Messieurs")</f>
        <v>Dames</v>
      </c>
      <c r="J648" t="str">
        <f>RIGHT(B648,5)</f>
        <v>555.0</v>
      </c>
      <c r="K648">
        <f>VALUE(LEFT(J648,1))</f>
        <v>5</v>
      </c>
      <c r="L648" s="25" t="str">
        <f>+O648</f>
        <v>R9 </v>
      </c>
      <c r="M648" s="25" t="s">
        <v>923</v>
      </c>
      <c r="N648" s="25" t="s">
        <v>924</v>
      </c>
      <c r="O648" s="25" t="s">
        <v>3073</v>
      </c>
      <c r="P648" s="25">
        <v>11805</v>
      </c>
      <c r="Q648" s="25">
        <v>0.75</v>
      </c>
      <c r="R648" s="25" t="s">
        <v>39</v>
      </c>
      <c r="S648" s="25" t="s">
        <v>878</v>
      </c>
    </row>
    <row r="649" spans="1:19" x14ac:dyDescent="0.35">
      <c r="A649" s="25" t="str">
        <f>+N649</f>
        <v>Delapraz Loic</v>
      </c>
      <c r="B649" s="25" t="str">
        <f>+M649</f>
        <v>280.95.240.0</v>
      </c>
      <c r="C649" s="25" t="str">
        <f>LEFT(L649,2)</f>
        <v>R9</v>
      </c>
      <c r="D649" s="25">
        <f>+Q649</f>
        <v>0.75</v>
      </c>
      <c r="E649" s="25" t="str">
        <f>+R649</f>
        <v>A</v>
      </c>
      <c r="F649" s="25" t="str">
        <f>+S649</f>
        <v>S</v>
      </c>
      <c r="G649" s="29" t="s">
        <v>543</v>
      </c>
      <c r="H649" s="29" t="str">
        <f t="shared" si="10"/>
        <v/>
      </c>
      <c r="I649" s="25" t="str">
        <f>IF(K649&gt;4,"Dames","Messieurs")</f>
        <v>Messieurs</v>
      </c>
      <c r="J649" t="str">
        <f>RIGHT(B649,5)</f>
        <v>240.0</v>
      </c>
      <c r="K649">
        <f>VALUE(LEFT(J649,1))</f>
        <v>2</v>
      </c>
      <c r="L649" s="25" t="str">
        <f>+O649</f>
        <v>R9 </v>
      </c>
      <c r="M649" s="25" t="s">
        <v>1180</v>
      </c>
      <c r="N649" s="25" t="s">
        <v>1181</v>
      </c>
      <c r="O649" s="25" t="s">
        <v>3073</v>
      </c>
      <c r="P649" s="25">
        <v>32458</v>
      </c>
      <c r="Q649" s="25">
        <v>0.75</v>
      </c>
      <c r="R649" s="25" t="s">
        <v>36</v>
      </c>
      <c r="S649" s="25" t="s">
        <v>878</v>
      </c>
    </row>
    <row r="650" spans="1:19" x14ac:dyDescent="0.35">
      <c r="A650" s="25" t="str">
        <f>+N650</f>
        <v>Delarive Julien</v>
      </c>
      <c r="B650" s="25" t="str">
        <f>+M650</f>
        <v>280.97.254.0</v>
      </c>
      <c r="C650" s="25" t="str">
        <f>LEFT(L650,2)</f>
        <v>R9</v>
      </c>
      <c r="D650" s="25">
        <f>+Q650</f>
        <v>0.75</v>
      </c>
      <c r="E650" s="25" t="str">
        <f>+R650</f>
        <v>A</v>
      </c>
      <c r="F650" s="25" t="str">
        <f>+S650</f>
        <v>S</v>
      </c>
      <c r="G650" s="29" t="s">
        <v>27</v>
      </c>
      <c r="H650" s="29" t="str">
        <f t="shared" si="10"/>
        <v/>
      </c>
      <c r="I650" s="25" t="str">
        <f>IF(K650&gt;4,"Dames","Messieurs")</f>
        <v>Messieurs</v>
      </c>
      <c r="J650" t="str">
        <f>RIGHT(B650,5)</f>
        <v>254.0</v>
      </c>
      <c r="K650">
        <f>VALUE(LEFT(J650,1))</f>
        <v>2</v>
      </c>
      <c r="L650" s="25" t="str">
        <f>+O650</f>
        <v>R9 </v>
      </c>
      <c r="M650" s="25" t="s">
        <v>1425</v>
      </c>
      <c r="N650" s="25" t="s">
        <v>1426</v>
      </c>
      <c r="O650" s="25" t="s">
        <v>3073</v>
      </c>
      <c r="P650" s="25">
        <v>32458</v>
      </c>
      <c r="Q650" s="25">
        <v>0.75</v>
      </c>
      <c r="R650" s="25" t="s">
        <v>36</v>
      </c>
      <c r="S650" s="25" t="s">
        <v>878</v>
      </c>
    </row>
    <row r="651" spans="1:19" x14ac:dyDescent="0.35">
      <c r="A651" s="25" t="str">
        <f>+N651</f>
        <v>Delaunay Allyocha</v>
      </c>
      <c r="B651" s="25" t="str">
        <f>+M651</f>
        <v>280.79.450.0</v>
      </c>
      <c r="C651" s="25" t="str">
        <f>LEFT(L651,2)</f>
        <v>R8</v>
      </c>
      <c r="D651" s="25">
        <f>+Q651</f>
        <v>1.244</v>
      </c>
      <c r="E651" s="25" t="str">
        <f>+R651</f>
        <v>45+</v>
      </c>
      <c r="F651" s="25" t="str">
        <f>+S651</f>
        <v>S</v>
      </c>
      <c r="G651" s="29" t="s">
        <v>27</v>
      </c>
      <c r="H651" s="29" t="str">
        <f t="shared" si="10"/>
        <v/>
      </c>
      <c r="I651" s="25" t="str">
        <f>IF(K651&gt;4,"Dames","Messieurs")</f>
        <v>Messieurs</v>
      </c>
      <c r="J651" t="str">
        <f>RIGHT(B651,5)</f>
        <v>450.0</v>
      </c>
      <c r="K651">
        <f>VALUE(LEFT(J651,1))</f>
        <v>4</v>
      </c>
      <c r="L651" s="25" t="str">
        <f>+O651</f>
        <v>R8 </v>
      </c>
      <c r="M651" s="25" t="s">
        <v>2409</v>
      </c>
      <c r="N651" s="25" t="s">
        <v>2410</v>
      </c>
      <c r="O651" s="25" t="s">
        <v>3070</v>
      </c>
      <c r="P651" s="25">
        <v>26258</v>
      </c>
      <c r="Q651" s="25">
        <v>1.244</v>
      </c>
      <c r="R651" s="25" t="s">
        <v>78</v>
      </c>
      <c r="S651" s="25" t="s">
        <v>878</v>
      </c>
    </row>
    <row r="652" spans="1:19" x14ac:dyDescent="0.35">
      <c r="A652" s="25" t="str">
        <f>+N652</f>
        <v>Delay Justin</v>
      </c>
      <c r="B652" s="25" t="str">
        <f>+M652</f>
        <v>280.01.305.0</v>
      </c>
      <c r="C652" s="25" t="str">
        <f>LEFT(L652,2)</f>
        <v>R7</v>
      </c>
      <c r="D652" s="25">
        <f>+Q652</f>
        <v>2.149</v>
      </c>
      <c r="E652" s="25" t="str">
        <f>+R652</f>
        <v>A</v>
      </c>
      <c r="F652" s="25" t="str">
        <f>+S652</f>
        <v>A</v>
      </c>
      <c r="G652" s="29" t="s">
        <v>29</v>
      </c>
      <c r="H652" s="29" t="str">
        <f t="shared" si="10"/>
        <v/>
      </c>
      <c r="I652" s="25" t="str">
        <f>IF(K652&gt;4,"Dames","Messieurs")</f>
        <v>Messieurs</v>
      </c>
      <c r="J652" t="str">
        <f>RIGHT(B652,5)</f>
        <v>305.0</v>
      </c>
      <c r="K652">
        <f>VALUE(LEFT(J652,1))</f>
        <v>3</v>
      </c>
      <c r="L652" s="25" t="str">
        <f>+O652</f>
        <v>R7 </v>
      </c>
      <c r="M652" s="25" t="s">
        <v>5282</v>
      </c>
      <c r="N652" s="25" t="s">
        <v>5283</v>
      </c>
      <c r="O652" s="25" t="s">
        <v>3066</v>
      </c>
      <c r="P652" s="25">
        <v>18076</v>
      </c>
      <c r="Q652" s="25">
        <v>2.149</v>
      </c>
      <c r="R652" s="25" t="s">
        <v>36</v>
      </c>
      <c r="S652" s="25" t="s">
        <v>36</v>
      </c>
    </row>
    <row r="653" spans="1:19" x14ac:dyDescent="0.35">
      <c r="A653" s="25" t="str">
        <f>+N653</f>
        <v>Delessert Pablo</v>
      </c>
      <c r="B653" s="25" t="str">
        <f>+M653</f>
        <v>280.12.111.0</v>
      </c>
      <c r="C653" s="25" t="str">
        <f>LEFT(L653,2)</f>
        <v>R8</v>
      </c>
      <c r="D653" s="25">
        <f>+Q653</f>
        <v>1.7270000000000001</v>
      </c>
      <c r="E653" s="25" t="str">
        <f>+R653</f>
        <v>14&amp;U</v>
      </c>
      <c r="F653" s="25" t="str">
        <f>+S653</f>
        <v>S</v>
      </c>
      <c r="G653" s="29" t="s">
        <v>3393</v>
      </c>
      <c r="H653" s="29" t="str">
        <f t="shared" si="10"/>
        <v/>
      </c>
      <c r="I653" s="25" t="str">
        <f>IF(K653&gt;4,"Dames","Messieurs")</f>
        <v>Messieurs</v>
      </c>
      <c r="J653" t="str">
        <f>RIGHT(B653,5)</f>
        <v>111.0</v>
      </c>
      <c r="K653">
        <f>VALUE(LEFT(J653,1))</f>
        <v>1</v>
      </c>
      <c r="L653" s="25" t="str">
        <f>+O653</f>
        <v>R8 </v>
      </c>
      <c r="M653" s="25" t="s">
        <v>3634</v>
      </c>
      <c r="N653" s="25" t="s">
        <v>3635</v>
      </c>
      <c r="O653" s="25" t="s">
        <v>3070</v>
      </c>
      <c r="P653" s="25">
        <v>21357</v>
      </c>
      <c r="Q653" s="25">
        <v>1.7270000000000001</v>
      </c>
      <c r="R653" s="25" t="s">
        <v>83</v>
      </c>
      <c r="S653" s="25" t="s">
        <v>878</v>
      </c>
    </row>
    <row r="654" spans="1:19" x14ac:dyDescent="0.35">
      <c r="A654" s="25" t="str">
        <f>+N654</f>
        <v>Deletra Lionel</v>
      </c>
      <c r="B654" s="25" t="str">
        <f>+M654</f>
        <v>280.80.255.0</v>
      </c>
      <c r="C654" s="25" t="str">
        <f>LEFT(L654,2)</f>
        <v>R9</v>
      </c>
      <c r="D654" s="25">
        <f>+Q654</f>
        <v>0.79200000000000004</v>
      </c>
      <c r="E654" s="25" t="str">
        <f>+R654</f>
        <v>45+</v>
      </c>
      <c r="F654" s="25" t="str">
        <f>+S654</f>
        <v>S</v>
      </c>
      <c r="G654" s="29" t="s">
        <v>3996</v>
      </c>
      <c r="H654" s="29" t="str">
        <f t="shared" si="10"/>
        <v/>
      </c>
      <c r="I654" s="25" t="str">
        <f>IF(K654&gt;4,"Dames","Messieurs")</f>
        <v>Messieurs</v>
      </c>
      <c r="J654" t="str">
        <f>RIGHT(B654,5)</f>
        <v>255.0</v>
      </c>
      <c r="K654">
        <f>VALUE(LEFT(J654,1))</f>
        <v>2</v>
      </c>
      <c r="L654" s="25" t="str">
        <f>+O654</f>
        <v>R9 </v>
      </c>
      <c r="M654" s="25" t="s">
        <v>4533</v>
      </c>
      <c r="N654" s="25" t="s">
        <v>4534</v>
      </c>
      <c r="O654" s="25" t="s">
        <v>3073</v>
      </c>
      <c r="P654" s="25">
        <v>31853</v>
      </c>
      <c r="Q654" s="25">
        <v>0.79200000000000004</v>
      </c>
      <c r="R654" s="25" t="s">
        <v>78</v>
      </c>
      <c r="S654" s="25" t="s">
        <v>878</v>
      </c>
    </row>
    <row r="655" spans="1:19" x14ac:dyDescent="0.35">
      <c r="A655" s="25" t="str">
        <f>+N655</f>
        <v>Délèze Julien</v>
      </c>
      <c r="B655" s="25" t="str">
        <f>+M655</f>
        <v>280.86.472.0</v>
      </c>
      <c r="C655" s="25" t="str">
        <f>LEFT(L655,2)</f>
        <v>R8</v>
      </c>
      <c r="D655" s="25">
        <f>+Q655</f>
        <v>1.4830000000000001</v>
      </c>
      <c r="E655" s="25" t="str">
        <f>+R655</f>
        <v>35+</v>
      </c>
      <c r="F655" s="25" t="str">
        <f>+S655</f>
        <v>A</v>
      </c>
      <c r="G655" s="29" t="s">
        <v>26</v>
      </c>
      <c r="H655" s="29" t="str">
        <f t="shared" si="10"/>
        <v/>
      </c>
      <c r="I655" s="25" t="str">
        <f>IF(K655&gt;4,"Dames","Messieurs")</f>
        <v>Messieurs</v>
      </c>
      <c r="J655" t="str">
        <f>RIGHT(B655,5)</f>
        <v>472.0</v>
      </c>
      <c r="K655">
        <f>VALUE(LEFT(J655,1))</f>
        <v>4</v>
      </c>
      <c r="L655" s="25" t="str">
        <f>+O655</f>
        <v>R8 </v>
      </c>
      <c r="M655" s="25" t="s">
        <v>180</v>
      </c>
      <c r="N655" s="25" t="s">
        <v>181</v>
      </c>
      <c r="O655" s="25" t="s">
        <v>3070</v>
      </c>
      <c r="P655" s="25">
        <v>23554</v>
      </c>
      <c r="Q655" s="25">
        <v>1.4830000000000001</v>
      </c>
      <c r="R655" s="25" t="s">
        <v>42</v>
      </c>
      <c r="S655" s="25" t="s">
        <v>36</v>
      </c>
    </row>
    <row r="656" spans="1:19" x14ac:dyDescent="0.35">
      <c r="A656" s="25" t="str">
        <f>+N656</f>
        <v>Délèze Vanessa</v>
      </c>
      <c r="B656" s="25" t="str">
        <f>+M656</f>
        <v>280.82.606.0</v>
      </c>
      <c r="C656" s="25" t="str">
        <f>LEFT(L656,2)</f>
        <v>R9</v>
      </c>
      <c r="D656" s="25">
        <f>+Q656</f>
        <v>0.75</v>
      </c>
      <c r="E656" s="25" t="str">
        <f>+R656</f>
        <v>40+</v>
      </c>
      <c r="F656" s="25" t="str">
        <f>+S656</f>
        <v>S</v>
      </c>
      <c r="G656" s="29" t="s">
        <v>25</v>
      </c>
      <c r="H656" s="29" t="str">
        <f t="shared" si="10"/>
        <v/>
      </c>
      <c r="I656" s="25" t="str">
        <f>IF(K656&gt;4,"Dames","Messieurs")</f>
        <v>Dames</v>
      </c>
      <c r="J656" t="str">
        <f>RIGHT(B656,5)</f>
        <v>606.0</v>
      </c>
      <c r="K656">
        <f>VALUE(LEFT(J656,1))</f>
        <v>6</v>
      </c>
      <c r="L656" s="25" t="str">
        <f>+O656</f>
        <v>R9 </v>
      </c>
      <c r="M656" s="25" t="s">
        <v>925</v>
      </c>
      <c r="N656" s="25" t="s">
        <v>926</v>
      </c>
      <c r="O656" s="25" t="s">
        <v>3073</v>
      </c>
      <c r="P656" s="25">
        <v>11805</v>
      </c>
      <c r="Q656" s="25">
        <v>0.75</v>
      </c>
      <c r="R656" s="25" t="s">
        <v>68</v>
      </c>
      <c r="S656" s="25" t="s">
        <v>878</v>
      </c>
    </row>
    <row r="657" spans="1:19" x14ac:dyDescent="0.35">
      <c r="A657" s="25" t="str">
        <f>+N657</f>
        <v>Délitroz Stéphane</v>
      </c>
      <c r="B657" s="25" t="str">
        <f>+M657</f>
        <v>299.81.153.0</v>
      </c>
      <c r="C657" s="25" t="str">
        <f>LEFT(L657,2)</f>
        <v>R6</v>
      </c>
      <c r="D657" s="25">
        <f>+Q657</f>
        <v>4.4290000000000003</v>
      </c>
      <c r="E657" s="25" t="str">
        <f>+R657</f>
        <v>40+</v>
      </c>
      <c r="F657" s="25" t="str">
        <f>+S657</f>
        <v>A</v>
      </c>
      <c r="G657" s="29" t="s">
        <v>27</v>
      </c>
      <c r="H657" s="29" t="str">
        <f t="shared" si="10"/>
        <v/>
      </c>
      <c r="I657" s="25" t="str">
        <f>IF(K657&gt;4,"Dames","Messieurs")</f>
        <v>Messieurs</v>
      </c>
      <c r="J657" t="str">
        <f>RIGHT(B657,5)</f>
        <v>153.0</v>
      </c>
      <c r="K657">
        <f>VALUE(LEFT(J657,1))</f>
        <v>1</v>
      </c>
      <c r="L657" s="25" t="str">
        <f>+O657</f>
        <v>R6 </v>
      </c>
      <c r="M657" s="25" t="s">
        <v>215</v>
      </c>
      <c r="N657" s="25" t="s">
        <v>216</v>
      </c>
      <c r="O657" s="25" t="s">
        <v>3065</v>
      </c>
      <c r="P657" s="25">
        <v>6054</v>
      </c>
      <c r="Q657" s="25">
        <v>4.4290000000000003</v>
      </c>
      <c r="R657" s="25" t="s">
        <v>68</v>
      </c>
      <c r="S657" s="25" t="s">
        <v>36</v>
      </c>
    </row>
    <row r="658" spans="1:19" x14ac:dyDescent="0.35">
      <c r="A658" s="25" t="str">
        <f>+N658</f>
        <v>Della Casa Reymond Ginevra</v>
      </c>
      <c r="B658" s="25" t="str">
        <f>+M658</f>
        <v>280.58.847.0</v>
      </c>
      <c r="C658" s="25" t="str">
        <f>LEFT(L658,2)</f>
        <v>R5</v>
      </c>
      <c r="D658" s="25">
        <f>+Q658</f>
        <v>5.5069999999999997</v>
      </c>
      <c r="E658" s="25" t="str">
        <f>+R658</f>
        <v>65+</v>
      </c>
      <c r="F658" s="25" t="str">
        <f>+S658</f>
        <v>A</v>
      </c>
      <c r="G658" s="29" t="s">
        <v>543</v>
      </c>
      <c r="H658" s="29" t="str">
        <f t="shared" si="10"/>
        <v/>
      </c>
      <c r="I658" s="25" t="str">
        <f>IF(K658&gt;4,"Dames","Messieurs")</f>
        <v>Dames</v>
      </c>
      <c r="J658" t="str">
        <f>RIGHT(B658,5)</f>
        <v>847.0</v>
      </c>
      <c r="K658">
        <f>VALUE(LEFT(J658,1))</f>
        <v>8</v>
      </c>
      <c r="L658" s="25" t="str">
        <f>+O658</f>
        <v>R5 </v>
      </c>
      <c r="M658" s="25" t="s">
        <v>609</v>
      </c>
      <c r="N658" s="25" t="s">
        <v>610</v>
      </c>
      <c r="O658" s="25" t="s">
        <v>3084</v>
      </c>
      <c r="P658" s="25">
        <v>1136</v>
      </c>
      <c r="Q658" s="25">
        <v>5.5069999999999997</v>
      </c>
      <c r="R658" s="25" t="s">
        <v>100</v>
      </c>
      <c r="S658" s="25" t="s">
        <v>36</v>
      </c>
    </row>
    <row r="659" spans="1:19" x14ac:dyDescent="0.35">
      <c r="A659" s="25" t="str">
        <f>+N659</f>
        <v>Delmege Nathanaël</v>
      </c>
      <c r="B659" s="25" t="str">
        <f>+M659</f>
        <v>280.10.219.0</v>
      </c>
      <c r="C659" s="25" t="str">
        <f>LEFT(L659,2)</f>
        <v>R9</v>
      </c>
      <c r="D659" s="25">
        <f>+Q659</f>
        <v>0.75</v>
      </c>
      <c r="E659" s="25" t="str">
        <f>+R659</f>
        <v>16&amp;U</v>
      </c>
      <c r="F659" s="25" t="str">
        <f>+S659</f>
        <v>S</v>
      </c>
      <c r="G659" s="29" t="s">
        <v>3359</v>
      </c>
      <c r="H659" s="29" t="str">
        <f t="shared" si="10"/>
        <v/>
      </c>
      <c r="I659" s="25" t="str">
        <f>IF(K659&gt;4,"Dames","Messieurs")</f>
        <v>Messieurs</v>
      </c>
      <c r="J659" t="str">
        <f>RIGHT(B659,5)</f>
        <v>219.0</v>
      </c>
      <c r="K659">
        <f>VALUE(LEFT(J659,1))</f>
        <v>2</v>
      </c>
      <c r="L659" s="25" t="str">
        <f>+O659</f>
        <v>R9 </v>
      </c>
      <c r="M659" s="25" t="s">
        <v>1855</v>
      </c>
      <c r="N659" s="25" t="s">
        <v>1856</v>
      </c>
      <c r="O659" s="25" t="s">
        <v>3073</v>
      </c>
      <c r="P659" s="25">
        <v>32458</v>
      </c>
      <c r="Q659" s="25">
        <v>0.75</v>
      </c>
      <c r="R659" s="25" t="s">
        <v>87</v>
      </c>
      <c r="S659" s="25" t="s">
        <v>878</v>
      </c>
    </row>
    <row r="660" spans="1:19" x14ac:dyDescent="0.35">
      <c r="A660" s="25" t="str">
        <f>+N660</f>
        <v>Delporte Katia</v>
      </c>
      <c r="B660" s="25" t="str">
        <f>+M660</f>
        <v>280.07.637.0</v>
      </c>
      <c r="C660" s="25" t="str">
        <f>LEFT(L660,2)</f>
        <v>R9</v>
      </c>
      <c r="D660" s="25">
        <f>+Q660</f>
        <v>0.75</v>
      </c>
      <c r="E660" s="25" t="str">
        <f>+R660</f>
        <v>18&amp;U</v>
      </c>
      <c r="F660" s="25" t="str">
        <f>+S660</f>
        <v>A</v>
      </c>
      <c r="G660" s="29" t="s">
        <v>3359</v>
      </c>
      <c r="H660" s="29" t="str">
        <f t="shared" si="10"/>
        <v/>
      </c>
      <c r="I660" s="25" t="str">
        <f>IF(K660&gt;4,"Dames","Messieurs")</f>
        <v>Dames</v>
      </c>
      <c r="J660" t="str">
        <f>RIGHT(B660,5)</f>
        <v>637.0</v>
      </c>
      <c r="K660">
        <f>VALUE(LEFT(J660,1))</f>
        <v>6</v>
      </c>
      <c r="L660" s="25" t="str">
        <f>+O660</f>
        <v>R9 </v>
      </c>
      <c r="M660" s="25" t="s">
        <v>5013</v>
      </c>
      <c r="N660" s="25" t="s">
        <v>5014</v>
      </c>
      <c r="O660" s="25" t="s">
        <v>3073</v>
      </c>
      <c r="P660" s="25">
        <v>11805</v>
      </c>
      <c r="Q660" s="25">
        <v>0.75</v>
      </c>
      <c r="R660" s="25" t="s">
        <v>73</v>
      </c>
      <c r="S660" s="25" t="s">
        <v>36</v>
      </c>
    </row>
    <row r="661" spans="1:19" x14ac:dyDescent="0.35">
      <c r="A661" s="25" t="str">
        <f>+N661</f>
        <v>Demichel Sébastien</v>
      </c>
      <c r="B661" s="25" t="str">
        <f>+M661</f>
        <v>281.93.390.0</v>
      </c>
      <c r="C661" s="25" t="str">
        <f>LEFT(L661,2)</f>
        <v>R7</v>
      </c>
      <c r="D661" s="25">
        <f>+Q661</f>
        <v>3.137</v>
      </c>
      <c r="E661" s="25" t="str">
        <f>+R661</f>
        <v>A</v>
      </c>
      <c r="F661" s="25" t="str">
        <f>+S661</f>
        <v>A</v>
      </c>
      <c r="G661" s="29" t="s">
        <v>3393</v>
      </c>
      <c r="H661" s="29" t="str">
        <f t="shared" si="10"/>
        <v/>
      </c>
      <c r="I661" s="25" t="str">
        <f>IF(K661&gt;4,"Dames","Messieurs")</f>
        <v>Messieurs</v>
      </c>
      <c r="J661" t="str">
        <f>RIGHT(B661,5)</f>
        <v>390.0</v>
      </c>
      <c r="K661">
        <f>VALUE(LEFT(J661,1))</f>
        <v>3</v>
      </c>
      <c r="L661" s="25" t="str">
        <f>+O661</f>
        <v>R7 </v>
      </c>
      <c r="M661" s="25" t="s">
        <v>3728</v>
      </c>
      <c r="N661" s="25" t="s">
        <v>3729</v>
      </c>
      <c r="O661" s="25" t="s">
        <v>3066</v>
      </c>
      <c r="P661" s="25">
        <v>11805</v>
      </c>
      <c r="Q661" s="25">
        <v>3.137</v>
      </c>
      <c r="R661" s="25" t="s">
        <v>36</v>
      </c>
      <c r="S661" s="25" t="s">
        <v>36</v>
      </c>
    </row>
    <row r="662" spans="1:19" x14ac:dyDescent="0.35">
      <c r="A662" s="25" t="str">
        <f>+N662</f>
        <v>Demierre Léane</v>
      </c>
      <c r="B662" s="25" t="str">
        <f>+M662</f>
        <v>281.10.701.0</v>
      </c>
      <c r="C662" s="25" t="str">
        <f>LEFT(L662,2)</f>
        <v>R4</v>
      </c>
      <c r="D662" s="25">
        <f>+Q662</f>
        <v>6.5259999999999998</v>
      </c>
      <c r="E662" s="25" t="str">
        <f>+R662</f>
        <v>16&amp;U</v>
      </c>
      <c r="F662" s="25" t="str">
        <f>+S662</f>
        <v>A</v>
      </c>
      <c r="G662" s="29" t="s">
        <v>1839</v>
      </c>
      <c r="H662" s="29" t="str">
        <f t="shared" si="10"/>
        <v/>
      </c>
      <c r="I662" s="25" t="str">
        <f>IF(K662&gt;4,"Dames","Messieurs")</f>
        <v>Dames</v>
      </c>
      <c r="J662" t="str">
        <f>RIGHT(B662,5)</f>
        <v>701.0</v>
      </c>
      <c r="K662">
        <f>VALUE(LEFT(J662,1))</f>
        <v>7</v>
      </c>
      <c r="L662" s="25" t="str">
        <f>+O662</f>
        <v>R4 </v>
      </c>
      <c r="M662" s="25" t="s">
        <v>3234</v>
      </c>
      <c r="N662" s="25" t="s">
        <v>3235</v>
      </c>
      <c r="O662" s="25" t="s">
        <v>3064</v>
      </c>
      <c r="P662" s="25">
        <v>622</v>
      </c>
      <c r="Q662" s="25">
        <v>6.5259999999999998</v>
      </c>
      <c r="R662" s="25" t="s">
        <v>87</v>
      </c>
      <c r="S662" s="25" t="s">
        <v>36</v>
      </c>
    </row>
    <row r="663" spans="1:19" x14ac:dyDescent="0.35">
      <c r="A663" s="25" t="str">
        <f>+N663</f>
        <v>Demierre Thoma</v>
      </c>
      <c r="B663" s="25" t="str">
        <f>+M663</f>
        <v>281.03.218.0</v>
      </c>
      <c r="C663" s="25" t="str">
        <f>LEFT(L663,2)</f>
        <v>R7</v>
      </c>
      <c r="D663" s="25">
        <f>+Q663</f>
        <v>2.4390000000000001</v>
      </c>
      <c r="E663" s="25" t="str">
        <f>+R663</f>
        <v>A</v>
      </c>
      <c r="F663" s="25" t="str">
        <f>+S663</f>
        <v>A</v>
      </c>
      <c r="G663" s="29" t="s">
        <v>3393</v>
      </c>
      <c r="H663" s="29" t="str">
        <f t="shared" si="10"/>
        <v/>
      </c>
      <c r="I663" s="25" t="str">
        <f>IF(K663&gt;4,"Dames","Messieurs")</f>
        <v>Messieurs</v>
      </c>
      <c r="J663" t="str">
        <f>RIGHT(B663,5)</f>
        <v>218.0</v>
      </c>
      <c r="K663">
        <f>VALUE(LEFT(J663,1))</f>
        <v>2</v>
      </c>
      <c r="L663" s="25" t="str">
        <f>+O663</f>
        <v>R7 </v>
      </c>
      <c r="M663" s="25" t="s">
        <v>3604</v>
      </c>
      <c r="N663" s="25" t="s">
        <v>3605</v>
      </c>
      <c r="O663" s="25" t="s">
        <v>3066</v>
      </c>
      <c r="P663" s="25">
        <v>16002</v>
      </c>
      <c r="Q663" s="25">
        <v>2.4390000000000001</v>
      </c>
      <c r="R663" s="25" t="s">
        <v>36</v>
      </c>
      <c r="S663" s="25" t="s">
        <v>36</v>
      </c>
    </row>
    <row r="664" spans="1:19" x14ac:dyDescent="0.35">
      <c r="A664" s="25" t="str">
        <f>+N664</f>
        <v>Demiroz Alexandra</v>
      </c>
      <c r="B664" s="25" t="str">
        <f>+M664</f>
        <v>281.84.555.0</v>
      </c>
      <c r="C664" s="25" t="str">
        <f>LEFT(L664,2)</f>
        <v>R7</v>
      </c>
      <c r="D664" s="25">
        <f>+Q664</f>
        <v>3.1280000000000001</v>
      </c>
      <c r="E664" s="25" t="str">
        <f>+R664</f>
        <v>40+</v>
      </c>
      <c r="F664" s="25" t="str">
        <f>+S664</f>
        <v>A</v>
      </c>
      <c r="G664" s="29" t="s">
        <v>3994</v>
      </c>
      <c r="H664" s="29" t="str">
        <f t="shared" si="10"/>
        <v/>
      </c>
      <c r="I664" s="25" t="str">
        <f>IF(K664&gt;4,"Dames","Messieurs")</f>
        <v>Dames</v>
      </c>
      <c r="J664" t="str">
        <f>RIGHT(B664,5)</f>
        <v>555.0</v>
      </c>
      <c r="K664">
        <f>VALUE(LEFT(J664,1))</f>
        <v>5</v>
      </c>
      <c r="L664" s="25" t="str">
        <f>+O664</f>
        <v>R7 </v>
      </c>
      <c r="M664" s="25" t="s">
        <v>4575</v>
      </c>
      <c r="N664" s="25" t="s">
        <v>4576</v>
      </c>
      <c r="O664" s="25" t="s">
        <v>3066</v>
      </c>
      <c r="P664" s="25">
        <v>4137</v>
      </c>
      <c r="Q664" s="25">
        <v>3.1280000000000001</v>
      </c>
      <c r="R664" s="25" t="s">
        <v>68</v>
      </c>
      <c r="S664" s="25" t="s">
        <v>36</v>
      </c>
    </row>
    <row r="665" spans="1:19" x14ac:dyDescent="0.35">
      <c r="A665" s="25" t="str">
        <f>+N665</f>
        <v>Demiroz Berk</v>
      </c>
      <c r="B665" s="25" t="str">
        <f>+M665</f>
        <v>281.14.152.0</v>
      </c>
      <c r="C665" s="25" t="str">
        <f>LEFT(L665,2)</f>
        <v>R6</v>
      </c>
      <c r="D665" s="25">
        <f>+Q665</f>
        <v>3.851</v>
      </c>
      <c r="E665" s="25" t="str">
        <f>+R665</f>
        <v>12&amp;U</v>
      </c>
      <c r="F665" s="25" t="str">
        <f>+S665</f>
        <v>A</v>
      </c>
      <c r="G665" s="29" t="s">
        <v>3994</v>
      </c>
      <c r="H665" s="29" t="str">
        <f t="shared" si="10"/>
        <v/>
      </c>
      <c r="I665" s="25" t="str">
        <f>IF(K665&gt;4,"Dames","Messieurs")</f>
        <v>Messieurs</v>
      </c>
      <c r="J665" t="str">
        <f>RIGHT(B665,5)</f>
        <v>152.0</v>
      </c>
      <c r="K665">
        <f>VALUE(LEFT(J665,1))</f>
        <v>1</v>
      </c>
      <c r="L665" s="25" t="str">
        <f>+O665</f>
        <v>R6 </v>
      </c>
      <c r="M665" s="25" t="s">
        <v>4621</v>
      </c>
      <c r="N665" s="25" t="s">
        <v>4622</v>
      </c>
      <c r="O665" s="25" t="s">
        <v>3065</v>
      </c>
      <c r="P665" s="25">
        <v>8339</v>
      </c>
      <c r="Q665" s="25">
        <v>3.851</v>
      </c>
      <c r="R665" s="25" t="s">
        <v>50</v>
      </c>
      <c r="S665" s="25" t="s">
        <v>36</v>
      </c>
    </row>
    <row r="666" spans="1:19" x14ac:dyDescent="0.35">
      <c r="A666" s="25" t="str">
        <f>+N666</f>
        <v>DEMONT Bryan</v>
      </c>
      <c r="B666" s="25" t="str">
        <f>+M666</f>
        <v>281.88.157.0</v>
      </c>
      <c r="C666" s="25" t="str">
        <f>LEFT(L666,2)</f>
        <v>R9</v>
      </c>
      <c r="D666" s="25">
        <f>+Q666</f>
        <v>0.75</v>
      </c>
      <c r="E666" s="25" t="str">
        <f>+R666</f>
        <v>35+</v>
      </c>
      <c r="F666" s="25" t="str">
        <f>+S666</f>
        <v>S</v>
      </c>
      <c r="G666" s="29" t="s">
        <v>543</v>
      </c>
      <c r="H666" s="29" t="str">
        <f t="shared" si="10"/>
        <v/>
      </c>
      <c r="I666" s="25" t="str">
        <f>IF(K666&gt;4,"Dames","Messieurs")</f>
        <v>Messieurs</v>
      </c>
      <c r="J666" t="str">
        <f>RIGHT(B666,5)</f>
        <v>157.0</v>
      </c>
      <c r="K666">
        <f>VALUE(LEFT(J666,1))</f>
        <v>1</v>
      </c>
      <c r="L666" s="25" t="str">
        <f>+O666</f>
        <v>R9 </v>
      </c>
      <c r="M666" s="25" t="s">
        <v>3422</v>
      </c>
      <c r="N666" s="25" t="s">
        <v>3423</v>
      </c>
      <c r="O666" s="25" t="s">
        <v>3073</v>
      </c>
      <c r="P666" s="25">
        <v>32458</v>
      </c>
      <c r="Q666" s="25">
        <v>0.75</v>
      </c>
      <c r="R666" s="25" t="s">
        <v>42</v>
      </c>
      <c r="S666" s="25" t="s">
        <v>878</v>
      </c>
    </row>
    <row r="667" spans="1:19" x14ac:dyDescent="0.35">
      <c r="A667" s="25" t="str">
        <f>+N667</f>
        <v>Demura Emi</v>
      </c>
      <c r="B667" s="25" t="str">
        <f>+M667</f>
        <v>281.62.625.0</v>
      </c>
      <c r="C667" s="25" t="str">
        <f>LEFT(L667,2)</f>
        <v>R7</v>
      </c>
      <c r="D667" s="25">
        <f>+Q667</f>
        <v>2.71</v>
      </c>
      <c r="E667" s="25" t="str">
        <f>+R667</f>
        <v>60+</v>
      </c>
      <c r="F667" s="25" t="str">
        <f>+S667</f>
        <v>A</v>
      </c>
      <c r="G667" s="29" t="s">
        <v>2175</v>
      </c>
      <c r="H667" s="29" t="str">
        <f t="shared" si="10"/>
        <v/>
      </c>
      <c r="I667" s="25" t="str">
        <f>IF(K667&gt;4,"Dames","Messieurs")</f>
        <v>Dames</v>
      </c>
      <c r="J667" t="str">
        <f>RIGHT(B667,5)</f>
        <v>625.0</v>
      </c>
      <c r="K667">
        <f>VALUE(LEFT(J667,1))</f>
        <v>6</v>
      </c>
      <c r="L667" s="25" t="str">
        <f>+O667</f>
        <v>R7 </v>
      </c>
      <c r="M667" s="25" t="s">
        <v>2833</v>
      </c>
      <c r="N667" s="25" t="s">
        <v>2834</v>
      </c>
      <c r="O667" s="25" t="s">
        <v>3066</v>
      </c>
      <c r="P667" s="25">
        <v>4993</v>
      </c>
      <c r="Q667" s="25">
        <v>2.71</v>
      </c>
      <c r="R667" s="25" t="s">
        <v>47</v>
      </c>
      <c r="S667" s="25" t="s">
        <v>36</v>
      </c>
    </row>
    <row r="668" spans="1:19" x14ac:dyDescent="0.35">
      <c r="A668" s="25" t="str">
        <f>+N668</f>
        <v>Dénériaz Christian</v>
      </c>
      <c r="B668" s="25" t="str">
        <f>+M668</f>
        <v>281.60.381.0</v>
      </c>
      <c r="C668" s="25" t="str">
        <f>LEFT(L668,2)</f>
        <v>R7</v>
      </c>
      <c r="D668" s="25">
        <f>+Q668</f>
        <v>2.8149999999999999</v>
      </c>
      <c r="E668" s="25" t="str">
        <f>+R668</f>
        <v>65+</v>
      </c>
      <c r="F668" s="25" t="str">
        <f>+S668</f>
        <v>A</v>
      </c>
      <c r="G668" s="29" t="s">
        <v>27</v>
      </c>
      <c r="H668" s="29" t="str">
        <f t="shared" si="10"/>
        <v/>
      </c>
      <c r="I668" s="25" t="str">
        <f>IF(K668&gt;4,"Dames","Messieurs")</f>
        <v>Messieurs</v>
      </c>
      <c r="J668" t="str">
        <f>RIGHT(B668,5)</f>
        <v>381.0</v>
      </c>
      <c r="K668">
        <f>VALUE(LEFT(J668,1))</f>
        <v>3</v>
      </c>
      <c r="L668" s="25" t="str">
        <f>+O668</f>
        <v>R7 </v>
      </c>
      <c r="M668" s="25" t="s">
        <v>217</v>
      </c>
      <c r="N668" s="25" t="s">
        <v>218</v>
      </c>
      <c r="O668" s="25" t="s">
        <v>3066</v>
      </c>
      <c r="P668" s="25">
        <v>13692</v>
      </c>
      <c r="Q668" s="25">
        <v>2.8149999999999999</v>
      </c>
      <c r="R668" s="25" t="s">
        <v>100</v>
      </c>
      <c r="S668" s="25" t="s">
        <v>36</v>
      </c>
    </row>
    <row r="669" spans="1:19" x14ac:dyDescent="0.35">
      <c r="A669" s="25" t="str">
        <f>+N669</f>
        <v>Deneriaz Maxime</v>
      </c>
      <c r="B669" s="25" t="str">
        <f>+M669</f>
        <v>281.93.103.0</v>
      </c>
      <c r="C669" s="25" t="str">
        <f>LEFT(L669,2)</f>
        <v>R9</v>
      </c>
      <c r="D669" s="25">
        <f>+Q669</f>
        <v>0.75</v>
      </c>
      <c r="E669" s="25" t="str">
        <f>+R669</f>
        <v>A</v>
      </c>
      <c r="F669" s="25" t="str">
        <f>+S669</f>
        <v>S</v>
      </c>
      <c r="G669" s="29" t="s">
        <v>27</v>
      </c>
      <c r="H669" s="29" t="str">
        <f t="shared" si="10"/>
        <v/>
      </c>
      <c r="I669" s="25" t="str">
        <f>IF(K669&gt;4,"Dames","Messieurs")</f>
        <v>Messieurs</v>
      </c>
      <c r="J669" t="str">
        <f>RIGHT(B669,5)</f>
        <v>103.0</v>
      </c>
      <c r="K669">
        <f>VALUE(LEFT(J669,1))</f>
        <v>1</v>
      </c>
      <c r="L669" s="25" t="str">
        <f>+O669</f>
        <v>R9 </v>
      </c>
      <c r="M669" s="25" t="s">
        <v>1427</v>
      </c>
      <c r="N669" s="25" t="s">
        <v>1428</v>
      </c>
      <c r="O669" s="25" t="s">
        <v>3073</v>
      </c>
      <c r="P669" s="25">
        <v>32458</v>
      </c>
      <c r="Q669" s="25">
        <v>0.75</v>
      </c>
      <c r="R669" s="25" t="s">
        <v>36</v>
      </c>
      <c r="S669" s="25" t="s">
        <v>878</v>
      </c>
    </row>
    <row r="670" spans="1:19" x14ac:dyDescent="0.35">
      <c r="A670" s="25" t="str">
        <f>+N670</f>
        <v>Deng Khieu Emma</v>
      </c>
      <c r="B670" s="25" t="str">
        <f>+M670</f>
        <v>281.78.578.0</v>
      </c>
      <c r="C670" s="25" t="str">
        <f>LEFT(L670,2)</f>
        <v>R9</v>
      </c>
      <c r="D670" s="25">
        <f>+Q670</f>
        <v>0.75</v>
      </c>
      <c r="E670" s="25" t="str">
        <f>+R670</f>
        <v>45+</v>
      </c>
      <c r="F670" s="25" t="str">
        <f>+S670</f>
        <v>S</v>
      </c>
      <c r="G670" s="29" t="s">
        <v>539</v>
      </c>
      <c r="H670" s="29" t="str">
        <f t="shared" si="10"/>
        <v/>
      </c>
      <c r="I670" s="25" t="str">
        <f>IF(K670&gt;4,"Dames","Messieurs")</f>
        <v>Dames</v>
      </c>
      <c r="J670" t="str">
        <f>RIGHT(B670,5)</f>
        <v>578.0</v>
      </c>
      <c r="K670">
        <f>VALUE(LEFT(J670,1))</f>
        <v>5</v>
      </c>
      <c r="L670" s="25" t="str">
        <f>+O670</f>
        <v>R9 </v>
      </c>
      <c r="M670" s="25" t="s">
        <v>2283</v>
      </c>
      <c r="N670" s="25" t="s">
        <v>2284</v>
      </c>
      <c r="O670" s="25" t="s">
        <v>3073</v>
      </c>
      <c r="P670" s="25">
        <v>11805</v>
      </c>
      <c r="Q670" s="25">
        <v>0.75</v>
      </c>
      <c r="R670" s="25" t="s">
        <v>78</v>
      </c>
      <c r="S670" s="25" t="s">
        <v>878</v>
      </c>
    </row>
    <row r="671" spans="1:19" x14ac:dyDescent="0.35">
      <c r="A671" s="25" t="str">
        <f>+N671</f>
        <v>Dennis Christine</v>
      </c>
      <c r="B671" s="25" t="str">
        <f>+M671</f>
        <v>281.63.836.0</v>
      </c>
      <c r="C671" s="25" t="str">
        <f>LEFT(L671,2)</f>
        <v>R6</v>
      </c>
      <c r="D671" s="25">
        <f>+Q671</f>
        <v>3.9590000000000001</v>
      </c>
      <c r="E671" s="25" t="str">
        <f>+R671</f>
        <v>60+</v>
      </c>
      <c r="F671" s="25" t="str">
        <f>+S671</f>
        <v>A</v>
      </c>
      <c r="G671" s="29" t="s">
        <v>1839</v>
      </c>
      <c r="H671" s="29" t="str">
        <f t="shared" si="10"/>
        <v/>
      </c>
      <c r="I671" s="25" t="str">
        <f>IF(K671&gt;4,"Dames","Messieurs")</f>
        <v>Dames</v>
      </c>
      <c r="J671" t="str">
        <f>RIGHT(B671,5)</f>
        <v>836.0</v>
      </c>
      <c r="K671">
        <f>VALUE(LEFT(J671,1))</f>
        <v>8</v>
      </c>
      <c r="L671" s="25" t="str">
        <f>+O671</f>
        <v>R6 </v>
      </c>
      <c r="M671" s="25" t="s">
        <v>1895</v>
      </c>
      <c r="N671" s="25" t="s">
        <v>1896</v>
      </c>
      <c r="O671" s="25" t="s">
        <v>3065</v>
      </c>
      <c r="P671" s="25">
        <v>2735</v>
      </c>
      <c r="Q671" s="25">
        <v>3.9590000000000001</v>
      </c>
      <c r="R671" s="25" t="s">
        <v>47</v>
      </c>
      <c r="S671" s="25" t="s">
        <v>36</v>
      </c>
    </row>
    <row r="672" spans="1:19" x14ac:dyDescent="0.35">
      <c r="A672" s="25" t="str">
        <f>+N672</f>
        <v>Denti Guillaume</v>
      </c>
      <c r="B672" s="25" t="str">
        <f>+M672</f>
        <v>281.00.285.0</v>
      </c>
      <c r="C672" s="25" t="str">
        <f>LEFT(L672,2)</f>
        <v>R9</v>
      </c>
      <c r="D672" s="25">
        <f>+Q672</f>
        <v>0.75</v>
      </c>
      <c r="E672" s="25" t="str">
        <f>+R672</f>
        <v>A</v>
      </c>
      <c r="F672" s="25" t="str">
        <f>+S672</f>
        <v>S</v>
      </c>
      <c r="G672" s="29" t="s">
        <v>27</v>
      </c>
      <c r="H672" s="29" t="str">
        <f t="shared" si="10"/>
        <v/>
      </c>
      <c r="I672" s="25" t="str">
        <f>IF(K672&gt;4,"Dames","Messieurs")</f>
        <v>Messieurs</v>
      </c>
      <c r="J672" t="str">
        <f>RIGHT(B672,5)</f>
        <v>285.0</v>
      </c>
      <c r="K672">
        <f>VALUE(LEFT(J672,1))</f>
        <v>2</v>
      </c>
      <c r="L672" s="25" t="str">
        <f>+O672</f>
        <v>R9 </v>
      </c>
      <c r="M672" s="25" t="s">
        <v>1429</v>
      </c>
      <c r="N672" s="25" t="s">
        <v>1430</v>
      </c>
      <c r="O672" s="25" t="s">
        <v>3073</v>
      </c>
      <c r="P672" s="25">
        <v>32458</v>
      </c>
      <c r="Q672" s="25">
        <v>0.75</v>
      </c>
      <c r="R672" s="25" t="s">
        <v>36</v>
      </c>
      <c r="S672" s="25" t="s">
        <v>878</v>
      </c>
    </row>
    <row r="673" spans="1:19" x14ac:dyDescent="0.35">
      <c r="A673" s="25" t="str">
        <f>+N673</f>
        <v>Depallens Adrien</v>
      </c>
      <c r="B673" s="25" t="str">
        <f>+M673</f>
        <v>282.05.138.0</v>
      </c>
      <c r="C673" s="25" t="str">
        <f>LEFT(L673,2)</f>
        <v>R9</v>
      </c>
      <c r="D673" s="25">
        <f>+Q673</f>
        <v>0.75</v>
      </c>
      <c r="E673" s="25" t="str">
        <f>+R673</f>
        <v>A</v>
      </c>
      <c r="F673" s="25" t="str">
        <f>+S673</f>
        <v>S</v>
      </c>
      <c r="G673" s="29" t="s">
        <v>28</v>
      </c>
      <c r="H673" s="29" t="str">
        <f t="shared" si="10"/>
        <v/>
      </c>
      <c r="I673" s="25" t="str">
        <f>IF(K673&gt;4,"Dames","Messieurs")</f>
        <v>Messieurs</v>
      </c>
      <c r="J673" t="str">
        <f>RIGHT(B673,5)</f>
        <v>138.0</v>
      </c>
      <c r="K673">
        <f>VALUE(LEFT(J673,1))</f>
        <v>1</v>
      </c>
      <c r="L673" s="25" t="str">
        <f>+O673</f>
        <v>R9 </v>
      </c>
      <c r="M673" s="25" t="s">
        <v>374</v>
      </c>
      <c r="N673" s="25" t="s">
        <v>375</v>
      </c>
      <c r="O673" s="25" t="s">
        <v>3073</v>
      </c>
      <c r="P673" s="25">
        <v>32458</v>
      </c>
      <c r="Q673" s="25">
        <v>0.75</v>
      </c>
      <c r="R673" s="25" t="s">
        <v>36</v>
      </c>
      <c r="S673" s="25" t="s">
        <v>878</v>
      </c>
    </row>
    <row r="674" spans="1:19" x14ac:dyDescent="0.35">
      <c r="A674" s="25" t="str">
        <f>+N674</f>
        <v>Depierre Mary Paule</v>
      </c>
      <c r="B674" s="25" t="str">
        <f>+M674</f>
        <v>282.66.543.0</v>
      </c>
      <c r="C674" s="25" t="str">
        <f>LEFT(L674,2)</f>
        <v>R9</v>
      </c>
      <c r="D674" s="25">
        <f>+Q674</f>
        <v>0.75</v>
      </c>
      <c r="E674" s="25" t="str">
        <f>+R674</f>
        <v>55+</v>
      </c>
      <c r="F674" s="25" t="str">
        <f>+S674</f>
        <v>S</v>
      </c>
      <c r="G674" s="29" t="s">
        <v>1839</v>
      </c>
      <c r="H674" s="29" t="str">
        <f t="shared" si="10"/>
        <v/>
      </c>
      <c r="I674" s="25" t="str">
        <f>IF(K674&gt;4,"Dames","Messieurs")</f>
        <v>Dames</v>
      </c>
      <c r="J674" t="str">
        <f>RIGHT(B674,5)</f>
        <v>543.0</v>
      </c>
      <c r="K674">
        <f>VALUE(LEFT(J674,1))</f>
        <v>5</v>
      </c>
      <c r="L674" s="25" t="str">
        <f>+O674</f>
        <v>R9 </v>
      </c>
      <c r="M674" s="25" t="s">
        <v>2128</v>
      </c>
      <c r="N674" s="25" t="s">
        <v>2129</v>
      </c>
      <c r="O674" s="25" t="s">
        <v>3073</v>
      </c>
      <c r="P674" s="25">
        <v>11805</v>
      </c>
      <c r="Q674" s="25">
        <v>0.75</v>
      </c>
      <c r="R674" s="25" t="s">
        <v>53</v>
      </c>
      <c r="S674" s="25" t="s">
        <v>878</v>
      </c>
    </row>
    <row r="675" spans="1:19" x14ac:dyDescent="0.35">
      <c r="A675" s="25" t="str">
        <f>+N675</f>
        <v>Der Hagopian Stéphane</v>
      </c>
      <c r="B675" s="25" t="str">
        <f>+M675</f>
        <v>282.69.267.0</v>
      </c>
      <c r="C675" s="25" t="str">
        <f>LEFT(L675,2)</f>
        <v>R7</v>
      </c>
      <c r="D675" s="25">
        <f>+Q675</f>
        <v>3.0289999999999999</v>
      </c>
      <c r="E675" s="25" t="str">
        <f>+R675</f>
        <v>55+</v>
      </c>
      <c r="F675" s="25" t="str">
        <f>+S675</f>
        <v>A</v>
      </c>
      <c r="G675" s="29" t="s">
        <v>3359</v>
      </c>
      <c r="H675" s="29" t="str">
        <f t="shared" si="10"/>
        <v/>
      </c>
      <c r="I675" s="25" t="str">
        <f>IF(K675&gt;4,"Dames","Messieurs")</f>
        <v>Messieurs</v>
      </c>
      <c r="J675" t="str">
        <f>RIGHT(B675,5)</f>
        <v>267.0</v>
      </c>
      <c r="K675">
        <f>VALUE(LEFT(J675,1))</f>
        <v>2</v>
      </c>
      <c r="L675" s="25" t="str">
        <f>+O675</f>
        <v>R7 </v>
      </c>
      <c r="M675" s="25" t="s">
        <v>722</v>
      </c>
      <c r="N675" s="25" t="s">
        <v>723</v>
      </c>
      <c r="O675" s="25" t="s">
        <v>3066</v>
      </c>
      <c r="P675" s="25">
        <v>12416</v>
      </c>
      <c r="Q675" s="25">
        <v>3.0289999999999999</v>
      </c>
      <c r="R675" s="25" t="s">
        <v>53</v>
      </c>
      <c r="S675" s="25" t="s">
        <v>36</v>
      </c>
    </row>
    <row r="676" spans="1:19" x14ac:dyDescent="0.35">
      <c r="A676" s="25" t="str">
        <f>+N676</f>
        <v>Deschenaux Florian</v>
      </c>
      <c r="B676" s="25" t="str">
        <f>+M676</f>
        <v>283.91.283.0</v>
      </c>
      <c r="C676" s="25" t="str">
        <f>LEFT(L676,2)</f>
        <v>R7</v>
      </c>
      <c r="D676" s="25">
        <f>+Q676</f>
        <v>2.0409999999999999</v>
      </c>
      <c r="E676" s="25" t="str">
        <f>+R676</f>
        <v>A</v>
      </c>
      <c r="F676" s="25" t="str">
        <f>+S676</f>
        <v>A</v>
      </c>
      <c r="G676" s="29" t="s">
        <v>3359</v>
      </c>
      <c r="H676" s="29" t="str">
        <f t="shared" si="10"/>
        <v/>
      </c>
      <c r="I676" s="25" t="str">
        <f>IF(K676&gt;4,"Dames","Messieurs")</f>
        <v>Messieurs</v>
      </c>
      <c r="J676" t="str">
        <f>RIGHT(B676,5)</f>
        <v>283.0</v>
      </c>
      <c r="K676">
        <f>VALUE(LEFT(J676,1))</f>
        <v>2</v>
      </c>
      <c r="L676" s="25" t="str">
        <f>+O676</f>
        <v>R7 </v>
      </c>
      <c r="M676" s="25" t="s">
        <v>1653</v>
      </c>
      <c r="N676" s="25" t="s">
        <v>1654</v>
      </c>
      <c r="O676" s="25" t="s">
        <v>3066</v>
      </c>
      <c r="P676" s="25">
        <v>18865</v>
      </c>
      <c r="Q676" s="25">
        <v>2.0409999999999999</v>
      </c>
      <c r="R676" s="25" t="s">
        <v>36</v>
      </c>
      <c r="S676" s="25" t="s">
        <v>36</v>
      </c>
    </row>
    <row r="677" spans="1:19" x14ac:dyDescent="0.35">
      <c r="A677" s="25" t="str">
        <f>+N677</f>
        <v>Descloux Audrey</v>
      </c>
      <c r="B677" s="25" t="str">
        <f>+M677</f>
        <v>283.96.886.0</v>
      </c>
      <c r="C677" s="25" t="str">
        <f>LEFT(L677,2)</f>
        <v>R9</v>
      </c>
      <c r="D677" s="25">
        <f>+Q677</f>
        <v>0.75</v>
      </c>
      <c r="E677" s="25" t="str">
        <f>+R677</f>
        <v>A</v>
      </c>
      <c r="F677" s="25" t="str">
        <f>+S677</f>
        <v>S</v>
      </c>
      <c r="G677" s="29" t="s">
        <v>543</v>
      </c>
      <c r="H677" s="29" t="str">
        <f t="shared" si="10"/>
        <v/>
      </c>
      <c r="I677" s="25" t="str">
        <f>IF(K677&gt;4,"Dames","Messieurs")</f>
        <v>Dames</v>
      </c>
      <c r="J677" t="str">
        <f>RIGHT(B677,5)</f>
        <v>886.0</v>
      </c>
      <c r="K677">
        <f>VALUE(LEFT(J677,1))</f>
        <v>8</v>
      </c>
      <c r="L677" s="25" t="str">
        <f>+O677</f>
        <v>R9 </v>
      </c>
      <c r="M677" s="25" t="s">
        <v>1182</v>
      </c>
      <c r="N677" s="25" t="s">
        <v>1183</v>
      </c>
      <c r="O677" s="25" t="s">
        <v>3073</v>
      </c>
      <c r="P677" s="25">
        <v>11805</v>
      </c>
      <c r="Q677" s="25">
        <v>0.75</v>
      </c>
      <c r="R677" s="25" t="s">
        <v>36</v>
      </c>
      <c r="S677" s="25" t="s">
        <v>878</v>
      </c>
    </row>
    <row r="678" spans="1:19" x14ac:dyDescent="0.35">
      <c r="A678" s="25" t="str">
        <f>+N678</f>
        <v>Deslarzes Baptiste</v>
      </c>
      <c r="B678" s="25" t="str">
        <f>+M678</f>
        <v>283.86.452.0</v>
      </c>
      <c r="C678" s="25" t="str">
        <f>LEFT(L678,2)</f>
        <v>R9</v>
      </c>
      <c r="D678" s="25">
        <f>+Q678</f>
        <v>0.75</v>
      </c>
      <c r="E678" s="25" t="str">
        <f>+R678</f>
        <v>35+</v>
      </c>
      <c r="F678" s="25" t="str">
        <f>+S678</f>
        <v>S</v>
      </c>
      <c r="G678" s="29" t="s">
        <v>3995</v>
      </c>
      <c r="H678" s="29" t="str">
        <f t="shared" si="10"/>
        <v/>
      </c>
      <c r="I678" s="25" t="str">
        <f>IF(K678&gt;4,"Dames","Messieurs")</f>
        <v>Messieurs</v>
      </c>
      <c r="J678" t="str">
        <f>RIGHT(B678,5)</f>
        <v>452.0</v>
      </c>
      <c r="K678">
        <f>VALUE(LEFT(J678,1))</f>
        <v>4</v>
      </c>
      <c r="L678" s="25" t="str">
        <f>+O678</f>
        <v>R9 </v>
      </c>
      <c r="M678" s="25" t="s">
        <v>4320</v>
      </c>
      <c r="N678" s="25" t="s">
        <v>4321</v>
      </c>
      <c r="O678" s="25" t="s">
        <v>3073</v>
      </c>
      <c r="P678" s="25">
        <v>32458</v>
      </c>
      <c r="Q678" s="25">
        <v>0.75</v>
      </c>
      <c r="R678" s="25" t="s">
        <v>42</v>
      </c>
      <c r="S678" s="25" t="s">
        <v>878</v>
      </c>
    </row>
    <row r="679" spans="1:19" x14ac:dyDescent="0.35">
      <c r="A679" s="25" t="str">
        <f>+N679</f>
        <v>Dessarzin François</v>
      </c>
      <c r="B679" s="25" t="str">
        <f>+M679</f>
        <v>283.69.169.0</v>
      </c>
      <c r="C679" s="25" t="str">
        <f>LEFT(L679,2)</f>
        <v>R9</v>
      </c>
      <c r="D679" s="25">
        <f>+Q679</f>
        <v>0.75</v>
      </c>
      <c r="E679" s="25" t="str">
        <f>+R679</f>
        <v>55+</v>
      </c>
      <c r="F679" s="25" t="str">
        <f>+S679</f>
        <v>S</v>
      </c>
      <c r="G679" s="29" t="s">
        <v>543</v>
      </c>
      <c r="H679" s="29" t="str">
        <f t="shared" si="10"/>
        <v/>
      </c>
      <c r="I679" s="25" t="str">
        <f>IF(K679&gt;4,"Dames","Messieurs")</f>
        <v>Messieurs</v>
      </c>
      <c r="J679" t="str">
        <f>RIGHT(B679,5)</f>
        <v>169.0</v>
      </c>
      <c r="K679">
        <f>VALUE(LEFT(J679,1))</f>
        <v>1</v>
      </c>
      <c r="L679" s="25" t="str">
        <f>+O679</f>
        <v>R9 </v>
      </c>
      <c r="M679" s="25" t="s">
        <v>654</v>
      </c>
      <c r="N679" s="25" t="s">
        <v>655</v>
      </c>
      <c r="O679" s="25" t="s">
        <v>3073</v>
      </c>
      <c r="P679" s="25">
        <v>32458</v>
      </c>
      <c r="Q679" s="25">
        <v>0.75</v>
      </c>
      <c r="R679" s="25" t="s">
        <v>53</v>
      </c>
      <c r="S679" s="25" t="s">
        <v>878</v>
      </c>
    </row>
    <row r="680" spans="1:19" x14ac:dyDescent="0.35">
      <c r="A680" s="25" t="str">
        <f>+N680</f>
        <v>Dessimoz Magda</v>
      </c>
      <c r="B680" s="25" t="str">
        <f>+M680</f>
        <v>283.53.835.0</v>
      </c>
      <c r="C680" s="25" t="str">
        <f>LEFT(L680,2)</f>
        <v>R9</v>
      </c>
      <c r="D680" s="25">
        <f>+Q680</f>
        <v>0.75</v>
      </c>
      <c r="E680" s="25" t="str">
        <f>+R680</f>
        <v>70+</v>
      </c>
      <c r="F680" s="25" t="str">
        <f>+S680</f>
        <v>S</v>
      </c>
      <c r="G680" s="29" t="s">
        <v>2175</v>
      </c>
      <c r="H680" s="29" t="str">
        <f t="shared" si="10"/>
        <v/>
      </c>
      <c r="I680" s="25" t="str">
        <f>IF(K680&gt;4,"Dames","Messieurs")</f>
        <v>Dames</v>
      </c>
      <c r="J680" t="str">
        <f>RIGHT(B680,5)</f>
        <v>835.0</v>
      </c>
      <c r="K680">
        <f>VALUE(LEFT(J680,1))</f>
        <v>8</v>
      </c>
      <c r="L680" s="25" t="str">
        <f>+O680</f>
        <v>R9 </v>
      </c>
      <c r="M680" s="25" t="s">
        <v>2843</v>
      </c>
      <c r="N680" s="25" t="s">
        <v>2844</v>
      </c>
      <c r="O680" s="25" t="s">
        <v>3073</v>
      </c>
      <c r="P680" s="25">
        <v>11805</v>
      </c>
      <c r="Q680" s="25">
        <v>0.75</v>
      </c>
      <c r="R680" s="25" t="s">
        <v>148</v>
      </c>
      <c r="S680" s="25" t="s">
        <v>878</v>
      </c>
    </row>
    <row r="681" spans="1:19" x14ac:dyDescent="0.35">
      <c r="A681" s="25" t="str">
        <f>+N681</f>
        <v>Dessimoz Thierry</v>
      </c>
      <c r="B681" s="25" t="str">
        <f>+M681</f>
        <v>283.96.214.0</v>
      </c>
      <c r="C681" s="25" t="str">
        <f>LEFT(L681,2)</f>
        <v>R6</v>
      </c>
      <c r="D681" s="25">
        <f>+Q681</f>
        <v>4.22</v>
      </c>
      <c r="E681" s="25" t="str">
        <f>+R681</f>
        <v>A</v>
      </c>
      <c r="F681" s="25" t="str">
        <f>+S681</f>
        <v>A</v>
      </c>
      <c r="G681" s="29" t="s">
        <v>2175</v>
      </c>
      <c r="H681" s="29" t="str">
        <f t="shared" si="10"/>
        <v/>
      </c>
      <c r="I681" s="25" t="str">
        <f>IF(K681&gt;4,"Dames","Messieurs")</f>
        <v>Messieurs</v>
      </c>
      <c r="J681" t="str">
        <f>RIGHT(B681,5)</f>
        <v>214.0</v>
      </c>
      <c r="K681">
        <f>VALUE(LEFT(J681,1))</f>
        <v>2</v>
      </c>
      <c r="L681" s="25" t="str">
        <f>+O681</f>
        <v>R6 </v>
      </c>
      <c r="M681" s="25" t="s">
        <v>2813</v>
      </c>
      <c r="N681" s="25" t="s">
        <v>2814</v>
      </c>
      <c r="O681" s="25" t="s">
        <v>3065</v>
      </c>
      <c r="P681" s="25">
        <v>6783</v>
      </c>
      <c r="Q681" s="25">
        <v>4.22</v>
      </c>
      <c r="R681" s="25" t="s">
        <v>36</v>
      </c>
      <c r="S681" s="25" t="s">
        <v>36</v>
      </c>
    </row>
    <row r="682" spans="1:19" x14ac:dyDescent="0.35">
      <c r="A682" s="25" t="str">
        <f>+N682</f>
        <v>Dessingy Samuel</v>
      </c>
      <c r="B682" s="25" t="str">
        <f>+M682</f>
        <v>283.09.363.0</v>
      </c>
      <c r="C682" s="25" t="str">
        <f>LEFT(L682,2)</f>
        <v>R7</v>
      </c>
      <c r="D682" s="25">
        <f>+Q682</f>
        <v>2.5089999999999999</v>
      </c>
      <c r="E682" s="25" t="str">
        <f>+R682</f>
        <v>16&amp;U</v>
      </c>
      <c r="F682" s="25" t="str">
        <f>+S682</f>
        <v>A</v>
      </c>
      <c r="G682" s="29" t="s">
        <v>29</v>
      </c>
      <c r="H682" s="29" t="str">
        <f t="shared" si="10"/>
        <v/>
      </c>
      <c r="I682" s="25" t="str">
        <f>IF(K682&gt;4,"Dames","Messieurs")</f>
        <v>Messieurs</v>
      </c>
      <c r="J682" t="str">
        <f>RIGHT(B682,5)</f>
        <v>363.0</v>
      </c>
      <c r="K682">
        <f>VALUE(LEFT(J682,1))</f>
        <v>3</v>
      </c>
      <c r="L682" s="25" t="str">
        <f>+O682</f>
        <v>R7 </v>
      </c>
      <c r="M682" s="25" t="s">
        <v>5270</v>
      </c>
      <c r="N682" s="25" t="s">
        <v>5271</v>
      </c>
      <c r="O682" s="25" t="s">
        <v>3066</v>
      </c>
      <c r="P682" s="25">
        <v>15535</v>
      </c>
      <c r="Q682" s="25">
        <v>2.5089999999999999</v>
      </c>
      <c r="R682" s="25" t="s">
        <v>87</v>
      </c>
      <c r="S682" s="25" t="s">
        <v>36</v>
      </c>
    </row>
    <row r="683" spans="1:19" x14ac:dyDescent="0.35">
      <c r="A683" s="25" t="str">
        <f>+N683</f>
        <v>Détraz Rick</v>
      </c>
      <c r="B683" s="25" t="str">
        <f>+M683</f>
        <v>284.96.241.0</v>
      </c>
      <c r="C683" s="25" t="str">
        <f>LEFT(L683,2)</f>
        <v>R8</v>
      </c>
      <c r="D683" s="25">
        <f>+Q683</f>
        <v>1.5089999999999999</v>
      </c>
      <c r="E683" s="25" t="str">
        <f>+R683</f>
        <v>A</v>
      </c>
      <c r="F683" s="25" t="str">
        <f>+S683</f>
        <v>S</v>
      </c>
      <c r="G683" s="29" t="s">
        <v>543</v>
      </c>
      <c r="H683" s="29" t="str">
        <f t="shared" si="10"/>
        <v/>
      </c>
      <c r="I683" s="25" t="str">
        <f>IF(K683&gt;4,"Dames","Messieurs")</f>
        <v>Messieurs</v>
      </c>
      <c r="J683" t="str">
        <f>RIGHT(B683,5)</f>
        <v>241.0</v>
      </c>
      <c r="K683">
        <f>VALUE(LEFT(J683,1))</f>
        <v>2</v>
      </c>
      <c r="L683" s="25" t="str">
        <f>+O683</f>
        <v>R8 </v>
      </c>
      <c r="M683" s="25" t="s">
        <v>1184</v>
      </c>
      <c r="N683" s="25" t="s">
        <v>1185</v>
      </c>
      <c r="O683" s="25" t="s">
        <v>3070</v>
      </c>
      <c r="P683" s="25">
        <v>23300</v>
      </c>
      <c r="Q683" s="25">
        <v>1.5089999999999999</v>
      </c>
      <c r="R683" s="25" t="s">
        <v>36</v>
      </c>
      <c r="S683" s="25" t="s">
        <v>878</v>
      </c>
    </row>
    <row r="684" spans="1:19" x14ac:dyDescent="0.35">
      <c r="A684" s="25" t="str">
        <f>+N684</f>
        <v>Devantéry Jonas</v>
      </c>
      <c r="B684" s="25" t="str">
        <f>+M684</f>
        <v>284.03.291.0</v>
      </c>
      <c r="C684" s="25" t="str">
        <f>LEFT(L684,2)</f>
        <v>R9</v>
      </c>
      <c r="D684" s="25">
        <f>+Q684</f>
        <v>0.75</v>
      </c>
      <c r="E684" s="25" t="str">
        <f>+R684</f>
        <v>A</v>
      </c>
      <c r="F684" s="25" t="str">
        <f>+S684</f>
        <v>S</v>
      </c>
      <c r="G684" s="29" t="s">
        <v>2175</v>
      </c>
      <c r="H684" s="29" t="str">
        <f t="shared" si="10"/>
        <v/>
      </c>
      <c r="I684" s="25" t="str">
        <f>IF(K684&gt;4,"Dames","Messieurs")</f>
        <v>Messieurs</v>
      </c>
      <c r="J684" t="str">
        <f>RIGHT(B684,5)</f>
        <v>291.0</v>
      </c>
      <c r="K684">
        <f>VALUE(LEFT(J684,1))</f>
        <v>2</v>
      </c>
      <c r="L684" s="25" t="str">
        <f>+O684</f>
        <v>R9 </v>
      </c>
      <c r="M684" s="25" t="s">
        <v>3011</v>
      </c>
      <c r="N684" s="25" t="s">
        <v>3012</v>
      </c>
      <c r="O684" s="25" t="s">
        <v>3073</v>
      </c>
      <c r="P684" s="25">
        <v>32458</v>
      </c>
      <c r="Q684" s="25">
        <v>0.75</v>
      </c>
      <c r="R684" s="25" t="s">
        <v>36</v>
      </c>
      <c r="S684" s="25" t="s">
        <v>878</v>
      </c>
    </row>
    <row r="685" spans="1:19" x14ac:dyDescent="0.35">
      <c r="A685" s="25" t="str">
        <f>+N685</f>
        <v>Devins Baptiste</v>
      </c>
      <c r="B685" s="25" t="str">
        <f>+M685</f>
        <v>284.13.265.0</v>
      </c>
      <c r="C685" s="25" t="str">
        <f>LEFT(L685,2)</f>
        <v>R8</v>
      </c>
      <c r="D685" s="25">
        <f>+Q685</f>
        <v>1.6910000000000001</v>
      </c>
      <c r="E685" s="25" t="str">
        <f>+R685</f>
        <v>12&amp;U</v>
      </c>
      <c r="F685" s="25" t="str">
        <f>+S685</f>
        <v>A</v>
      </c>
      <c r="G685" s="29" t="s">
        <v>1839</v>
      </c>
      <c r="H685" s="29" t="str">
        <f t="shared" si="10"/>
        <v/>
      </c>
      <c r="I685" s="25" t="str">
        <f>IF(K685&gt;4,"Dames","Messieurs")</f>
        <v>Messieurs</v>
      </c>
      <c r="J685" t="str">
        <f>RIGHT(B685,5)</f>
        <v>265.0</v>
      </c>
      <c r="K685">
        <f>VALUE(LEFT(J685,1))</f>
        <v>2</v>
      </c>
      <c r="L685" s="25" t="str">
        <f>+O685</f>
        <v>R8 </v>
      </c>
      <c r="M685" s="25" t="s">
        <v>4966</v>
      </c>
      <c r="N685" s="25" t="s">
        <v>4967</v>
      </c>
      <c r="O685" s="25" t="s">
        <v>3070</v>
      </c>
      <c r="P685" s="25">
        <v>21631</v>
      </c>
      <c r="Q685" s="25">
        <v>1.6910000000000001</v>
      </c>
      <c r="R685" s="25" t="s">
        <v>50</v>
      </c>
      <c r="S685" s="25" t="s">
        <v>36</v>
      </c>
    </row>
    <row r="686" spans="1:19" x14ac:dyDescent="0.35">
      <c r="A686" s="25" t="str">
        <f>+N686</f>
        <v>D'Haenens Elise</v>
      </c>
      <c r="B686" s="25" t="str">
        <f>+M686</f>
        <v>284.93.504.0</v>
      </c>
      <c r="C686" s="25" t="str">
        <f>LEFT(L686,2)</f>
        <v>R9</v>
      </c>
      <c r="D686" s="25">
        <f>+Q686</f>
        <v>0.75</v>
      </c>
      <c r="E686" s="25" t="str">
        <f>+R686</f>
        <v>30+</v>
      </c>
      <c r="F686" s="25" t="str">
        <f>+S686</f>
        <v>S</v>
      </c>
      <c r="G686" s="29" t="s">
        <v>25</v>
      </c>
      <c r="H686" s="29" t="str">
        <f t="shared" si="10"/>
        <v/>
      </c>
      <c r="I686" s="25" t="str">
        <f>IF(K686&gt;4,"Dames","Messieurs")</f>
        <v>Dames</v>
      </c>
      <c r="J686" t="str">
        <f>RIGHT(B686,5)</f>
        <v>504.0</v>
      </c>
      <c r="K686">
        <f>VALUE(LEFT(J686,1))</f>
        <v>5</v>
      </c>
      <c r="L686" s="25" t="str">
        <f>+O686</f>
        <v>R9 </v>
      </c>
      <c r="M686" s="25" t="s">
        <v>927</v>
      </c>
      <c r="N686" s="25" t="s">
        <v>928</v>
      </c>
      <c r="O686" s="25" t="s">
        <v>3073</v>
      </c>
      <c r="P686" s="25">
        <v>11805</v>
      </c>
      <c r="Q686" s="25">
        <v>0.75</v>
      </c>
      <c r="R686" s="25" t="s">
        <v>35</v>
      </c>
      <c r="S686" s="25" t="s">
        <v>878</v>
      </c>
    </row>
    <row r="687" spans="1:19" x14ac:dyDescent="0.35">
      <c r="A687" s="25" t="str">
        <f>+N687</f>
        <v>D'Haenens Hélène</v>
      </c>
      <c r="B687" s="25" t="str">
        <f>+M687</f>
        <v>284.94.842.0</v>
      </c>
      <c r="C687" s="25" t="str">
        <f>LEFT(L687,2)</f>
        <v>R9</v>
      </c>
      <c r="D687" s="25">
        <f>+Q687</f>
        <v>0.75</v>
      </c>
      <c r="E687" s="25" t="str">
        <f>+R687</f>
        <v>30+</v>
      </c>
      <c r="F687" s="25" t="str">
        <f>+S687</f>
        <v>S</v>
      </c>
      <c r="G687" s="29" t="s">
        <v>25</v>
      </c>
      <c r="H687" s="29" t="str">
        <f t="shared" si="10"/>
        <v/>
      </c>
      <c r="I687" s="25" t="str">
        <f>IF(K687&gt;4,"Dames","Messieurs")</f>
        <v>Dames</v>
      </c>
      <c r="J687" t="str">
        <f>RIGHT(B687,5)</f>
        <v>842.0</v>
      </c>
      <c r="K687">
        <f>VALUE(LEFT(J687,1))</f>
        <v>8</v>
      </c>
      <c r="L687" s="25" t="str">
        <f>+O687</f>
        <v>R9 </v>
      </c>
      <c r="M687" s="25" t="s">
        <v>66</v>
      </c>
      <c r="N687" s="25" t="s">
        <v>67</v>
      </c>
      <c r="O687" s="25" t="s">
        <v>3073</v>
      </c>
      <c r="P687" s="25">
        <v>11805</v>
      </c>
      <c r="Q687" s="25">
        <v>0.75</v>
      </c>
      <c r="R687" s="25" t="s">
        <v>35</v>
      </c>
      <c r="S687" s="25" t="s">
        <v>878</v>
      </c>
    </row>
    <row r="688" spans="1:19" x14ac:dyDescent="0.35">
      <c r="A688" s="25" t="str">
        <f>+N688</f>
        <v>D'Haennens Philippe</v>
      </c>
      <c r="B688" s="25" t="str">
        <f>+M688</f>
        <v>284.61.193.0</v>
      </c>
      <c r="C688" s="25" t="str">
        <f>LEFT(L688,2)</f>
        <v>R8</v>
      </c>
      <c r="D688" s="25">
        <f>+Q688</f>
        <v>1.137</v>
      </c>
      <c r="E688" s="25" t="str">
        <f>+R688</f>
        <v>60+</v>
      </c>
      <c r="F688" s="25" t="str">
        <f>+S688</f>
        <v>A</v>
      </c>
      <c r="G688" s="29" t="s">
        <v>25</v>
      </c>
      <c r="H688" s="29" t="str">
        <f t="shared" si="10"/>
        <v/>
      </c>
      <c r="I688" s="25" t="str">
        <f>IF(K688&gt;4,"Dames","Messieurs")</f>
        <v>Messieurs</v>
      </c>
      <c r="J688" t="str">
        <f>RIGHT(B688,5)</f>
        <v>193.0</v>
      </c>
      <c r="K688">
        <f>VALUE(LEFT(J688,1))</f>
        <v>1</v>
      </c>
      <c r="L688" s="25" t="str">
        <f>+O688</f>
        <v>R8 </v>
      </c>
      <c r="M688" s="25" t="s">
        <v>3082</v>
      </c>
      <c r="N688" s="25" t="s">
        <v>3083</v>
      </c>
      <c r="O688" s="25" t="s">
        <v>3070</v>
      </c>
      <c r="P688" s="25">
        <v>27502</v>
      </c>
      <c r="Q688" s="25">
        <v>1.137</v>
      </c>
      <c r="R688" s="25" t="s">
        <v>47</v>
      </c>
      <c r="S688" s="25" t="s">
        <v>36</v>
      </c>
    </row>
    <row r="689" spans="1:19" x14ac:dyDescent="0.35">
      <c r="A689" s="25" t="str">
        <f>+N689</f>
        <v>Di Massa David</v>
      </c>
      <c r="B689" s="25" t="str">
        <f>+M689</f>
        <v>287.93.459.0</v>
      </c>
      <c r="C689" s="25" t="str">
        <f>LEFT(L689,2)</f>
        <v>R9</v>
      </c>
      <c r="D689" s="25">
        <f>+Q689</f>
        <v>0.75</v>
      </c>
      <c r="E689" s="25" t="str">
        <f>+R689</f>
        <v>A</v>
      </c>
      <c r="F689" s="25" t="str">
        <f>+S689</f>
        <v>S</v>
      </c>
      <c r="G689" s="29" t="s">
        <v>543</v>
      </c>
      <c r="H689" s="29" t="str">
        <f t="shared" si="10"/>
        <v/>
      </c>
      <c r="I689" s="25" t="str">
        <f>IF(K689&gt;4,"Dames","Messieurs")</f>
        <v>Messieurs</v>
      </c>
      <c r="J689" t="str">
        <f>RIGHT(B689,5)</f>
        <v>459.0</v>
      </c>
      <c r="K689">
        <f>VALUE(LEFT(J689,1))</f>
        <v>4</v>
      </c>
      <c r="L689" s="25" t="str">
        <f>+O689</f>
        <v>R9 </v>
      </c>
      <c r="M689" s="25" t="s">
        <v>1186</v>
      </c>
      <c r="N689" s="25" t="s">
        <v>1187</v>
      </c>
      <c r="O689" s="25" t="s">
        <v>3073</v>
      </c>
      <c r="P689" s="25">
        <v>32458</v>
      </c>
      <c r="Q689" s="25">
        <v>0.75</v>
      </c>
      <c r="R689" s="25" t="s">
        <v>36</v>
      </c>
      <c r="S689" s="25" t="s">
        <v>878</v>
      </c>
    </row>
    <row r="690" spans="1:19" x14ac:dyDescent="0.35">
      <c r="A690" s="25" t="str">
        <f>+N690</f>
        <v>Diemand Aurélien</v>
      </c>
      <c r="B690" s="25" t="str">
        <f>+M690</f>
        <v>286.01.265.0</v>
      </c>
      <c r="C690" s="25" t="str">
        <f>LEFT(L690,2)</f>
        <v>R9</v>
      </c>
      <c r="D690" s="25">
        <f>+Q690</f>
        <v>0.75</v>
      </c>
      <c r="E690" s="25" t="str">
        <f>+R690</f>
        <v>A</v>
      </c>
      <c r="F690" s="25" t="str">
        <f>+S690</f>
        <v>S</v>
      </c>
      <c r="G690" s="29" t="s">
        <v>3359</v>
      </c>
      <c r="H690" s="29" t="str">
        <f t="shared" si="10"/>
        <v/>
      </c>
      <c r="I690" s="25" t="str">
        <f>IF(K690&gt;4,"Dames","Messieurs")</f>
        <v>Messieurs</v>
      </c>
      <c r="J690" t="str">
        <f>RIGHT(B690,5)</f>
        <v>265.0</v>
      </c>
      <c r="K690">
        <f>VALUE(LEFT(J690,1))</f>
        <v>2</v>
      </c>
      <c r="L690" s="25" t="str">
        <f>+O690</f>
        <v>R9 </v>
      </c>
      <c r="M690" s="25" t="s">
        <v>1655</v>
      </c>
      <c r="N690" s="25" t="s">
        <v>1656</v>
      </c>
      <c r="O690" s="25" t="s">
        <v>3073</v>
      </c>
      <c r="P690" s="25">
        <v>32458</v>
      </c>
      <c r="Q690" s="25">
        <v>0.75</v>
      </c>
      <c r="R690" s="25" t="s">
        <v>36</v>
      </c>
      <c r="S690" s="25" t="s">
        <v>878</v>
      </c>
    </row>
    <row r="691" spans="1:19" x14ac:dyDescent="0.35">
      <c r="A691" s="25" t="str">
        <f>+N691</f>
        <v>Dietvorst Adriaan</v>
      </c>
      <c r="B691" s="25" t="str">
        <f>+M691</f>
        <v>286.10.369.0</v>
      </c>
      <c r="C691" s="25" t="str">
        <f>LEFT(L691,2)</f>
        <v>R9</v>
      </c>
      <c r="D691" s="25">
        <f>+Q691</f>
        <v>0.75</v>
      </c>
      <c r="E691" s="25" t="str">
        <f>+R691</f>
        <v>16&amp;U</v>
      </c>
      <c r="F691" s="25" t="str">
        <f>+S691</f>
        <v>S</v>
      </c>
      <c r="G691" s="29" t="s">
        <v>543</v>
      </c>
      <c r="H691" s="29" t="str">
        <f t="shared" si="10"/>
        <v/>
      </c>
      <c r="I691" s="25" t="str">
        <f>IF(K691&gt;4,"Dames","Messieurs")</f>
        <v>Messieurs</v>
      </c>
      <c r="J691" t="str">
        <f>RIGHT(B691,5)</f>
        <v>369.0</v>
      </c>
      <c r="K691">
        <f>VALUE(LEFT(J691,1))</f>
        <v>3</v>
      </c>
      <c r="L691" s="25" t="str">
        <f>+O691</f>
        <v>R9 </v>
      </c>
      <c r="M691" s="25" t="s">
        <v>2379</v>
      </c>
      <c r="N691" s="25" t="s">
        <v>2380</v>
      </c>
      <c r="O691" s="25" t="s">
        <v>3073</v>
      </c>
      <c r="P691" s="25">
        <v>32458</v>
      </c>
      <c r="Q691" s="25">
        <v>0.75</v>
      </c>
      <c r="R691" s="25" t="s">
        <v>87</v>
      </c>
      <c r="S691" s="25" t="s">
        <v>878</v>
      </c>
    </row>
    <row r="692" spans="1:19" x14ac:dyDescent="0.35">
      <c r="A692" s="25" t="str">
        <f>+N692</f>
        <v>Dietvorst Arthur</v>
      </c>
      <c r="B692" s="25" t="str">
        <f>+M692</f>
        <v>286.13.167.0</v>
      </c>
      <c r="C692" s="25" t="str">
        <f>LEFT(L692,2)</f>
        <v>R7</v>
      </c>
      <c r="D692" s="25">
        <f>+Q692</f>
        <v>2.4209999999999998</v>
      </c>
      <c r="E692" s="25" t="str">
        <f>+R692</f>
        <v>12&amp;U</v>
      </c>
      <c r="F692" s="25" t="str">
        <f>+S692</f>
        <v>A</v>
      </c>
      <c r="G692" s="29" t="s">
        <v>543</v>
      </c>
      <c r="H692" s="29" t="str">
        <f t="shared" si="10"/>
        <v/>
      </c>
      <c r="I692" s="25" t="str">
        <f>IF(K692&gt;4,"Dames","Messieurs")</f>
        <v>Messieurs</v>
      </c>
      <c r="J692" t="str">
        <f>RIGHT(B692,5)</f>
        <v>167.0</v>
      </c>
      <c r="K692">
        <f>VALUE(LEFT(J692,1))</f>
        <v>1</v>
      </c>
      <c r="L692" s="25" t="str">
        <f>+O692</f>
        <v>R7 </v>
      </c>
      <c r="M692" s="25" t="s">
        <v>2387</v>
      </c>
      <c r="N692" s="25" t="s">
        <v>2388</v>
      </c>
      <c r="O692" s="25" t="s">
        <v>3066</v>
      </c>
      <c r="P692" s="25">
        <v>16140</v>
      </c>
      <c r="Q692" s="25">
        <v>2.4209999999999998</v>
      </c>
      <c r="R692" s="25" t="s">
        <v>50</v>
      </c>
      <c r="S692" s="25" t="s">
        <v>36</v>
      </c>
    </row>
    <row r="693" spans="1:19" x14ac:dyDescent="0.35">
      <c r="A693" s="25" t="str">
        <f>+N693</f>
        <v>Dignac Jean-Baptiste</v>
      </c>
      <c r="B693" s="25" t="str">
        <f>+M693</f>
        <v>287.69.417.0</v>
      </c>
      <c r="C693" s="25" t="str">
        <f>LEFT(L693,2)</f>
        <v>R7</v>
      </c>
      <c r="D693" s="25">
        <f>+Q693</f>
        <v>2.0209999999999999</v>
      </c>
      <c r="E693" s="25" t="str">
        <f>+R693</f>
        <v>55+</v>
      </c>
      <c r="F693" s="25" t="str">
        <f>+S693</f>
        <v>S</v>
      </c>
      <c r="G693" s="29" t="s">
        <v>3359</v>
      </c>
      <c r="H693" s="29" t="str">
        <f t="shared" si="10"/>
        <v/>
      </c>
      <c r="I693" s="25" t="str">
        <f>IF(K693&gt;4,"Dames","Messieurs")</f>
        <v>Messieurs</v>
      </c>
      <c r="J693" t="str">
        <f>RIGHT(B693,5)</f>
        <v>417.0</v>
      </c>
      <c r="K693">
        <f>VALUE(LEFT(J693,1))</f>
        <v>4</v>
      </c>
      <c r="L693" s="25" t="str">
        <f>+O693</f>
        <v>R7 </v>
      </c>
      <c r="M693" s="25" t="s">
        <v>2638</v>
      </c>
      <c r="N693" s="25" t="s">
        <v>2639</v>
      </c>
      <c r="O693" s="25" t="s">
        <v>3066</v>
      </c>
      <c r="P693" s="25">
        <v>19021</v>
      </c>
      <c r="Q693" s="25">
        <v>2.0209999999999999</v>
      </c>
      <c r="R693" s="25" t="s">
        <v>53</v>
      </c>
      <c r="S693" s="25" t="s">
        <v>878</v>
      </c>
    </row>
    <row r="694" spans="1:19" x14ac:dyDescent="0.35">
      <c r="A694" s="25" t="str">
        <f>+N694</f>
        <v>Dillmann David</v>
      </c>
      <c r="B694" s="25" t="str">
        <f>+M694</f>
        <v>287.88.179.0</v>
      </c>
      <c r="C694" s="25" t="str">
        <f>LEFT(L694,2)</f>
        <v>R9</v>
      </c>
      <c r="D694" s="25">
        <f>+Q694</f>
        <v>0.75</v>
      </c>
      <c r="E694" s="25" t="str">
        <f>+R694</f>
        <v>35+</v>
      </c>
      <c r="F694" s="25" t="str">
        <f>+S694</f>
        <v>S</v>
      </c>
      <c r="G694" s="29" t="s">
        <v>3995</v>
      </c>
      <c r="H694" s="29" t="str">
        <f t="shared" si="10"/>
        <v/>
      </c>
      <c r="I694" s="25" t="str">
        <f>IF(K694&gt;4,"Dames","Messieurs")</f>
        <v>Messieurs</v>
      </c>
      <c r="J694" t="str">
        <f>RIGHT(B694,5)</f>
        <v>179.0</v>
      </c>
      <c r="K694">
        <f>VALUE(LEFT(J694,1))</f>
        <v>1</v>
      </c>
      <c r="L694" s="25" t="str">
        <f>+O694</f>
        <v>R9 </v>
      </c>
      <c r="M694" s="25" t="s">
        <v>4284</v>
      </c>
      <c r="N694" s="25" t="s">
        <v>4285</v>
      </c>
      <c r="O694" s="25" t="s">
        <v>3073</v>
      </c>
      <c r="P694" s="25">
        <v>32458</v>
      </c>
      <c r="Q694" s="25">
        <v>0.75</v>
      </c>
      <c r="R694" s="25" t="s">
        <v>42</v>
      </c>
      <c r="S694" s="25" t="s">
        <v>878</v>
      </c>
    </row>
    <row r="695" spans="1:19" x14ac:dyDescent="0.35">
      <c r="A695" s="25" t="str">
        <f>+N695</f>
        <v>Dimarco Vittorio</v>
      </c>
      <c r="B695" s="25" t="str">
        <f>+M695</f>
        <v>287.47.169.0</v>
      </c>
      <c r="C695" s="25" t="str">
        <f>LEFT(L695,2)</f>
        <v>R8</v>
      </c>
      <c r="D695" s="25">
        <f>+Q695</f>
        <v>1.4550000000000001</v>
      </c>
      <c r="E695" s="25" t="str">
        <f>+R695</f>
        <v>75+</v>
      </c>
      <c r="F695" s="25" t="str">
        <f>+S695</f>
        <v>A</v>
      </c>
      <c r="G695" s="29" t="s">
        <v>3994</v>
      </c>
      <c r="H695" s="29" t="str">
        <f t="shared" si="10"/>
        <v/>
      </c>
      <c r="I695" s="25" t="str">
        <f>IF(K695&gt;4,"Dames","Messieurs")</f>
        <v>Messieurs</v>
      </c>
      <c r="J695" t="str">
        <f>RIGHT(B695,5)</f>
        <v>169.0</v>
      </c>
      <c r="K695">
        <f>VALUE(LEFT(J695,1))</f>
        <v>1</v>
      </c>
      <c r="L695" s="25" t="str">
        <f>+O695</f>
        <v>R8 </v>
      </c>
      <c r="M695" s="25" t="s">
        <v>4667</v>
      </c>
      <c r="N695" s="25" t="s">
        <v>4668</v>
      </c>
      <c r="O695" s="25" t="s">
        <v>3070</v>
      </c>
      <c r="P695" s="25">
        <v>23852</v>
      </c>
      <c r="Q695" s="25">
        <v>1.4550000000000001</v>
      </c>
      <c r="R695" s="25" t="s">
        <v>159</v>
      </c>
      <c r="S695" s="25" t="s">
        <v>36</v>
      </c>
    </row>
    <row r="696" spans="1:19" x14ac:dyDescent="0.35">
      <c r="A696" s="25" t="str">
        <f>+N696</f>
        <v>Diserens Léonard</v>
      </c>
      <c r="B696" s="25" t="str">
        <f>+M696</f>
        <v>287.89.466.0</v>
      </c>
      <c r="C696" s="25" t="str">
        <f>LEFT(L696,2)</f>
        <v>R9</v>
      </c>
      <c r="D696" s="25">
        <f>+Q696</f>
        <v>0.75</v>
      </c>
      <c r="E696" s="25" t="str">
        <f>+R696</f>
        <v>35+</v>
      </c>
      <c r="F696" s="25" t="str">
        <f>+S696</f>
        <v>A</v>
      </c>
      <c r="G696" s="29" t="s">
        <v>27</v>
      </c>
      <c r="H696" s="29" t="str">
        <f t="shared" ref="H696:H759" si="11">IF(B696=B695,1,"")</f>
        <v/>
      </c>
      <c r="I696" s="25" t="str">
        <f>IF(K696&gt;4,"Dames","Messieurs")</f>
        <v>Messieurs</v>
      </c>
      <c r="J696" t="str">
        <f>RIGHT(B696,5)</f>
        <v>466.0</v>
      </c>
      <c r="K696">
        <f>VALUE(LEFT(J696,1))</f>
        <v>4</v>
      </c>
      <c r="L696" s="25" t="str">
        <f>+O696</f>
        <v>R9 </v>
      </c>
      <c r="M696" s="25" t="s">
        <v>231</v>
      </c>
      <c r="N696" s="25" t="s">
        <v>232</v>
      </c>
      <c r="O696" s="25" t="s">
        <v>3073</v>
      </c>
      <c r="P696" s="25">
        <v>32458</v>
      </c>
      <c r="Q696" s="25">
        <v>0.75</v>
      </c>
      <c r="R696" s="25" t="s">
        <v>42</v>
      </c>
      <c r="S696" s="25" t="s">
        <v>36</v>
      </c>
    </row>
    <row r="697" spans="1:19" x14ac:dyDescent="0.35">
      <c r="A697" s="25" t="str">
        <f>+N697</f>
        <v>Diserens Oliver</v>
      </c>
      <c r="B697" s="25" t="str">
        <f>+M697</f>
        <v>287.81.434.0</v>
      </c>
      <c r="C697" s="25" t="str">
        <f>LEFT(L697,2)</f>
        <v>R7</v>
      </c>
      <c r="D697" s="25">
        <f>+Q697</f>
        <v>2.4750000000000001</v>
      </c>
      <c r="E697" s="25" t="str">
        <f>+R697</f>
        <v>40+</v>
      </c>
      <c r="F697" s="25" t="str">
        <f>+S697</f>
        <v>S</v>
      </c>
      <c r="G697" s="29" t="s">
        <v>543</v>
      </c>
      <c r="H697" s="29" t="str">
        <f t="shared" si="11"/>
        <v/>
      </c>
      <c r="I697" s="25" t="str">
        <f>IF(K697&gt;4,"Dames","Messieurs")</f>
        <v>Messieurs</v>
      </c>
      <c r="J697" t="str">
        <f>RIGHT(B697,5)</f>
        <v>434.0</v>
      </c>
      <c r="K697">
        <f>VALUE(LEFT(J697,1))</f>
        <v>4</v>
      </c>
      <c r="L697" s="25" t="str">
        <f>+O697</f>
        <v>R7 </v>
      </c>
      <c r="M697" s="25" t="s">
        <v>3130</v>
      </c>
      <c r="N697" s="25" t="s">
        <v>3131</v>
      </c>
      <c r="O697" s="25" t="s">
        <v>3066</v>
      </c>
      <c r="P697" s="25">
        <v>15757</v>
      </c>
      <c r="Q697" s="25">
        <v>2.4750000000000001</v>
      </c>
      <c r="R697" s="25" t="s">
        <v>68</v>
      </c>
      <c r="S697" s="25" t="s">
        <v>878</v>
      </c>
    </row>
    <row r="698" spans="1:19" x14ac:dyDescent="0.35">
      <c r="A698" s="25" t="str">
        <f>+N698</f>
        <v>Disière Tristan</v>
      </c>
      <c r="B698" s="25" t="str">
        <f>+M698</f>
        <v>287.07.292.0</v>
      </c>
      <c r="C698" s="25" t="str">
        <f>LEFT(L698,2)</f>
        <v>R9</v>
      </c>
      <c r="D698" s="25">
        <f>+Q698</f>
        <v>0.75</v>
      </c>
      <c r="E698" s="25" t="str">
        <f>+R698</f>
        <v>18&amp;U</v>
      </c>
      <c r="F698" s="25" t="str">
        <f>+S698</f>
        <v>S</v>
      </c>
      <c r="G698" s="29" t="s">
        <v>26</v>
      </c>
      <c r="H698" s="29" t="str">
        <f t="shared" si="11"/>
        <v/>
      </c>
      <c r="I698" s="25" t="str">
        <f>IF(K698&gt;4,"Dames","Messieurs")</f>
        <v>Messieurs</v>
      </c>
      <c r="J698" t="str">
        <f>RIGHT(B698,5)</f>
        <v>292.0</v>
      </c>
      <c r="K698">
        <f>VALUE(LEFT(J698,1))</f>
        <v>2</v>
      </c>
      <c r="L698" s="25" t="str">
        <f>+O698</f>
        <v>R9 </v>
      </c>
      <c r="M698" s="25" t="s">
        <v>2228</v>
      </c>
      <c r="N698" s="25" t="s">
        <v>2229</v>
      </c>
      <c r="O698" s="25" t="s">
        <v>3073</v>
      </c>
      <c r="P698" s="25">
        <v>32458</v>
      </c>
      <c r="Q698" s="25">
        <v>0.75</v>
      </c>
      <c r="R698" s="25" t="s">
        <v>73</v>
      </c>
      <c r="S698" s="25" t="s">
        <v>878</v>
      </c>
    </row>
    <row r="699" spans="1:19" x14ac:dyDescent="0.35">
      <c r="A699" s="25" t="str">
        <f>+N699</f>
        <v>Disner Guillaume</v>
      </c>
      <c r="B699" s="25" t="str">
        <f>+M699</f>
        <v>287.95.435.0</v>
      </c>
      <c r="C699" s="25" t="str">
        <f>LEFT(L699,2)</f>
        <v>R6</v>
      </c>
      <c r="D699" s="25">
        <f>+Q699</f>
        <v>3.7370000000000001</v>
      </c>
      <c r="E699" s="25" t="str">
        <f>+R699</f>
        <v>A</v>
      </c>
      <c r="F699" s="25" t="str">
        <f>+S699</f>
        <v>A</v>
      </c>
      <c r="G699" s="29" t="s">
        <v>3994</v>
      </c>
      <c r="H699" s="29" t="str">
        <f t="shared" si="11"/>
        <v/>
      </c>
      <c r="I699" s="25" t="str">
        <f>IF(K699&gt;4,"Dames","Messieurs")</f>
        <v>Messieurs</v>
      </c>
      <c r="J699" t="str">
        <f>RIGHT(B699,5)</f>
        <v>435.0</v>
      </c>
      <c r="K699">
        <f>VALUE(LEFT(J699,1))</f>
        <v>4</v>
      </c>
      <c r="L699" s="25" t="str">
        <f>+O699</f>
        <v>R6 </v>
      </c>
      <c r="M699" s="25" t="s">
        <v>3860</v>
      </c>
      <c r="N699" s="25" t="s">
        <v>3308</v>
      </c>
      <c r="O699" s="25" t="s">
        <v>3065</v>
      </c>
      <c r="P699" s="25">
        <v>8818</v>
      </c>
      <c r="Q699" s="25">
        <v>3.7370000000000001</v>
      </c>
      <c r="R699" s="25" t="s">
        <v>36</v>
      </c>
      <c r="S699" s="25" t="s">
        <v>36</v>
      </c>
    </row>
    <row r="700" spans="1:19" x14ac:dyDescent="0.35">
      <c r="A700" s="25" t="str">
        <f>+N700</f>
        <v>Djavaheri Saam</v>
      </c>
      <c r="B700" s="25" t="str">
        <f>+M700</f>
        <v>287.84.346.0</v>
      </c>
      <c r="C700" s="25" t="str">
        <f>LEFT(L700,2)</f>
        <v>R9</v>
      </c>
      <c r="D700" s="25">
        <f>+Q700</f>
        <v>0.81100000000000005</v>
      </c>
      <c r="E700" s="25" t="str">
        <f>+R700</f>
        <v>40+</v>
      </c>
      <c r="F700" s="25" t="str">
        <f>+S700</f>
        <v>A</v>
      </c>
      <c r="G700" s="29" t="s">
        <v>28</v>
      </c>
      <c r="H700" s="29" t="str">
        <f t="shared" si="11"/>
        <v/>
      </c>
      <c r="I700" s="25" t="str">
        <f>IF(K700&gt;4,"Dames","Messieurs")</f>
        <v>Messieurs</v>
      </c>
      <c r="J700" t="str">
        <f>RIGHT(B700,5)</f>
        <v>346.0</v>
      </c>
      <c r="K700">
        <f>VALUE(LEFT(J700,1))</f>
        <v>3</v>
      </c>
      <c r="L700" s="25" t="str">
        <f>+O700</f>
        <v>R9 </v>
      </c>
      <c r="M700" s="25" t="s">
        <v>3227</v>
      </c>
      <c r="N700" s="25" t="s">
        <v>3228</v>
      </c>
      <c r="O700" s="25" t="s">
        <v>3073</v>
      </c>
      <c r="P700" s="25">
        <v>31598</v>
      </c>
      <c r="Q700" s="25">
        <v>0.81100000000000005</v>
      </c>
      <c r="R700" s="25" t="s">
        <v>68</v>
      </c>
      <c r="S700" s="25" t="s">
        <v>36</v>
      </c>
    </row>
    <row r="701" spans="1:19" x14ac:dyDescent="0.35">
      <c r="A701" s="25" t="str">
        <f>+N701</f>
        <v>Djuric Filip</v>
      </c>
      <c r="B701" s="25" t="str">
        <f>+M701</f>
        <v>287.99.321.0</v>
      </c>
      <c r="C701" s="25" t="str">
        <f>LEFT(L701,2)</f>
        <v>R9</v>
      </c>
      <c r="D701" s="25">
        <f>+Q701</f>
        <v>0.75</v>
      </c>
      <c r="E701" s="25" t="str">
        <f>+R701</f>
        <v>A</v>
      </c>
      <c r="F701" s="25" t="str">
        <f>+S701</f>
        <v>S</v>
      </c>
      <c r="G701" s="29" t="s">
        <v>28</v>
      </c>
      <c r="H701" s="29" t="str">
        <f t="shared" si="11"/>
        <v/>
      </c>
      <c r="I701" s="25" t="str">
        <f>IF(K701&gt;4,"Dames","Messieurs")</f>
        <v>Messieurs</v>
      </c>
      <c r="J701" t="str">
        <f>RIGHT(B701,5)</f>
        <v>321.0</v>
      </c>
      <c r="K701">
        <f>VALUE(LEFT(J701,1))</f>
        <v>3</v>
      </c>
      <c r="L701" s="25" t="str">
        <f>+O701</f>
        <v>R9 </v>
      </c>
      <c r="M701" s="25" t="s">
        <v>320</v>
      </c>
      <c r="N701" s="25" t="s">
        <v>321</v>
      </c>
      <c r="O701" s="25" t="s">
        <v>3073</v>
      </c>
      <c r="P701" s="25">
        <v>32458</v>
      </c>
      <c r="Q701" s="25">
        <v>0.75</v>
      </c>
      <c r="R701" s="25" t="s">
        <v>36</v>
      </c>
      <c r="S701" s="25" t="s">
        <v>878</v>
      </c>
    </row>
    <row r="702" spans="1:19" x14ac:dyDescent="0.35">
      <c r="A702" s="25" t="str">
        <f>+N702</f>
        <v>Djuric Nikola</v>
      </c>
      <c r="B702" s="25" t="str">
        <f>+M702</f>
        <v>287.97.353.0</v>
      </c>
      <c r="C702" s="25" t="str">
        <f>LEFT(L702,2)</f>
        <v>R9</v>
      </c>
      <c r="D702" s="25">
        <f>+Q702</f>
        <v>0.75</v>
      </c>
      <c r="E702" s="25" t="str">
        <f>+R702</f>
        <v>A</v>
      </c>
      <c r="F702" s="25" t="str">
        <f>+S702</f>
        <v>S</v>
      </c>
      <c r="G702" s="29" t="s">
        <v>28</v>
      </c>
      <c r="H702" s="29" t="str">
        <f t="shared" si="11"/>
        <v/>
      </c>
      <c r="I702" s="25" t="str">
        <f>IF(K702&gt;4,"Dames","Messieurs")</f>
        <v>Messieurs</v>
      </c>
      <c r="J702" t="str">
        <f>RIGHT(B702,5)</f>
        <v>353.0</v>
      </c>
      <c r="K702">
        <f>VALUE(LEFT(J702,1))</f>
        <v>3</v>
      </c>
      <c r="L702" s="25" t="str">
        <f>+O702</f>
        <v>R9 </v>
      </c>
      <c r="M702" s="25" t="s">
        <v>330</v>
      </c>
      <c r="N702" s="25" t="s">
        <v>331</v>
      </c>
      <c r="O702" s="25" t="s">
        <v>3073</v>
      </c>
      <c r="P702" s="25">
        <v>32458</v>
      </c>
      <c r="Q702" s="25">
        <v>0.75</v>
      </c>
      <c r="R702" s="25" t="s">
        <v>36</v>
      </c>
      <c r="S702" s="25" t="s">
        <v>878</v>
      </c>
    </row>
    <row r="703" spans="1:19" x14ac:dyDescent="0.35">
      <c r="A703" s="25" t="str">
        <f>+N703</f>
        <v>Dobler Alain</v>
      </c>
      <c r="B703" s="25" t="str">
        <f>+M703</f>
        <v>288.58.106.0</v>
      </c>
      <c r="C703" s="25" t="str">
        <f>LEFT(L703,2)</f>
        <v>R9</v>
      </c>
      <c r="D703" s="25">
        <f>+Q703</f>
        <v>0.75</v>
      </c>
      <c r="E703" s="25" t="str">
        <f>+R703</f>
        <v>65+</v>
      </c>
      <c r="F703" s="25" t="str">
        <f>+S703</f>
        <v>S</v>
      </c>
      <c r="G703" s="29" t="s">
        <v>27</v>
      </c>
      <c r="H703" s="29" t="str">
        <f t="shared" si="11"/>
        <v/>
      </c>
      <c r="I703" s="25" t="str">
        <f>IF(K703&gt;4,"Dames","Messieurs")</f>
        <v>Messieurs</v>
      </c>
      <c r="J703" t="str">
        <f>RIGHT(B703,5)</f>
        <v>106.0</v>
      </c>
      <c r="K703">
        <f>VALUE(LEFT(J703,1))</f>
        <v>1</v>
      </c>
      <c r="L703" s="25" t="str">
        <f>+O703</f>
        <v>R9 </v>
      </c>
      <c r="M703" s="25" t="s">
        <v>235</v>
      </c>
      <c r="N703" s="25" t="s">
        <v>236</v>
      </c>
      <c r="O703" s="25" t="s">
        <v>3073</v>
      </c>
      <c r="P703" s="25">
        <v>32458</v>
      </c>
      <c r="Q703" s="25">
        <v>0.75</v>
      </c>
      <c r="R703" s="25" t="s">
        <v>100</v>
      </c>
      <c r="S703" s="25" t="s">
        <v>878</v>
      </c>
    </row>
    <row r="704" spans="1:19" x14ac:dyDescent="0.35">
      <c r="A704" s="25" t="str">
        <f>+N704</f>
        <v>Dobler Samuel</v>
      </c>
      <c r="B704" s="25" t="str">
        <f>+M704</f>
        <v>288.91.239.0</v>
      </c>
      <c r="C704" s="25" t="str">
        <f>LEFT(L704,2)</f>
        <v>R9</v>
      </c>
      <c r="D704" s="25">
        <f>+Q704</f>
        <v>0.75</v>
      </c>
      <c r="E704" s="25" t="str">
        <f>+R704</f>
        <v>A</v>
      </c>
      <c r="F704" s="25" t="str">
        <f>+S704</f>
        <v>S</v>
      </c>
      <c r="G704" s="29" t="s">
        <v>27</v>
      </c>
      <c r="H704" s="29" t="str">
        <f t="shared" si="11"/>
        <v/>
      </c>
      <c r="I704" s="25" t="str">
        <f>IF(K704&gt;4,"Dames","Messieurs")</f>
        <v>Messieurs</v>
      </c>
      <c r="J704" t="str">
        <f>RIGHT(B704,5)</f>
        <v>239.0</v>
      </c>
      <c r="K704">
        <f>VALUE(LEFT(J704,1))</f>
        <v>2</v>
      </c>
      <c r="L704" s="25" t="str">
        <f>+O704</f>
        <v>R9 </v>
      </c>
      <c r="M704" s="25" t="s">
        <v>1431</v>
      </c>
      <c r="N704" s="25" t="s">
        <v>1432</v>
      </c>
      <c r="O704" s="25" t="s">
        <v>3073</v>
      </c>
      <c r="P704" s="25">
        <v>32458</v>
      </c>
      <c r="Q704" s="25">
        <v>0.75</v>
      </c>
      <c r="R704" s="25" t="s">
        <v>36</v>
      </c>
      <c r="S704" s="25" t="s">
        <v>878</v>
      </c>
    </row>
    <row r="705" spans="1:19" x14ac:dyDescent="0.35">
      <c r="A705" s="25" t="str">
        <f>+N705</f>
        <v>Dobrinskiene Zaklina</v>
      </c>
      <c r="B705" s="25" t="str">
        <f>+M705</f>
        <v>288.10.769.0</v>
      </c>
      <c r="C705" s="25" t="str">
        <f>LEFT(L705,2)</f>
        <v>R9</v>
      </c>
      <c r="D705" s="25">
        <f>+Q705</f>
        <v>0.75</v>
      </c>
      <c r="E705" s="25" t="str">
        <f>+R705</f>
        <v>16&amp;U</v>
      </c>
      <c r="F705" s="25" t="str">
        <f>+S705</f>
        <v>S</v>
      </c>
      <c r="G705" s="29" t="s">
        <v>3393</v>
      </c>
      <c r="H705" s="29" t="str">
        <f t="shared" si="11"/>
        <v/>
      </c>
      <c r="I705" s="25" t="str">
        <f>IF(K705&gt;4,"Dames","Messieurs")</f>
        <v>Dames</v>
      </c>
      <c r="J705" t="str">
        <f>RIGHT(B705,5)</f>
        <v>769.0</v>
      </c>
      <c r="K705">
        <f>VALUE(LEFT(J705,1))</f>
        <v>7</v>
      </c>
      <c r="L705" s="25" t="str">
        <f>+O705</f>
        <v>R9 </v>
      </c>
      <c r="M705" s="25" t="s">
        <v>4735</v>
      </c>
      <c r="N705" s="25" t="s">
        <v>4736</v>
      </c>
      <c r="O705" s="25" t="s">
        <v>3073</v>
      </c>
      <c r="P705" s="25">
        <v>11805</v>
      </c>
      <c r="Q705" s="25">
        <v>0.75</v>
      </c>
      <c r="R705" s="25" t="s">
        <v>87</v>
      </c>
      <c r="S705" s="25" t="s">
        <v>878</v>
      </c>
    </row>
    <row r="706" spans="1:19" x14ac:dyDescent="0.35">
      <c r="A706" s="25" t="str">
        <f>+N706</f>
        <v>Dobrinskyte Vanesa</v>
      </c>
      <c r="B706" s="25" t="str">
        <f>+M706</f>
        <v>288.10.769.1</v>
      </c>
      <c r="C706" s="25" t="str">
        <f>LEFT(L706,2)</f>
        <v>R5</v>
      </c>
      <c r="D706" s="25">
        <f>+Q706</f>
        <v>4.9749999999999996</v>
      </c>
      <c r="E706" s="25" t="str">
        <f>+R706</f>
        <v>16&amp;U</v>
      </c>
      <c r="F706" s="25" t="str">
        <f>+S706</f>
        <v>A</v>
      </c>
      <c r="G706" s="29" t="s">
        <v>3393</v>
      </c>
      <c r="H706" s="29" t="str">
        <f t="shared" si="11"/>
        <v/>
      </c>
      <c r="I706" s="25" t="str">
        <f>IF(K706&gt;4,"Dames","Messieurs")</f>
        <v>Dames</v>
      </c>
      <c r="J706" t="str">
        <f>RIGHT(B706,5)</f>
        <v>769.1</v>
      </c>
      <c r="K706">
        <f>VALUE(LEFT(J706,1))</f>
        <v>7</v>
      </c>
      <c r="L706" s="25" t="str">
        <f>+O706</f>
        <v>R5 </v>
      </c>
      <c r="M706" s="25" t="s">
        <v>4727</v>
      </c>
      <c r="N706" s="25" t="s">
        <v>4728</v>
      </c>
      <c r="O706" s="25" t="s">
        <v>3084</v>
      </c>
      <c r="P706" s="25">
        <v>1575</v>
      </c>
      <c r="Q706" s="25">
        <v>4.9749999999999996</v>
      </c>
      <c r="R706" s="25" t="s">
        <v>87</v>
      </c>
      <c r="S706" s="25" t="s">
        <v>36</v>
      </c>
    </row>
    <row r="707" spans="1:19" x14ac:dyDescent="0.35">
      <c r="A707" s="25" t="str">
        <f>+N707</f>
        <v>Domine Fernand</v>
      </c>
      <c r="B707" s="25" t="str">
        <f>+M707</f>
        <v>288.57.179.0</v>
      </c>
      <c r="C707" s="25" t="str">
        <f>LEFT(L707,2)</f>
        <v>R9</v>
      </c>
      <c r="D707" s="25">
        <f>+Q707</f>
        <v>0.75</v>
      </c>
      <c r="E707" s="25" t="str">
        <f>+R707</f>
        <v>65+</v>
      </c>
      <c r="F707" s="25" t="str">
        <f>+S707</f>
        <v>S</v>
      </c>
      <c r="G707" s="29" t="s">
        <v>543</v>
      </c>
      <c r="H707" s="29" t="str">
        <f t="shared" si="11"/>
        <v/>
      </c>
      <c r="I707" s="25" t="str">
        <f>IF(K707&gt;4,"Dames","Messieurs")</f>
        <v>Messieurs</v>
      </c>
      <c r="J707" t="str">
        <f>RIGHT(B707,5)</f>
        <v>179.0</v>
      </c>
      <c r="K707">
        <f>VALUE(LEFT(J707,1))</f>
        <v>1</v>
      </c>
      <c r="L707" s="25" t="str">
        <f>+O707</f>
        <v>R9 </v>
      </c>
      <c r="M707" s="25" t="s">
        <v>682</v>
      </c>
      <c r="N707" s="25" t="s">
        <v>683</v>
      </c>
      <c r="O707" s="25" t="s">
        <v>3073</v>
      </c>
      <c r="P707" s="25">
        <v>32458</v>
      </c>
      <c r="Q707" s="25">
        <v>0.75</v>
      </c>
      <c r="R707" s="25" t="s">
        <v>100</v>
      </c>
      <c r="S707" s="25" t="s">
        <v>878</v>
      </c>
    </row>
    <row r="708" spans="1:19" x14ac:dyDescent="0.35">
      <c r="A708" s="25" t="str">
        <f>+N708</f>
        <v>Dommart Frédéric</v>
      </c>
      <c r="B708" s="25" t="str">
        <f>+M708</f>
        <v>288.70.378.0</v>
      </c>
      <c r="C708" s="25" t="str">
        <f>LEFT(L708,2)</f>
        <v>R9</v>
      </c>
      <c r="D708" s="25">
        <f>+Q708</f>
        <v>0.50600000000000001</v>
      </c>
      <c r="E708" s="25" t="str">
        <f>+R708</f>
        <v>55+</v>
      </c>
      <c r="F708" s="25" t="str">
        <f>+S708</f>
        <v>A</v>
      </c>
      <c r="G708" s="29" t="s">
        <v>3996</v>
      </c>
      <c r="H708" s="29" t="str">
        <f t="shared" si="11"/>
        <v/>
      </c>
      <c r="I708" s="25" t="str">
        <f>IF(K708&gt;4,"Dames","Messieurs")</f>
        <v>Messieurs</v>
      </c>
      <c r="J708" t="str">
        <f>RIGHT(B708,5)</f>
        <v>378.0</v>
      </c>
      <c r="K708">
        <f>VALUE(LEFT(J708,1))</f>
        <v>3</v>
      </c>
      <c r="L708" s="25" t="str">
        <f>+O708</f>
        <v>R9 </v>
      </c>
      <c r="M708" s="25" t="s">
        <v>4563</v>
      </c>
      <c r="N708" s="25" t="s">
        <v>4564</v>
      </c>
      <c r="O708" s="25" t="s">
        <v>3073</v>
      </c>
      <c r="P708" s="25">
        <v>58124</v>
      </c>
      <c r="Q708" s="25">
        <v>0.50600000000000001</v>
      </c>
      <c r="R708" s="25" t="s">
        <v>53</v>
      </c>
      <c r="S708" s="25" t="s">
        <v>36</v>
      </c>
    </row>
    <row r="709" spans="1:19" x14ac:dyDescent="0.35">
      <c r="A709" s="25" t="str">
        <f>+N709</f>
        <v>Donghi Daniele</v>
      </c>
      <c r="B709" s="25" t="str">
        <f>+M709</f>
        <v>288.89.111.0</v>
      </c>
      <c r="C709" s="25" t="str">
        <f>LEFT(L709,2)</f>
        <v>R8</v>
      </c>
      <c r="D709" s="25">
        <f>+Q709</f>
        <v>0.93100000000000005</v>
      </c>
      <c r="E709" s="25" t="str">
        <f>+R709</f>
        <v>35+</v>
      </c>
      <c r="F709" s="25" t="str">
        <f>+S709</f>
        <v>A</v>
      </c>
      <c r="G709" s="29" t="s">
        <v>3995</v>
      </c>
      <c r="H709" s="29" t="str">
        <f t="shared" si="11"/>
        <v/>
      </c>
      <c r="I709" s="25" t="str">
        <f>IF(K709&gt;4,"Dames","Messieurs")</f>
        <v>Messieurs</v>
      </c>
      <c r="J709" t="str">
        <f>RIGHT(B709,5)</f>
        <v>111.0</v>
      </c>
      <c r="K709">
        <f>VALUE(LEFT(J709,1))</f>
        <v>1</v>
      </c>
      <c r="L709" s="25" t="str">
        <f>+O709</f>
        <v>R8 </v>
      </c>
      <c r="M709" s="25" t="s">
        <v>4236</v>
      </c>
      <c r="N709" s="25" t="s">
        <v>4237</v>
      </c>
      <c r="O709" s="25" t="s">
        <v>3070</v>
      </c>
      <c r="P709" s="25">
        <v>29964</v>
      </c>
      <c r="Q709" s="25">
        <v>0.93100000000000005</v>
      </c>
      <c r="R709" s="25" t="s">
        <v>42</v>
      </c>
      <c r="S709" s="25" t="s">
        <v>36</v>
      </c>
    </row>
    <row r="710" spans="1:19" x14ac:dyDescent="0.35">
      <c r="A710" s="25" t="str">
        <f>+N710</f>
        <v>Donne Daniel</v>
      </c>
      <c r="B710" s="25" t="str">
        <f>+M710</f>
        <v>288.66.135.0</v>
      </c>
      <c r="C710" s="25" t="str">
        <f>LEFT(L710,2)</f>
        <v>R9</v>
      </c>
      <c r="D710" s="25">
        <f>+Q710</f>
        <v>0.75</v>
      </c>
      <c r="E710" s="25" t="str">
        <f>+R710</f>
        <v>55+</v>
      </c>
      <c r="F710" s="25" t="str">
        <f>+S710</f>
        <v>S</v>
      </c>
      <c r="G710" s="29" t="s">
        <v>543</v>
      </c>
      <c r="H710" s="29" t="str">
        <f t="shared" si="11"/>
        <v/>
      </c>
      <c r="I710" s="25" t="str">
        <f>IF(K710&gt;4,"Dames","Messieurs")</f>
        <v>Messieurs</v>
      </c>
      <c r="J710" t="str">
        <f>RIGHT(B710,5)</f>
        <v>135.0</v>
      </c>
      <c r="K710">
        <f>VALUE(LEFT(J710,1))</f>
        <v>1</v>
      </c>
      <c r="L710" s="25" t="str">
        <f>+O710</f>
        <v>R9 </v>
      </c>
      <c r="M710" s="25" t="s">
        <v>1188</v>
      </c>
      <c r="N710" s="25" t="s">
        <v>1189</v>
      </c>
      <c r="O710" s="25" t="s">
        <v>3073</v>
      </c>
      <c r="P710" s="25">
        <v>32458</v>
      </c>
      <c r="Q710" s="25">
        <v>0.75</v>
      </c>
      <c r="R710" s="25" t="s">
        <v>53</v>
      </c>
      <c r="S710" s="25" t="s">
        <v>878</v>
      </c>
    </row>
    <row r="711" spans="1:19" x14ac:dyDescent="0.35">
      <c r="A711" s="25" t="str">
        <f>+N711</f>
        <v>Doré Xavier Marie</v>
      </c>
      <c r="B711" s="25" t="str">
        <f>+M711</f>
        <v>289.68.357.0</v>
      </c>
      <c r="C711" s="25" t="str">
        <f>LEFT(L711,2)</f>
        <v>R7</v>
      </c>
      <c r="D711" s="25">
        <f>+Q711</f>
        <v>3.194</v>
      </c>
      <c r="E711" s="25" t="str">
        <f>+R711</f>
        <v>55+</v>
      </c>
      <c r="F711" s="25" t="str">
        <f>+S711</f>
        <v>A</v>
      </c>
      <c r="G711" s="29" t="s">
        <v>1839</v>
      </c>
      <c r="H711" s="29" t="str">
        <f t="shared" si="11"/>
        <v/>
      </c>
      <c r="I711" s="25" t="str">
        <f>IF(K711&gt;4,"Dames","Messieurs")</f>
        <v>Messieurs</v>
      </c>
      <c r="J711" t="str">
        <f>RIGHT(B711,5)</f>
        <v>357.0</v>
      </c>
      <c r="K711">
        <f>VALUE(LEFT(J711,1))</f>
        <v>3</v>
      </c>
      <c r="L711" s="25" t="str">
        <f>+O711</f>
        <v>R7 </v>
      </c>
      <c r="M711" s="25" t="s">
        <v>1899</v>
      </c>
      <c r="N711" s="25" t="s">
        <v>2513</v>
      </c>
      <c r="O711" s="25" t="s">
        <v>3066</v>
      </c>
      <c r="P711" s="25">
        <v>11496</v>
      </c>
      <c r="Q711" s="25">
        <v>3.194</v>
      </c>
      <c r="R711" s="25" t="s">
        <v>53</v>
      </c>
      <c r="S711" s="25" t="s">
        <v>36</v>
      </c>
    </row>
    <row r="712" spans="1:19" x14ac:dyDescent="0.35">
      <c r="A712" s="25" t="str">
        <f>+N712</f>
        <v>Dorsaz Alexandra</v>
      </c>
      <c r="B712" s="25" t="str">
        <f>+M712</f>
        <v>289.74.747.0</v>
      </c>
      <c r="C712" s="25" t="str">
        <f>LEFT(L712,2)</f>
        <v>R9</v>
      </c>
      <c r="D712" s="25">
        <f>+Q712</f>
        <v>0.75</v>
      </c>
      <c r="E712" s="25" t="str">
        <f>+R712</f>
        <v>50+</v>
      </c>
      <c r="F712" s="25" t="str">
        <f>+S712</f>
        <v>S</v>
      </c>
      <c r="G712" s="29" t="s">
        <v>2175</v>
      </c>
      <c r="H712" s="29" t="str">
        <f t="shared" si="11"/>
        <v/>
      </c>
      <c r="I712" s="25" t="str">
        <f>IF(K712&gt;4,"Dames","Messieurs")</f>
        <v>Dames</v>
      </c>
      <c r="J712" t="str">
        <f>RIGHT(B712,5)</f>
        <v>747.0</v>
      </c>
      <c r="K712">
        <f>VALUE(LEFT(J712,1))</f>
        <v>7</v>
      </c>
      <c r="L712" s="25" t="str">
        <f>+O712</f>
        <v>R9 </v>
      </c>
      <c r="M712" s="25" t="s">
        <v>2961</v>
      </c>
      <c r="N712" s="25" t="s">
        <v>2962</v>
      </c>
      <c r="O712" s="25" t="s">
        <v>3073</v>
      </c>
      <c r="P712" s="25">
        <v>11805</v>
      </c>
      <c r="Q712" s="25">
        <v>0.75</v>
      </c>
      <c r="R712" s="25" t="s">
        <v>39</v>
      </c>
      <c r="S712" s="25" t="s">
        <v>878</v>
      </c>
    </row>
    <row r="713" spans="1:19" x14ac:dyDescent="0.35">
      <c r="A713" s="25" t="str">
        <f>+N713</f>
        <v>Dorsaz Cédric</v>
      </c>
      <c r="B713" s="25" t="str">
        <f>+M713</f>
        <v>289.75.493.0</v>
      </c>
      <c r="C713" s="25" t="str">
        <f>LEFT(L713,2)</f>
        <v>R8</v>
      </c>
      <c r="D713" s="25">
        <f>+Q713</f>
        <v>1.2250000000000001</v>
      </c>
      <c r="E713" s="25" t="str">
        <f>+R713</f>
        <v>50+</v>
      </c>
      <c r="F713" s="25" t="str">
        <f>+S713</f>
        <v>A</v>
      </c>
      <c r="G713" s="29" t="s">
        <v>25</v>
      </c>
      <c r="H713" s="29" t="str">
        <f t="shared" si="11"/>
        <v/>
      </c>
      <c r="I713" s="25" t="str">
        <f>IF(K713&gt;4,"Dames","Messieurs")</f>
        <v>Messieurs</v>
      </c>
      <c r="J713" t="str">
        <f>RIGHT(B713,5)</f>
        <v>493.0</v>
      </c>
      <c r="K713">
        <f>VALUE(LEFT(J713,1))</f>
        <v>4</v>
      </c>
      <c r="L713" s="25" t="str">
        <f>+O713</f>
        <v>R8 </v>
      </c>
      <c r="M713" s="25" t="s">
        <v>157</v>
      </c>
      <c r="N713" s="25" t="s">
        <v>158</v>
      </c>
      <c r="O713" s="25" t="s">
        <v>3070</v>
      </c>
      <c r="P713" s="25">
        <v>26479</v>
      </c>
      <c r="Q713" s="25">
        <v>1.2250000000000001</v>
      </c>
      <c r="R713" s="25" t="s">
        <v>39</v>
      </c>
      <c r="S713" s="25" t="s">
        <v>36</v>
      </c>
    </row>
    <row r="714" spans="1:19" x14ac:dyDescent="0.35">
      <c r="A714" s="25" t="str">
        <f>+N714</f>
        <v>Dorsaz Gaël</v>
      </c>
      <c r="B714" s="25" t="str">
        <f>+M714</f>
        <v>289.11.448.0</v>
      </c>
      <c r="C714" s="25" t="str">
        <f>LEFT(L714,2)</f>
        <v>R9</v>
      </c>
      <c r="D714" s="25">
        <f>+Q714</f>
        <v>0.75</v>
      </c>
      <c r="E714" s="25" t="str">
        <f>+R714</f>
        <v>14&amp;U</v>
      </c>
      <c r="F714" s="25" t="str">
        <f>+S714</f>
        <v>A</v>
      </c>
      <c r="G714" s="29" t="s">
        <v>2175</v>
      </c>
      <c r="H714" s="29" t="str">
        <f t="shared" si="11"/>
        <v/>
      </c>
      <c r="I714" s="25" t="str">
        <f>IF(K714&gt;4,"Dames","Messieurs")</f>
        <v>Messieurs</v>
      </c>
      <c r="J714" t="str">
        <f>RIGHT(B714,5)</f>
        <v>448.0</v>
      </c>
      <c r="K714">
        <f>VALUE(LEFT(J714,1))</f>
        <v>4</v>
      </c>
      <c r="L714" s="25" t="str">
        <f>+O714</f>
        <v>R9 </v>
      </c>
      <c r="M714" s="25" t="s">
        <v>5148</v>
      </c>
      <c r="N714" s="25" t="s">
        <v>5149</v>
      </c>
      <c r="O714" s="25" t="s">
        <v>3073</v>
      </c>
      <c r="P714" s="25">
        <v>32458</v>
      </c>
      <c r="Q714" s="25">
        <v>0.75</v>
      </c>
      <c r="R714" s="25" t="s">
        <v>83</v>
      </c>
      <c r="S714" s="25" t="s">
        <v>36</v>
      </c>
    </row>
    <row r="715" spans="1:19" x14ac:dyDescent="0.35">
      <c r="A715" s="25" t="str">
        <f>+N715</f>
        <v>Dorsaz Myriam</v>
      </c>
      <c r="B715" s="25" t="str">
        <f>+M715</f>
        <v>289.81.837.0</v>
      </c>
      <c r="C715" s="25" t="str">
        <f>LEFT(L715,2)</f>
        <v>R9</v>
      </c>
      <c r="D715" s="25">
        <f>+Q715</f>
        <v>0.75</v>
      </c>
      <c r="E715" s="25" t="str">
        <f>+R715</f>
        <v>40+</v>
      </c>
      <c r="F715" s="25" t="str">
        <f>+S715</f>
        <v>S</v>
      </c>
      <c r="G715" s="29" t="s">
        <v>25</v>
      </c>
      <c r="H715" s="29" t="str">
        <f t="shared" si="11"/>
        <v/>
      </c>
      <c r="I715" s="25" t="str">
        <f>IF(K715&gt;4,"Dames","Messieurs")</f>
        <v>Dames</v>
      </c>
      <c r="J715" t="str">
        <f>RIGHT(B715,5)</f>
        <v>837.0</v>
      </c>
      <c r="K715">
        <f>VALUE(LEFT(J715,1))</f>
        <v>8</v>
      </c>
      <c r="L715" s="25" t="str">
        <f>+O715</f>
        <v>R9 </v>
      </c>
      <c r="M715" s="25" t="s">
        <v>101</v>
      </c>
      <c r="N715" s="25" t="s">
        <v>102</v>
      </c>
      <c r="O715" s="25" t="s">
        <v>3073</v>
      </c>
      <c r="P715" s="25">
        <v>11805</v>
      </c>
      <c r="Q715" s="25">
        <v>0.75</v>
      </c>
      <c r="R715" s="25" t="s">
        <v>68</v>
      </c>
      <c r="S715" s="25" t="s">
        <v>878</v>
      </c>
    </row>
    <row r="716" spans="1:19" x14ac:dyDescent="0.35">
      <c r="A716" s="25" t="str">
        <f>+N716</f>
        <v>Dorthe Nora</v>
      </c>
      <c r="B716" s="25" t="str">
        <f>+M716</f>
        <v>289.06.555.0</v>
      </c>
      <c r="C716" s="25" t="str">
        <f>LEFT(L716,2)</f>
        <v>R8</v>
      </c>
      <c r="D716" s="25">
        <f>+Q716</f>
        <v>1.4750000000000001</v>
      </c>
      <c r="E716" s="25" t="str">
        <f>+R716</f>
        <v>A</v>
      </c>
      <c r="F716" s="25" t="str">
        <f>+S716</f>
        <v>S</v>
      </c>
      <c r="G716" s="29" t="s">
        <v>3393</v>
      </c>
      <c r="H716" s="29" t="str">
        <f t="shared" si="11"/>
        <v/>
      </c>
      <c r="I716" s="25" t="str">
        <f>IF(K716&gt;4,"Dames","Messieurs")</f>
        <v>Dames</v>
      </c>
      <c r="J716" t="str">
        <f>RIGHT(B716,5)</f>
        <v>555.0</v>
      </c>
      <c r="K716">
        <f>VALUE(LEFT(J716,1))</f>
        <v>5</v>
      </c>
      <c r="L716" s="25" t="str">
        <f>+O716</f>
        <v>R8 </v>
      </c>
      <c r="M716" s="25" t="s">
        <v>3546</v>
      </c>
      <c r="N716" s="25" t="s">
        <v>3547</v>
      </c>
      <c r="O716" s="25" t="s">
        <v>3070</v>
      </c>
      <c r="P716" s="25">
        <v>8640</v>
      </c>
      <c r="Q716" s="25">
        <v>1.4750000000000001</v>
      </c>
      <c r="R716" s="25" t="s">
        <v>36</v>
      </c>
      <c r="S716" s="25" t="s">
        <v>878</v>
      </c>
    </row>
    <row r="717" spans="1:19" x14ac:dyDescent="0.35">
      <c r="A717" s="25" t="str">
        <f>+N717</f>
        <v>D'Oultremont Philippe</v>
      </c>
      <c r="B717" s="25" t="str">
        <f>+M717</f>
        <v>289.78.276.0</v>
      </c>
      <c r="C717" s="25" t="str">
        <f>LEFT(L717,2)</f>
        <v>R8</v>
      </c>
      <c r="D717" s="25">
        <f>+Q717</f>
        <v>1.4350000000000001</v>
      </c>
      <c r="E717" s="25" t="str">
        <f>+R717</f>
        <v>45+</v>
      </c>
      <c r="F717" s="25" t="str">
        <f>+S717</f>
        <v>S</v>
      </c>
      <c r="G717" s="29" t="s">
        <v>1839</v>
      </c>
      <c r="H717" s="29" t="str">
        <f t="shared" si="11"/>
        <v/>
      </c>
      <c r="I717" s="25" t="str">
        <f>IF(K717&gt;4,"Dames","Messieurs")</f>
        <v>Messieurs</v>
      </c>
      <c r="J717" t="str">
        <f>RIGHT(B717,5)</f>
        <v>276.0</v>
      </c>
      <c r="K717">
        <f>VALUE(LEFT(J717,1))</f>
        <v>2</v>
      </c>
      <c r="L717" s="25" t="str">
        <f>+O717</f>
        <v>R8 </v>
      </c>
      <c r="M717" s="25" t="s">
        <v>2503</v>
      </c>
      <c r="N717" s="25" t="s">
        <v>2504</v>
      </c>
      <c r="O717" s="25" t="s">
        <v>3070</v>
      </c>
      <c r="P717" s="25">
        <v>24044</v>
      </c>
      <c r="Q717" s="25">
        <v>1.4350000000000001</v>
      </c>
      <c r="R717" s="25" t="s">
        <v>78</v>
      </c>
      <c r="S717" s="25" t="s">
        <v>878</v>
      </c>
    </row>
    <row r="718" spans="1:19" x14ac:dyDescent="0.35">
      <c r="A718" s="25" t="str">
        <f>+N718</f>
        <v>Dousse Edouard</v>
      </c>
      <c r="B718" s="25" t="str">
        <f>+M718</f>
        <v>289.12.432.0</v>
      </c>
      <c r="C718" s="25" t="str">
        <f>LEFT(L718,2)</f>
        <v>R5</v>
      </c>
      <c r="D718" s="25">
        <f>+Q718</f>
        <v>5.3620000000000001</v>
      </c>
      <c r="E718" s="25" t="str">
        <f>+R718</f>
        <v>14&amp;U</v>
      </c>
      <c r="F718" s="25" t="str">
        <f>+S718</f>
        <v>A</v>
      </c>
      <c r="G718" s="29" t="s">
        <v>3393</v>
      </c>
      <c r="H718" s="29" t="str">
        <f t="shared" si="11"/>
        <v/>
      </c>
      <c r="I718" s="25" t="str">
        <f>IF(K718&gt;4,"Dames","Messieurs")</f>
        <v>Messieurs</v>
      </c>
      <c r="J718" t="str">
        <f>RIGHT(B718,5)</f>
        <v>432.0</v>
      </c>
      <c r="K718">
        <f>VALUE(LEFT(J718,1))</f>
        <v>4</v>
      </c>
      <c r="L718" s="25" t="str">
        <f>+O718</f>
        <v>R5 </v>
      </c>
      <c r="M718" s="25" t="s">
        <v>3618</v>
      </c>
      <c r="N718" s="25" t="s">
        <v>3619</v>
      </c>
      <c r="O718" s="25" t="s">
        <v>3084</v>
      </c>
      <c r="P718" s="25">
        <v>3394</v>
      </c>
      <c r="Q718" s="25">
        <v>5.3620000000000001</v>
      </c>
      <c r="R718" s="25" t="s">
        <v>83</v>
      </c>
      <c r="S718" s="25" t="s">
        <v>36</v>
      </c>
    </row>
    <row r="719" spans="1:19" x14ac:dyDescent="0.35">
      <c r="A719" s="25" t="str">
        <f>+N719</f>
        <v>Dousse Léonard</v>
      </c>
      <c r="B719" s="25" t="str">
        <f>+M719</f>
        <v>289.14.341.0</v>
      </c>
      <c r="C719" s="25" t="str">
        <f>LEFT(L719,2)</f>
        <v>R7</v>
      </c>
      <c r="D719" s="25">
        <f>+Q719</f>
        <v>2.6789999999999998</v>
      </c>
      <c r="E719" s="25" t="str">
        <f>+R719</f>
        <v>12&amp;U</v>
      </c>
      <c r="F719" s="25" t="str">
        <f>+S719</f>
        <v>A</v>
      </c>
      <c r="G719" s="29" t="s">
        <v>3393</v>
      </c>
      <c r="H719" s="29" t="str">
        <f t="shared" si="11"/>
        <v/>
      </c>
      <c r="I719" s="25" t="str">
        <f>IF(K719&gt;4,"Dames","Messieurs")</f>
        <v>Messieurs</v>
      </c>
      <c r="J719" t="str">
        <f>RIGHT(B719,5)</f>
        <v>341.0</v>
      </c>
      <c r="K719">
        <f>VALUE(LEFT(J719,1))</f>
        <v>3</v>
      </c>
      <c r="L719" s="25" t="str">
        <f>+O719</f>
        <v>R7 </v>
      </c>
      <c r="M719" s="25" t="s">
        <v>3672</v>
      </c>
      <c r="N719" s="25" t="s">
        <v>3673</v>
      </c>
      <c r="O719" s="25" t="s">
        <v>3066</v>
      </c>
      <c r="P719" s="25">
        <v>14489</v>
      </c>
      <c r="Q719" s="25">
        <v>2.6789999999999998</v>
      </c>
      <c r="R719" s="25" t="s">
        <v>50</v>
      </c>
      <c r="S719" s="25" t="s">
        <v>36</v>
      </c>
    </row>
    <row r="720" spans="1:19" x14ac:dyDescent="0.35">
      <c r="A720" s="25" t="str">
        <f>+N720</f>
        <v>Downes Mateo</v>
      </c>
      <c r="B720" s="25" t="str">
        <f>+M720</f>
        <v>289.11.301.0</v>
      </c>
      <c r="C720" s="25" t="str">
        <f>LEFT(L720,2)</f>
        <v>R9</v>
      </c>
      <c r="D720" s="25">
        <f>+Q720</f>
        <v>0.75</v>
      </c>
      <c r="E720" s="25" t="str">
        <f>+R720</f>
        <v>14&amp;U</v>
      </c>
      <c r="F720" s="25" t="str">
        <f>+S720</f>
        <v>A</v>
      </c>
      <c r="G720" s="29" t="s">
        <v>29</v>
      </c>
      <c r="H720" s="29" t="str">
        <f t="shared" si="11"/>
        <v/>
      </c>
      <c r="I720" s="25" t="str">
        <f>IF(K720&gt;4,"Dames","Messieurs")</f>
        <v>Messieurs</v>
      </c>
      <c r="J720" t="str">
        <f>RIGHT(B720,5)</f>
        <v>301.0</v>
      </c>
      <c r="K720">
        <f>VALUE(LEFT(J720,1))</f>
        <v>3</v>
      </c>
      <c r="L720" s="25" t="str">
        <f>+O720</f>
        <v>R9 </v>
      </c>
      <c r="M720" s="25" t="s">
        <v>5352</v>
      </c>
      <c r="N720" s="25" t="s">
        <v>5353</v>
      </c>
      <c r="O720" s="25" t="s">
        <v>3073</v>
      </c>
      <c r="P720" s="25">
        <v>32458</v>
      </c>
      <c r="Q720" s="25">
        <v>0.75</v>
      </c>
      <c r="R720" s="25" t="s">
        <v>83</v>
      </c>
      <c r="S720" s="25" t="s">
        <v>36</v>
      </c>
    </row>
    <row r="721" spans="1:19" x14ac:dyDescent="0.35">
      <c r="A721" s="25" t="str">
        <f>+N721</f>
        <v>Downham Beatrice</v>
      </c>
      <c r="B721" s="25" t="str">
        <f>+M721</f>
        <v>289.14.521.0</v>
      </c>
      <c r="C721" s="25" t="str">
        <f>LEFT(L721,2)</f>
        <v>R9</v>
      </c>
      <c r="D721" s="25">
        <f>+Q721</f>
        <v>0.75</v>
      </c>
      <c r="E721" s="25" t="str">
        <f>+R721</f>
        <v>12&amp;U</v>
      </c>
      <c r="F721" s="25" t="str">
        <f>+S721</f>
        <v>A</v>
      </c>
      <c r="G721" s="29" t="s">
        <v>3359</v>
      </c>
      <c r="H721" s="29" t="str">
        <f t="shared" si="11"/>
        <v/>
      </c>
      <c r="I721" s="25" t="str">
        <f>IF(K721&gt;4,"Dames","Messieurs")</f>
        <v>Dames</v>
      </c>
      <c r="J721" t="str">
        <f>RIGHT(B721,5)</f>
        <v>521.0</v>
      </c>
      <c r="K721">
        <f>VALUE(LEFT(J721,1))</f>
        <v>5</v>
      </c>
      <c r="L721" s="25" t="str">
        <f>+O721</f>
        <v>R9 </v>
      </c>
      <c r="M721" s="25" t="s">
        <v>5015</v>
      </c>
      <c r="N721" s="25" t="s">
        <v>5016</v>
      </c>
      <c r="O721" s="25" t="s">
        <v>3073</v>
      </c>
      <c r="P721" s="25">
        <v>11805</v>
      </c>
      <c r="Q721" s="25">
        <v>0.75</v>
      </c>
      <c r="R721" s="25" t="s">
        <v>50</v>
      </c>
      <c r="S721" s="25" t="s">
        <v>36</v>
      </c>
    </row>
    <row r="722" spans="1:19" x14ac:dyDescent="0.35">
      <c r="A722" s="25" t="str">
        <f>+N722</f>
        <v>Dozinel Jonathan</v>
      </c>
      <c r="B722" s="25" t="str">
        <f>+M722</f>
        <v>289.03.365.0</v>
      </c>
      <c r="C722" s="25" t="str">
        <f>LEFT(L722,2)</f>
        <v>R9</v>
      </c>
      <c r="D722" s="25">
        <f>+Q722</f>
        <v>0.75</v>
      </c>
      <c r="E722" s="25" t="str">
        <f>+R722</f>
        <v>A</v>
      </c>
      <c r="F722" s="25" t="str">
        <f>+S722</f>
        <v>S</v>
      </c>
      <c r="G722" s="29" t="s">
        <v>2175</v>
      </c>
      <c r="H722" s="29" t="str">
        <f t="shared" si="11"/>
        <v/>
      </c>
      <c r="I722" s="25" t="str">
        <f>IF(K722&gt;4,"Dames","Messieurs")</f>
        <v>Messieurs</v>
      </c>
      <c r="J722" t="str">
        <f>RIGHT(B722,5)</f>
        <v>365.0</v>
      </c>
      <c r="K722">
        <f>VALUE(LEFT(J722,1))</f>
        <v>3</v>
      </c>
      <c r="L722" s="25" t="str">
        <f>+O722</f>
        <v>R9 </v>
      </c>
      <c r="M722" s="25" t="s">
        <v>2238</v>
      </c>
      <c r="N722" s="25" t="s">
        <v>2239</v>
      </c>
      <c r="O722" s="25" t="s">
        <v>3073</v>
      </c>
      <c r="P722" s="25">
        <v>32458</v>
      </c>
      <c r="Q722" s="25">
        <v>0.75</v>
      </c>
      <c r="R722" s="25" t="s">
        <v>36</v>
      </c>
      <c r="S722" s="25" t="s">
        <v>878</v>
      </c>
    </row>
    <row r="723" spans="1:19" x14ac:dyDescent="0.35">
      <c r="A723" s="25" t="str">
        <f>+N723</f>
        <v>Droz Louis Alexandre</v>
      </c>
      <c r="B723" s="25" t="str">
        <f>+M723</f>
        <v>290.14.404.0</v>
      </c>
      <c r="C723" s="25" t="str">
        <f>LEFT(L723,2)</f>
        <v>R9</v>
      </c>
      <c r="D723" s="25">
        <f>+Q723</f>
        <v>0.745</v>
      </c>
      <c r="E723" s="25" t="str">
        <f>+R723</f>
        <v>12&amp;U</v>
      </c>
      <c r="F723" s="25" t="str">
        <f>+S723</f>
        <v>A</v>
      </c>
      <c r="G723" s="29" t="s">
        <v>3994</v>
      </c>
      <c r="H723" s="29" t="str">
        <f t="shared" si="11"/>
        <v/>
      </c>
      <c r="I723" s="25" t="str">
        <f>IF(K723&gt;4,"Dames","Messieurs")</f>
        <v>Messieurs</v>
      </c>
      <c r="J723" t="str">
        <f>RIGHT(B723,5)</f>
        <v>404.0</v>
      </c>
      <c r="K723">
        <f>VALUE(LEFT(J723,1))</f>
        <v>4</v>
      </c>
      <c r="L723" s="25" t="str">
        <f>+O723</f>
        <v>R9 </v>
      </c>
      <c r="M723" s="25" t="s">
        <v>4717</v>
      </c>
      <c r="N723" s="25" t="s">
        <v>4718</v>
      </c>
      <c r="O723" s="25" t="s">
        <v>3073</v>
      </c>
      <c r="P723" s="25">
        <v>44548</v>
      </c>
      <c r="Q723" s="25">
        <v>0.745</v>
      </c>
      <c r="R723" s="25" t="s">
        <v>50</v>
      </c>
      <c r="S723" s="25" t="s">
        <v>36</v>
      </c>
    </row>
    <row r="724" spans="1:19" x14ac:dyDescent="0.35">
      <c r="A724" s="25" t="str">
        <f>+N724</f>
        <v>Droz Pascal</v>
      </c>
      <c r="B724" s="25" t="str">
        <f>+M724</f>
        <v>290.67.132.0</v>
      </c>
      <c r="C724" s="25" t="str">
        <f>LEFT(L724,2)</f>
        <v>R7</v>
      </c>
      <c r="D724" s="25">
        <f>+Q724</f>
        <v>1.8660000000000001</v>
      </c>
      <c r="E724" s="25" t="str">
        <f>+R724</f>
        <v>55+</v>
      </c>
      <c r="F724" s="25" t="str">
        <f>+S724</f>
        <v>A</v>
      </c>
      <c r="G724" s="29" t="s">
        <v>539</v>
      </c>
      <c r="H724" s="29" t="str">
        <f t="shared" si="11"/>
        <v/>
      </c>
      <c r="I724" s="25" t="str">
        <f>IF(K724&gt;4,"Dames","Messieurs")</f>
        <v>Messieurs</v>
      </c>
      <c r="J724" t="str">
        <f>RIGHT(B724,5)</f>
        <v>132.0</v>
      </c>
      <c r="K724">
        <f>VALUE(LEFT(J724,1))</f>
        <v>1</v>
      </c>
      <c r="L724" s="25" t="str">
        <f>+O724</f>
        <v>R7 </v>
      </c>
      <c r="M724" s="25" t="s">
        <v>531</v>
      </c>
      <c r="N724" s="25" t="s">
        <v>532</v>
      </c>
      <c r="O724" s="25" t="s">
        <v>3066</v>
      </c>
      <c r="P724" s="25">
        <v>20234</v>
      </c>
      <c r="Q724" s="25">
        <v>1.8660000000000001</v>
      </c>
      <c r="R724" s="25" t="s">
        <v>53</v>
      </c>
      <c r="S724" s="25" t="s">
        <v>36</v>
      </c>
    </row>
    <row r="725" spans="1:19" x14ac:dyDescent="0.35">
      <c r="A725" s="25" t="str">
        <f>+N725</f>
        <v>Druart Adrian</v>
      </c>
      <c r="B725" s="25" t="str">
        <f>+M725</f>
        <v>290.07.475.0</v>
      </c>
      <c r="C725" s="25" t="str">
        <f>LEFT(L725,2)</f>
        <v>R9</v>
      </c>
      <c r="D725" s="25">
        <f>+Q725</f>
        <v>0.75</v>
      </c>
      <c r="E725" s="25" t="str">
        <f>+R725</f>
        <v>18&amp;U</v>
      </c>
      <c r="F725" s="25" t="str">
        <f>+S725</f>
        <v>A</v>
      </c>
      <c r="G725" s="29" t="s">
        <v>543</v>
      </c>
      <c r="H725" s="29" t="str">
        <f t="shared" si="11"/>
        <v/>
      </c>
      <c r="I725" s="25" t="str">
        <f>IF(K725&gt;4,"Dames","Messieurs")</f>
        <v>Messieurs</v>
      </c>
      <c r="J725" t="str">
        <f>RIGHT(B725,5)</f>
        <v>475.0</v>
      </c>
      <c r="K725">
        <f>VALUE(LEFT(J725,1))</f>
        <v>4</v>
      </c>
      <c r="L725" s="25" t="str">
        <f>+O725</f>
        <v>R9 </v>
      </c>
      <c r="M725" s="25" t="s">
        <v>2171</v>
      </c>
      <c r="N725" s="25" t="s">
        <v>2172</v>
      </c>
      <c r="O725" s="25" t="s">
        <v>3073</v>
      </c>
      <c r="P725" s="25">
        <v>32458</v>
      </c>
      <c r="Q725" s="25">
        <v>0.75</v>
      </c>
      <c r="R725" s="25" t="s">
        <v>73</v>
      </c>
      <c r="S725" s="25" t="s">
        <v>36</v>
      </c>
    </row>
    <row r="726" spans="1:19" x14ac:dyDescent="0.35">
      <c r="A726" s="25" t="str">
        <f>+N726</f>
        <v>Du Fontenioux Alexis</v>
      </c>
      <c r="B726" s="25" t="str">
        <f>+M726</f>
        <v>294.71.440.0</v>
      </c>
      <c r="C726" s="25" t="str">
        <f>LEFT(L726,2)</f>
        <v>R7</v>
      </c>
      <c r="D726" s="25">
        <f>+Q726</f>
        <v>1.8420000000000001</v>
      </c>
      <c r="E726" s="25" t="str">
        <f>+R726</f>
        <v>50+</v>
      </c>
      <c r="F726" s="25" t="str">
        <f>+S726</f>
        <v>S</v>
      </c>
      <c r="G726" s="29" t="s">
        <v>3994</v>
      </c>
      <c r="H726" s="29" t="str">
        <f t="shared" si="11"/>
        <v/>
      </c>
      <c r="I726" s="25" t="str">
        <f>IF(K726&gt;4,"Dames","Messieurs")</f>
        <v>Messieurs</v>
      </c>
      <c r="J726" t="str">
        <f>RIGHT(B726,5)</f>
        <v>440.0</v>
      </c>
      <c r="K726">
        <f>VALUE(LEFT(J726,1))</f>
        <v>4</v>
      </c>
      <c r="L726" s="25" t="str">
        <f>+O726</f>
        <v>R7 </v>
      </c>
      <c r="M726" s="25" t="s">
        <v>4659</v>
      </c>
      <c r="N726" s="25" t="s">
        <v>4660</v>
      </c>
      <c r="O726" s="25" t="s">
        <v>3066</v>
      </c>
      <c r="P726" s="25">
        <v>20421</v>
      </c>
      <c r="Q726" s="25">
        <v>1.8420000000000001</v>
      </c>
      <c r="R726" s="25" t="s">
        <v>39</v>
      </c>
      <c r="S726" s="25" t="s">
        <v>878</v>
      </c>
    </row>
    <row r="727" spans="1:19" x14ac:dyDescent="0.35">
      <c r="A727" s="25" t="str">
        <f>+N727</f>
        <v>Du Pasquier Edgar</v>
      </c>
      <c r="B727" s="25" t="str">
        <f>+M727</f>
        <v>296.10.118.0</v>
      </c>
      <c r="C727" s="25" t="str">
        <f>LEFT(L727,2)</f>
        <v>R8</v>
      </c>
      <c r="D727" s="25">
        <f>+Q727</f>
        <v>1.2669999999999999</v>
      </c>
      <c r="E727" s="25" t="str">
        <f>+R727</f>
        <v>16&amp;U</v>
      </c>
      <c r="F727" s="25" t="str">
        <f>+S727</f>
        <v>A</v>
      </c>
      <c r="G727" s="29" t="s">
        <v>1839</v>
      </c>
      <c r="H727" s="29" t="str">
        <f t="shared" si="11"/>
        <v/>
      </c>
      <c r="I727" s="25" t="str">
        <f>IF(K727&gt;4,"Dames","Messieurs")</f>
        <v>Messieurs</v>
      </c>
      <c r="J727" t="str">
        <f>RIGHT(B727,5)</f>
        <v>118.0</v>
      </c>
      <c r="K727">
        <f>VALUE(LEFT(J727,1))</f>
        <v>1</v>
      </c>
      <c r="L727" s="25" t="str">
        <f>+O727</f>
        <v>R8 </v>
      </c>
      <c r="M727" s="25" t="s">
        <v>2158</v>
      </c>
      <c r="N727" s="25" t="s">
        <v>2159</v>
      </c>
      <c r="O727" s="25" t="s">
        <v>3070</v>
      </c>
      <c r="P727" s="25">
        <v>25964</v>
      </c>
      <c r="Q727" s="25">
        <v>1.2669999999999999</v>
      </c>
      <c r="R727" s="25" t="s">
        <v>87</v>
      </c>
      <c r="S727" s="25" t="s">
        <v>36</v>
      </c>
    </row>
    <row r="728" spans="1:19" x14ac:dyDescent="0.35">
      <c r="A728" s="25" t="str">
        <f>+N728</f>
        <v>Duangvilay Houmpheng</v>
      </c>
      <c r="B728" s="25" t="str">
        <f>+M728</f>
        <v>291.58.328.0</v>
      </c>
      <c r="C728" s="25" t="str">
        <f>LEFT(L728,2)</f>
        <v>R9</v>
      </c>
      <c r="D728" s="25">
        <f>+Q728</f>
        <v>0.75</v>
      </c>
      <c r="E728" s="25" t="str">
        <f>+R728</f>
        <v>65+</v>
      </c>
      <c r="F728" s="25" t="str">
        <f>+S728</f>
        <v>S</v>
      </c>
      <c r="G728" s="29" t="s">
        <v>543</v>
      </c>
      <c r="H728" s="29" t="str">
        <f t="shared" si="11"/>
        <v/>
      </c>
      <c r="I728" s="25" t="str">
        <f>IF(K728&gt;4,"Dames","Messieurs")</f>
        <v>Messieurs</v>
      </c>
      <c r="J728" t="str">
        <f>RIGHT(B728,5)</f>
        <v>328.0</v>
      </c>
      <c r="K728">
        <f>VALUE(LEFT(J728,1))</f>
        <v>3</v>
      </c>
      <c r="L728" s="25" t="str">
        <f>+O728</f>
        <v>R9 </v>
      </c>
      <c r="M728" s="25" t="s">
        <v>1190</v>
      </c>
      <c r="N728" s="25" t="s">
        <v>1191</v>
      </c>
      <c r="O728" s="25" t="s">
        <v>3073</v>
      </c>
      <c r="P728" s="25">
        <v>32458</v>
      </c>
      <c r="Q728" s="25">
        <v>0.75</v>
      </c>
      <c r="R728" s="25" t="s">
        <v>100</v>
      </c>
      <c r="S728" s="25" t="s">
        <v>878</v>
      </c>
    </row>
    <row r="729" spans="1:19" x14ac:dyDescent="0.35">
      <c r="A729" s="25" t="str">
        <f>+N729</f>
        <v>Dubey Baptiste</v>
      </c>
      <c r="B729" s="25" t="str">
        <f>+M729</f>
        <v>292.11.435.0</v>
      </c>
      <c r="C729" s="25" t="str">
        <f>LEFT(L729,2)</f>
        <v>R8</v>
      </c>
      <c r="D729" s="25">
        <f>+Q729</f>
        <v>1.0069999999999999</v>
      </c>
      <c r="E729" s="25" t="str">
        <f>+R729</f>
        <v>14&amp;U</v>
      </c>
      <c r="F729" s="25" t="str">
        <f>+S729</f>
        <v>A</v>
      </c>
      <c r="G729" s="29" t="s">
        <v>3393</v>
      </c>
      <c r="H729" s="29" t="str">
        <f t="shared" si="11"/>
        <v/>
      </c>
      <c r="I729" s="25" t="str">
        <f>IF(K729&gt;4,"Dames","Messieurs")</f>
        <v>Messieurs</v>
      </c>
      <c r="J729" t="str">
        <f>RIGHT(B729,5)</f>
        <v>435.0</v>
      </c>
      <c r="K729">
        <f>VALUE(LEFT(J729,1))</f>
        <v>4</v>
      </c>
      <c r="L729" s="25" t="str">
        <f>+O729</f>
        <v>R8 </v>
      </c>
      <c r="M729" s="25" t="s">
        <v>3738</v>
      </c>
      <c r="N729" s="25" t="s">
        <v>3739</v>
      </c>
      <c r="O729" s="25" t="s">
        <v>3070</v>
      </c>
      <c r="P729" s="25">
        <v>28833</v>
      </c>
      <c r="Q729" s="25">
        <v>1.0069999999999999</v>
      </c>
      <c r="R729" s="25" t="s">
        <v>83</v>
      </c>
      <c r="S729" s="25" t="s">
        <v>36</v>
      </c>
    </row>
    <row r="730" spans="1:19" x14ac:dyDescent="0.35">
      <c r="A730" s="25" t="str">
        <f>+N730</f>
        <v>Dubey Bastian</v>
      </c>
      <c r="B730" s="25" t="str">
        <f>+M730</f>
        <v>292.02.488.0</v>
      </c>
      <c r="C730" s="25" t="str">
        <f>LEFT(L730,2)</f>
        <v>R5</v>
      </c>
      <c r="D730" s="25">
        <f>+Q730</f>
        <v>5.8410000000000002</v>
      </c>
      <c r="E730" s="25" t="str">
        <f>+R730</f>
        <v>A</v>
      </c>
      <c r="F730" s="25" t="str">
        <f>+S730</f>
        <v>A</v>
      </c>
      <c r="G730" s="29" t="s">
        <v>3393</v>
      </c>
      <c r="H730" s="29" t="str">
        <f t="shared" si="11"/>
        <v/>
      </c>
      <c r="I730" s="25" t="str">
        <f>IF(K730&gt;4,"Dames","Messieurs")</f>
        <v>Messieurs</v>
      </c>
      <c r="J730" t="str">
        <f>RIGHT(B730,5)</f>
        <v>488.0</v>
      </c>
      <c r="K730">
        <f>VALUE(LEFT(J730,1))</f>
        <v>4</v>
      </c>
      <c r="L730" s="25" t="str">
        <f>+O730</f>
        <v>R5 </v>
      </c>
      <c r="M730" s="25" t="s">
        <v>4749</v>
      </c>
      <c r="N730" s="25" t="s">
        <v>4750</v>
      </c>
      <c r="O730" s="25" t="s">
        <v>3084</v>
      </c>
      <c r="P730" s="25">
        <v>2555</v>
      </c>
      <c r="Q730" s="25">
        <v>5.8410000000000002</v>
      </c>
      <c r="R730" s="25" t="s">
        <v>36</v>
      </c>
      <c r="S730" s="25" t="s">
        <v>36</v>
      </c>
    </row>
    <row r="731" spans="1:19" x14ac:dyDescent="0.35">
      <c r="A731" s="25" t="str">
        <f>+N731</f>
        <v>Dubois Peggy</v>
      </c>
      <c r="B731" s="25" t="str">
        <f>+M731</f>
        <v>292.74.619.0</v>
      </c>
      <c r="C731" s="25" t="str">
        <f>LEFT(L731,2)</f>
        <v>R7</v>
      </c>
      <c r="D731" s="25">
        <f>+Q731</f>
        <v>2.456</v>
      </c>
      <c r="E731" s="25" t="str">
        <f>+R731</f>
        <v>50+</v>
      </c>
      <c r="F731" s="25" t="str">
        <f>+S731</f>
        <v>A</v>
      </c>
      <c r="G731" s="29" t="s">
        <v>3996</v>
      </c>
      <c r="H731" s="29" t="str">
        <f t="shared" si="11"/>
        <v/>
      </c>
      <c r="I731" s="25" t="str">
        <f>IF(K731&gt;4,"Dames","Messieurs")</f>
        <v>Dames</v>
      </c>
      <c r="J731" t="str">
        <f>RIGHT(B731,5)</f>
        <v>619.0</v>
      </c>
      <c r="K731">
        <f>VALUE(LEFT(J731,1))</f>
        <v>6</v>
      </c>
      <c r="L731" s="25" t="str">
        <f>+O731</f>
        <v>R7 </v>
      </c>
      <c r="M731" s="25" t="s">
        <v>4419</v>
      </c>
      <c r="N731" s="25" t="s">
        <v>4420</v>
      </c>
      <c r="O731" s="25" t="s">
        <v>3066</v>
      </c>
      <c r="P731" s="25">
        <v>5610</v>
      </c>
      <c r="Q731" s="25">
        <v>2.456</v>
      </c>
      <c r="R731" s="25" t="s">
        <v>39</v>
      </c>
      <c r="S731" s="25" t="s">
        <v>36</v>
      </c>
    </row>
    <row r="732" spans="1:19" x14ac:dyDescent="0.35">
      <c r="A732" s="25" t="str">
        <f>+N732</f>
        <v>Duboux Victor</v>
      </c>
      <c r="B732" s="25" t="str">
        <f>+M732</f>
        <v>292.12.287.0</v>
      </c>
      <c r="C732" s="25" t="str">
        <f>LEFT(L732,2)</f>
        <v>R7</v>
      </c>
      <c r="D732" s="25">
        <f>+Q732</f>
        <v>2.3660000000000001</v>
      </c>
      <c r="E732" s="25" t="str">
        <f>+R732</f>
        <v>14&amp;U</v>
      </c>
      <c r="F732" s="25" t="str">
        <f>+S732</f>
        <v>A</v>
      </c>
      <c r="G732" s="29" t="s">
        <v>27</v>
      </c>
      <c r="H732" s="29" t="str">
        <f t="shared" si="11"/>
        <v/>
      </c>
      <c r="I732" s="25" t="str">
        <f>IF(K732&gt;4,"Dames","Messieurs")</f>
        <v>Messieurs</v>
      </c>
      <c r="J732" t="str">
        <f>RIGHT(B732,5)</f>
        <v>287.0</v>
      </c>
      <c r="K732">
        <f>VALUE(LEFT(J732,1))</f>
        <v>2</v>
      </c>
      <c r="L732" s="25" t="str">
        <f>+O732</f>
        <v>R7 </v>
      </c>
      <c r="M732" s="25" t="s">
        <v>3179</v>
      </c>
      <c r="N732" s="25" t="s">
        <v>3180</v>
      </c>
      <c r="O732" s="25" t="s">
        <v>3066</v>
      </c>
      <c r="P732" s="25">
        <v>16522</v>
      </c>
      <c r="Q732" s="25">
        <v>2.3660000000000001</v>
      </c>
      <c r="R732" s="25" t="s">
        <v>83</v>
      </c>
      <c r="S732" s="25" t="s">
        <v>36</v>
      </c>
    </row>
    <row r="733" spans="1:19" x14ac:dyDescent="0.35">
      <c r="A733" s="25" t="str">
        <f>+N733</f>
        <v>Dubuis Baptiste</v>
      </c>
      <c r="B733" s="25" t="str">
        <f>+M733</f>
        <v>292.81.210.0</v>
      </c>
      <c r="C733" s="25" t="str">
        <f>LEFT(L733,2)</f>
        <v>R9</v>
      </c>
      <c r="D733" s="25">
        <f>+Q733</f>
        <v>0.75</v>
      </c>
      <c r="E733" s="25" t="str">
        <f>+R733</f>
        <v>40+</v>
      </c>
      <c r="F733" s="25" t="str">
        <f>+S733</f>
        <v>S</v>
      </c>
      <c r="G733" s="29" t="s">
        <v>2175</v>
      </c>
      <c r="H733" s="29" t="str">
        <f t="shared" si="11"/>
        <v/>
      </c>
      <c r="I733" s="25" t="str">
        <f>IF(K733&gt;4,"Dames","Messieurs")</f>
        <v>Messieurs</v>
      </c>
      <c r="J733" t="str">
        <f>RIGHT(B733,5)</f>
        <v>210.0</v>
      </c>
      <c r="K733">
        <f>VALUE(LEFT(J733,1))</f>
        <v>2</v>
      </c>
      <c r="L733" s="25" t="str">
        <f>+O733</f>
        <v>R9 </v>
      </c>
      <c r="M733" s="25" t="s">
        <v>2865</v>
      </c>
      <c r="N733" s="25" t="s">
        <v>2866</v>
      </c>
      <c r="O733" s="25" t="s">
        <v>3073</v>
      </c>
      <c r="P733" s="25">
        <v>32458</v>
      </c>
      <c r="Q733" s="25">
        <v>0.75</v>
      </c>
      <c r="R733" s="25" t="s">
        <v>68</v>
      </c>
      <c r="S733" s="25" t="s">
        <v>878</v>
      </c>
    </row>
    <row r="734" spans="1:19" x14ac:dyDescent="0.35">
      <c r="A734" s="25" t="str">
        <f>+N734</f>
        <v>Dubuis Sam</v>
      </c>
      <c r="B734" s="25" t="str">
        <f>+M734</f>
        <v>292.08.410.0</v>
      </c>
      <c r="C734" s="25" t="str">
        <f>LEFT(L734,2)</f>
        <v>R8</v>
      </c>
      <c r="D734" s="25">
        <f>+Q734</f>
        <v>0.90100000000000002</v>
      </c>
      <c r="E734" s="25" t="str">
        <f>+R734</f>
        <v>18&amp;U</v>
      </c>
      <c r="F734" s="25" t="str">
        <f>+S734</f>
        <v>A</v>
      </c>
      <c r="G734" s="29" t="s">
        <v>28</v>
      </c>
      <c r="H734" s="29" t="str">
        <f t="shared" si="11"/>
        <v/>
      </c>
      <c r="I734" s="25" t="str">
        <f>IF(K734&gt;4,"Dames","Messieurs")</f>
        <v>Messieurs</v>
      </c>
      <c r="J734" t="str">
        <f>RIGHT(B734,5)</f>
        <v>410.0</v>
      </c>
      <c r="K734">
        <f>VALUE(LEFT(J734,1))</f>
        <v>4</v>
      </c>
      <c r="L734" s="25" t="str">
        <f>+O734</f>
        <v>R8 </v>
      </c>
      <c r="M734" s="25" t="s">
        <v>3813</v>
      </c>
      <c r="N734" s="25" t="s">
        <v>3814</v>
      </c>
      <c r="O734" s="25" t="s">
        <v>3070</v>
      </c>
      <c r="P734" s="25">
        <v>30365</v>
      </c>
      <c r="Q734" s="25">
        <v>0.90100000000000002</v>
      </c>
      <c r="R734" s="25" t="s">
        <v>73</v>
      </c>
      <c r="S734" s="25" t="s">
        <v>36</v>
      </c>
    </row>
    <row r="735" spans="1:19" x14ac:dyDescent="0.35">
      <c r="A735" s="25" t="str">
        <f>+N735</f>
        <v>Dubuis Valérie</v>
      </c>
      <c r="B735" s="25" t="str">
        <f>+M735</f>
        <v>292.86.891.0</v>
      </c>
      <c r="C735" s="25" t="str">
        <f>LEFT(L735,2)</f>
        <v>R7</v>
      </c>
      <c r="D735" s="25">
        <f>+Q735</f>
        <v>2.7349999999999999</v>
      </c>
      <c r="E735" s="25" t="str">
        <f>+R735</f>
        <v>35+</v>
      </c>
      <c r="F735" s="25" t="str">
        <f>+S735</f>
        <v>A</v>
      </c>
      <c r="G735" s="29" t="s">
        <v>28</v>
      </c>
      <c r="H735" s="29" t="str">
        <f t="shared" si="11"/>
        <v/>
      </c>
      <c r="I735" s="25" t="str">
        <f>IF(K735&gt;4,"Dames","Messieurs")</f>
        <v>Dames</v>
      </c>
      <c r="J735" t="str">
        <f>RIGHT(B735,5)</f>
        <v>891.0</v>
      </c>
      <c r="K735">
        <f>VALUE(LEFT(J735,1))</f>
        <v>8</v>
      </c>
      <c r="L735" s="25" t="str">
        <f>+O735</f>
        <v>R7 </v>
      </c>
      <c r="M735" s="25" t="s">
        <v>3792</v>
      </c>
      <c r="N735" s="25" t="s">
        <v>3793</v>
      </c>
      <c r="O735" s="25" t="s">
        <v>3066</v>
      </c>
      <c r="P735" s="25">
        <v>4943</v>
      </c>
      <c r="Q735" s="25">
        <v>2.7349999999999999</v>
      </c>
      <c r="R735" s="25" t="s">
        <v>42</v>
      </c>
      <c r="S735" s="25" t="s">
        <v>36</v>
      </c>
    </row>
    <row r="736" spans="1:19" x14ac:dyDescent="0.35">
      <c r="A736" s="25" t="str">
        <f>+N736</f>
        <v>DUC Chloé</v>
      </c>
      <c r="B736" s="25" t="str">
        <f>+M736</f>
        <v>293.06.818.0</v>
      </c>
      <c r="C736" s="25" t="str">
        <f>LEFT(L736,2)</f>
        <v>R9</v>
      </c>
      <c r="D736" s="25">
        <f>+Q736</f>
        <v>0.75</v>
      </c>
      <c r="E736" s="25" t="str">
        <f>+R736</f>
        <v>A</v>
      </c>
      <c r="F736" s="25" t="str">
        <f>+S736</f>
        <v>A</v>
      </c>
      <c r="G736" s="29" t="s">
        <v>3359</v>
      </c>
      <c r="H736" s="29" t="str">
        <f t="shared" si="11"/>
        <v/>
      </c>
      <c r="I736" s="25" t="str">
        <f>IF(K736&gt;4,"Dames","Messieurs")</f>
        <v>Dames</v>
      </c>
      <c r="J736" t="str">
        <f>RIGHT(B736,5)</f>
        <v>818.0</v>
      </c>
      <c r="K736">
        <f>VALUE(LEFT(J736,1))</f>
        <v>8</v>
      </c>
      <c r="L736" s="25" t="str">
        <f>+O736</f>
        <v>R9 </v>
      </c>
      <c r="M736" s="25" t="s">
        <v>850</v>
      </c>
      <c r="N736" s="25" t="s">
        <v>851</v>
      </c>
      <c r="O736" s="25" t="s">
        <v>3073</v>
      </c>
      <c r="P736" s="25">
        <v>11805</v>
      </c>
      <c r="Q736" s="25">
        <v>0.75</v>
      </c>
      <c r="R736" s="25" t="s">
        <v>36</v>
      </c>
      <c r="S736" s="25" t="s">
        <v>36</v>
      </c>
    </row>
    <row r="737" spans="1:19" x14ac:dyDescent="0.35">
      <c r="A737" s="25" t="str">
        <f>+N737</f>
        <v>Duc Kevin</v>
      </c>
      <c r="B737" s="25" t="str">
        <f>+M737</f>
        <v>293.92.181.0</v>
      </c>
      <c r="C737" s="25" t="str">
        <f>LEFT(L737,2)</f>
        <v>R8</v>
      </c>
      <c r="D737" s="25">
        <f>+Q737</f>
        <v>1.8180000000000001</v>
      </c>
      <c r="E737" s="25" t="str">
        <f>+R737</f>
        <v>A</v>
      </c>
      <c r="F737" s="25" t="str">
        <f>+S737</f>
        <v>A</v>
      </c>
      <c r="G737" s="29" t="s">
        <v>28</v>
      </c>
      <c r="H737" s="29" t="str">
        <f t="shared" si="11"/>
        <v/>
      </c>
      <c r="I737" s="25" t="str">
        <f>IF(K737&gt;4,"Dames","Messieurs")</f>
        <v>Messieurs</v>
      </c>
      <c r="J737" t="str">
        <f>RIGHT(B737,5)</f>
        <v>181.0</v>
      </c>
      <c r="K737">
        <f>VALUE(LEFT(J737,1))</f>
        <v>1</v>
      </c>
      <c r="L737" s="25" t="str">
        <f>+O737</f>
        <v>R8 </v>
      </c>
      <c r="M737" s="25" t="s">
        <v>407</v>
      </c>
      <c r="N737" s="25" t="s">
        <v>408</v>
      </c>
      <c r="O737" s="25" t="s">
        <v>3070</v>
      </c>
      <c r="P737" s="25">
        <v>20630</v>
      </c>
      <c r="Q737" s="25">
        <v>1.8180000000000001</v>
      </c>
      <c r="R737" s="25" t="s">
        <v>36</v>
      </c>
      <c r="S737" s="25" t="s">
        <v>36</v>
      </c>
    </row>
    <row r="738" spans="1:19" x14ac:dyDescent="0.35">
      <c r="A738" s="25" t="str">
        <f>+N738</f>
        <v>Duc Nolan</v>
      </c>
      <c r="B738" s="25" t="str">
        <f>+M738</f>
        <v>293.05.484.0</v>
      </c>
      <c r="C738" s="25" t="str">
        <f>LEFT(L738,2)</f>
        <v>R9</v>
      </c>
      <c r="D738" s="25">
        <f>+Q738</f>
        <v>0.75</v>
      </c>
      <c r="E738" s="25" t="str">
        <f>+R738</f>
        <v>A</v>
      </c>
      <c r="F738" s="25" t="str">
        <f>+S738</f>
        <v>A</v>
      </c>
      <c r="G738" s="29" t="s">
        <v>543</v>
      </c>
      <c r="H738" s="29" t="str">
        <f t="shared" si="11"/>
        <v/>
      </c>
      <c r="I738" s="25" t="str">
        <f>IF(K738&gt;4,"Dames","Messieurs")</f>
        <v>Messieurs</v>
      </c>
      <c r="J738" t="str">
        <f>RIGHT(B738,5)</f>
        <v>484.0</v>
      </c>
      <c r="K738">
        <f>VALUE(LEFT(J738,1))</f>
        <v>4</v>
      </c>
      <c r="L738" s="25" t="str">
        <f>+O738</f>
        <v>R9 </v>
      </c>
      <c r="M738" s="25" t="s">
        <v>668</v>
      </c>
      <c r="N738" s="25" t="s">
        <v>669</v>
      </c>
      <c r="O738" s="25" t="s">
        <v>3073</v>
      </c>
      <c r="P738" s="25">
        <v>32458</v>
      </c>
      <c r="Q738" s="25">
        <v>0.75</v>
      </c>
      <c r="R738" s="25" t="s">
        <v>36</v>
      </c>
      <c r="S738" s="25" t="s">
        <v>36</v>
      </c>
    </row>
    <row r="739" spans="1:19" x14ac:dyDescent="0.35">
      <c r="A739" s="25" t="str">
        <f>+N739</f>
        <v>Duc Océane</v>
      </c>
      <c r="B739" s="25" t="str">
        <f>+M739</f>
        <v>293.07.706.0</v>
      </c>
      <c r="C739" s="25" t="str">
        <f>LEFT(L739,2)</f>
        <v>R7</v>
      </c>
      <c r="D739" s="25">
        <f>+Q739</f>
        <v>1.768</v>
      </c>
      <c r="E739" s="25" t="str">
        <f>+R739</f>
        <v>18&amp;U</v>
      </c>
      <c r="F739" s="25" t="str">
        <f>+S739</f>
        <v>S</v>
      </c>
      <c r="G739" s="29" t="s">
        <v>543</v>
      </c>
      <c r="H739" s="29" t="str">
        <f t="shared" si="11"/>
        <v/>
      </c>
      <c r="I739" s="25" t="str">
        <f>IF(K739&gt;4,"Dames","Messieurs")</f>
        <v>Dames</v>
      </c>
      <c r="J739" t="str">
        <f>RIGHT(B739,5)</f>
        <v>706.0</v>
      </c>
      <c r="K739">
        <f>VALUE(LEFT(J739,1))</f>
        <v>7</v>
      </c>
      <c r="L739" s="25" t="str">
        <f>+O739</f>
        <v>R7 </v>
      </c>
      <c r="M739" s="25" t="s">
        <v>666</v>
      </c>
      <c r="N739" s="25" t="s">
        <v>667</v>
      </c>
      <c r="O739" s="25" t="s">
        <v>3066</v>
      </c>
      <c r="P739" s="25">
        <v>7622</v>
      </c>
      <c r="Q739" s="25">
        <v>1.768</v>
      </c>
      <c r="R739" s="25" t="s">
        <v>73</v>
      </c>
      <c r="S739" s="25" t="s">
        <v>878</v>
      </c>
    </row>
    <row r="740" spans="1:19" x14ac:dyDescent="0.35">
      <c r="A740" s="25" t="str">
        <f>+N740</f>
        <v>Duc Pascal</v>
      </c>
      <c r="B740" s="25" t="str">
        <f>+M740</f>
        <v>293.76.351.0</v>
      </c>
      <c r="C740" s="25" t="str">
        <f>LEFT(L740,2)</f>
        <v>R7</v>
      </c>
      <c r="D740" s="25">
        <f>+Q740</f>
        <v>3.4020000000000001</v>
      </c>
      <c r="E740" s="25" t="str">
        <f>+R740</f>
        <v>45+</v>
      </c>
      <c r="F740" s="25" t="str">
        <f>+S740</f>
        <v>A</v>
      </c>
      <c r="G740" s="29" t="s">
        <v>543</v>
      </c>
      <c r="H740" s="29" t="str">
        <f t="shared" si="11"/>
        <v/>
      </c>
      <c r="I740" s="25" t="str">
        <f>IF(K740&gt;4,"Dames","Messieurs")</f>
        <v>Messieurs</v>
      </c>
      <c r="J740" t="str">
        <f>RIGHT(B740,5)</f>
        <v>351.0</v>
      </c>
      <c r="K740">
        <f>VALUE(LEFT(J740,1))</f>
        <v>3</v>
      </c>
      <c r="L740" s="25" t="str">
        <f>+O740</f>
        <v>R7 </v>
      </c>
      <c r="M740" s="25" t="s">
        <v>662</v>
      </c>
      <c r="N740" s="25" t="s">
        <v>663</v>
      </c>
      <c r="O740" s="25" t="s">
        <v>3066</v>
      </c>
      <c r="P740" s="25">
        <v>10449</v>
      </c>
      <c r="Q740" s="25">
        <v>3.4020000000000001</v>
      </c>
      <c r="R740" s="25" t="s">
        <v>78</v>
      </c>
      <c r="S740" s="25" t="s">
        <v>36</v>
      </c>
    </row>
    <row r="741" spans="1:19" x14ac:dyDescent="0.35">
      <c r="A741" s="25" t="str">
        <f>+N741</f>
        <v>Ducarroz Nolan</v>
      </c>
      <c r="B741" s="25" t="str">
        <f>+M741</f>
        <v>293.03.408.0</v>
      </c>
      <c r="C741" s="25" t="str">
        <f>LEFT(L741,2)</f>
        <v>R9</v>
      </c>
      <c r="D741" s="25">
        <f>+Q741</f>
        <v>0.75</v>
      </c>
      <c r="E741" s="25" t="str">
        <f>+R741</f>
        <v>A</v>
      </c>
      <c r="F741" s="25" t="str">
        <f>+S741</f>
        <v>S</v>
      </c>
      <c r="G741" s="29" t="s">
        <v>543</v>
      </c>
      <c r="H741" s="29" t="str">
        <f t="shared" si="11"/>
        <v/>
      </c>
      <c r="I741" s="25" t="str">
        <f>IF(K741&gt;4,"Dames","Messieurs")</f>
        <v>Messieurs</v>
      </c>
      <c r="J741" t="str">
        <f>RIGHT(B741,5)</f>
        <v>408.0</v>
      </c>
      <c r="K741">
        <f>VALUE(LEFT(J741,1))</f>
        <v>4</v>
      </c>
      <c r="L741" s="25" t="str">
        <f>+O741</f>
        <v>R9 </v>
      </c>
      <c r="M741" s="25" t="s">
        <v>607</v>
      </c>
      <c r="N741" s="25" t="s">
        <v>608</v>
      </c>
      <c r="O741" s="25" t="s">
        <v>3073</v>
      </c>
      <c r="P741" s="25">
        <v>32458</v>
      </c>
      <c r="Q741" s="25">
        <v>0.75</v>
      </c>
      <c r="R741" s="25" t="s">
        <v>36</v>
      </c>
      <c r="S741" s="25" t="s">
        <v>878</v>
      </c>
    </row>
    <row r="742" spans="1:19" x14ac:dyDescent="0.35">
      <c r="A742" s="25" t="str">
        <f>+N742</f>
        <v>Ducarroz Orane</v>
      </c>
      <c r="B742" s="25" t="str">
        <f>+M742</f>
        <v>293.06.651.0</v>
      </c>
      <c r="C742" s="25" t="str">
        <f>LEFT(L742,2)</f>
        <v>R9</v>
      </c>
      <c r="D742" s="25">
        <f>+Q742</f>
        <v>0.75</v>
      </c>
      <c r="E742" s="25" t="str">
        <f>+R742</f>
        <v>A</v>
      </c>
      <c r="F742" s="25" t="str">
        <f>+S742</f>
        <v>S</v>
      </c>
      <c r="G742" s="29" t="s">
        <v>543</v>
      </c>
      <c r="H742" s="29" t="str">
        <f t="shared" si="11"/>
        <v/>
      </c>
      <c r="I742" s="25" t="str">
        <f>IF(K742&gt;4,"Dames","Messieurs")</f>
        <v>Dames</v>
      </c>
      <c r="J742" t="str">
        <f>RIGHT(B742,5)</f>
        <v>651.0</v>
      </c>
      <c r="K742">
        <f>VALUE(LEFT(J742,1))</f>
        <v>6</v>
      </c>
      <c r="L742" s="25" t="str">
        <f>+O742</f>
        <v>R9 </v>
      </c>
      <c r="M742" s="25" t="s">
        <v>660</v>
      </c>
      <c r="N742" s="25" t="s">
        <v>661</v>
      </c>
      <c r="O742" s="25" t="s">
        <v>3073</v>
      </c>
      <c r="P742" s="25">
        <v>11805</v>
      </c>
      <c r="Q742" s="25">
        <v>0.75</v>
      </c>
      <c r="R742" s="25" t="s">
        <v>36</v>
      </c>
      <c r="S742" s="25" t="s">
        <v>878</v>
      </c>
    </row>
    <row r="743" spans="1:19" x14ac:dyDescent="0.35">
      <c r="A743" s="25" t="str">
        <f>+N743</f>
        <v>Ducoulombier Melodie</v>
      </c>
      <c r="B743" s="25" t="str">
        <f>+M743</f>
        <v>293.91.720.0</v>
      </c>
      <c r="C743" s="25" t="str">
        <f>LEFT(L743,2)</f>
        <v>R7</v>
      </c>
      <c r="D743" s="25">
        <f>+Q743</f>
        <v>2.3969999999999998</v>
      </c>
      <c r="E743" s="25" t="str">
        <f>+R743</f>
        <v>30+</v>
      </c>
      <c r="F743" s="25" t="str">
        <f>+S743</f>
        <v>A</v>
      </c>
      <c r="G743" s="29" t="s">
        <v>27</v>
      </c>
      <c r="H743" s="29" t="str">
        <f t="shared" si="11"/>
        <v/>
      </c>
      <c r="I743" s="25" t="str">
        <f>IF(K743&gt;4,"Dames","Messieurs")</f>
        <v>Dames</v>
      </c>
      <c r="J743" t="str">
        <f>RIGHT(B743,5)</f>
        <v>720.0</v>
      </c>
      <c r="K743">
        <f>VALUE(LEFT(J743,1))</f>
        <v>7</v>
      </c>
      <c r="L743" s="25" t="str">
        <f>+O743</f>
        <v>R7 </v>
      </c>
      <c r="M743" s="25" t="s">
        <v>4787</v>
      </c>
      <c r="N743" s="25" t="s">
        <v>4788</v>
      </c>
      <c r="O743" s="25" t="s">
        <v>3066</v>
      </c>
      <c r="P743" s="25">
        <v>5762</v>
      </c>
      <c r="Q743" s="25">
        <v>2.3969999999999998</v>
      </c>
      <c r="R743" s="25" t="s">
        <v>35</v>
      </c>
      <c r="S743" s="25" t="s">
        <v>36</v>
      </c>
    </row>
    <row r="744" spans="1:19" x14ac:dyDescent="0.35">
      <c r="A744" s="25" t="str">
        <f>+N744</f>
        <v>Ducrest Jean - Noel</v>
      </c>
      <c r="B744" s="25" t="str">
        <f>+M744</f>
        <v>293.62.492.0</v>
      </c>
      <c r="C744" s="25" t="str">
        <f>LEFT(L744,2)</f>
        <v>R9</v>
      </c>
      <c r="D744" s="25">
        <f>+Q744</f>
        <v>0.84499999999999997</v>
      </c>
      <c r="E744" s="25" t="str">
        <f>+R744</f>
        <v>60+</v>
      </c>
      <c r="F744" s="25" t="str">
        <f>+S744</f>
        <v>A</v>
      </c>
      <c r="G744" s="29" t="s">
        <v>539</v>
      </c>
      <c r="H744" s="29" t="str">
        <f t="shared" si="11"/>
        <v/>
      </c>
      <c r="I744" s="25" t="str">
        <f>IF(K744&gt;4,"Dames","Messieurs")</f>
        <v>Messieurs</v>
      </c>
      <c r="J744" t="str">
        <f>RIGHT(B744,5)</f>
        <v>492.0</v>
      </c>
      <c r="K744">
        <f>VALUE(LEFT(J744,1))</f>
        <v>4</v>
      </c>
      <c r="L744" s="25" t="str">
        <f>+O744</f>
        <v>R9 </v>
      </c>
      <c r="M744" s="25" t="s">
        <v>459</v>
      </c>
      <c r="N744" s="25" t="s">
        <v>460</v>
      </c>
      <c r="O744" s="25" t="s">
        <v>3073</v>
      </c>
      <c r="P744" s="25">
        <v>31132</v>
      </c>
      <c r="Q744" s="25">
        <v>0.84499999999999997</v>
      </c>
      <c r="R744" s="25" t="s">
        <v>47</v>
      </c>
      <c r="S744" s="25" t="s">
        <v>36</v>
      </c>
    </row>
    <row r="745" spans="1:19" x14ac:dyDescent="0.35">
      <c r="A745" s="25" t="str">
        <f>+N745</f>
        <v>Ducrest Léa</v>
      </c>
      <c r="B745" s="25" t="str">
        <f>+M745</f>
        <v>293.97.669.0</v>
      </c>
      <c r="C745" s="25" t="str">
        <f>LEFT(L745,2)</f>
        <v>R9</v>
      </c>
      <c r="D745" s="25">
        <f>+Q745</f>
        <v>0.75</v>
      </c>
      <c r="E745" s="25" t="str">
        <f>+R745</f>
        <v>A</v>
      </c>
      <c r="F745" s="25" t="str">
        <f>+S745</f>
        <v>S</v>
      </c>
      <c r="G745" s="29" t="s">
        <v>539</v>
      </c>
      <c r="H745" s="29" t="str">
        <f t="shared" si="11"/>
        <v/>
      </c>
      <c r="I745" s="25" t="str">
        <f>IF(K745&gt;4,"Dames","Messieurs")</f>
        <v>Dames</v>
      </c>
      <c r="J745" t="str">
        <f>RIGHT(B745,5)</f>
        <v>669.0</v>
      </c>
      <c r="K745">
        <f>VALUE(LEFT(J745,1))</f>
        <v>6</v>
      </c>
      <c r="L745" s="25" t="str">
        <f>+O745</f>
        <v>R9 </v>
      </c>
      <c r="M745" s="25" t="s">
        <v>1048</v>
      </c>
      <c r="N745" s="25" t="s">
        <v>1049</v>
      </c>
      <c r="O745" s="25" t="s">
        <v>3073</v>
      </c>
      <c r="P745" s="25">
        <v>11805</v>
      </c>
      <c r="Q745" s="25">
        <v>0.75</v>
      </c>
      <c r="R745" s="25" t="s">
        <v>36</v>
      </c>
      <c r="S745" s="25" t="s">
        <v>878</v>
      </c>
    </row>
    <row r="746" spans="1:19" x14ac:dyDescent="0.35">
      <c r="A746" s="25" t="str">
        <f>+N746</f>
        <v>Ducrest Véronique</v>
      </c>
      <c r="B746" s="25" t="str">
        <f>+M746</f>
        <v>293.61.504.0</v>
      </c>
      <c r="C746" s="25" t="str">
        <f>LEFT(L746,2)</f>
        <v>R9</v>
      </c>
      <c r="D746" s="25">
        <f>+Q746</f>
        <v>0.68300000000000005</v>
      </c>
      <c r="E746" s="25" t="str">
        <f>+R746</f>
        <v>60+</v>
      </c>
      <c r="F746" s="25" t="str">
        <f>+S746</f>
        <v>A</v>
      </c>
      <c r="G746" s="29" t="s">
        <v>539</v>
      </c>
      <c r="H746" s="29" t="str">
        <f t="shared" si="11"/>
        <v/>
      </c>
      <c r="I746" s="25" t="str">
        <f>IF(K746&gt;4,"Dames","Messieurs")</f>
        <v>Dames</v>
      </c>
      <c r="J746" t="str">
        <f>RIGHT(B746,5)</f>
        <v>504.0</v>
      </c>
      <c r="K746">
        <f>VALUE(LEFT(J746,1))</f>
        <v>5</v>
      </c>
      <c r="L746" s="25" t="str">
        <f>+O746</f>
        <v>R9 </v>
      </c>
      <c r="M746" s="25" t="s">
        <v>1050</v>
      </c>
      <c r="N746" s="25" t="s">
        <v>1051</v>
      </c>
      <c r="O746" s="25" t="s">
        <v>3073</v>
      </c>
      <c r="P746" s="25">
        <v>20941</v>
      </c>
      <c r="Q746" s="25">
        <v>0.68300000000000005</v>
      </c>
      <c r="R746" s="25" t="s">
        <v>47</v>
      </c>
      <c r="S746" s="25" t="s">
        <v>36</v>
      </c>
    </row>
    <row r="747" spans="1:19" x14ac:dyDescent="0.35">
      <c r="A747" s="25" t="str">
        <f>+N747</f>
        <v>Ducrey Jean-Marc</v>
      </c>
      <c r="B747" s="25" t="str">
        <f>+M747</f>
        <v>293.63.207.0</v>
      </c>
      <c r="C747" s="25" t="str">
        <f>LEFT(L747,2)</f>
        <v>R8</v>
      </c>
      <c r="D747" s="25">
        <f>+Q747</f>
        <v>1.681</v>
      </c>
      <c r="E747" s="25" t="str">
        <f>+R747</f>
        <v>60+</v>
      </c>
      <c r="F747" s="25" t="str">
        <f>+S747</f>
        <v>A</v>
      </c>
      <c r="G747" s="29" t="s">
        <v>25</v>
      </c>
      <c r="H747" s="29" t="str">
        <f t="shared" si="11"/>
        <v/>
      </c>
      <c r="I747" s="25" t="str">
        <f>IF(K747&gt;4,"Dames","Messieurs")</f>
        <v>Messieurs</v>
      </c>
      <c r="J747" t="str">
        <f>RIGHT(B747,5)</f>
        <v>207.0</v>
      </c>
      <c r="K747">
        <f>VALUE(LEFT(J747,1))</f>
        <v>2</v>
      </c>
      <c r="L747" s="25" t="str">
        <f>+O747</f>
        <v>R8 </v>
      </c>
      <c r="M747" s="25" t="s">
        <v>105</v>
      </c>
      <c r="N747" s="25" t="s">
        <v>106</v>
      </c>
      <c r="O747" s="25" t="s">
        <v>3070</v>
      </c>
      <c r="P747" s="25">
        <v>21740</v>
      </c>
      <c r="Q747" s="25">
        <v>1.681</v>
      </c>
      <c r="R747" s="25" t="s">
        <v>47</v>
      </c>
      <c r="S747" s="25" t="s">
        <v>36</v>
      </c>
    </row>
    <row r="748" spans="1:19" x14ac:dyDescent="0.35">
      <c r="A748" s="25" t="str">
        <f>+N748</f>
        <v>Ducrey Nicolas</v>
      </c>
      <c r="B748" s="25" t="str">
        <f>+M748</f>
        <v>293.73.104.0</v>
      </c>
      <c r="C748" s="25" t="str">
        <f>LEFT(L748,2)</f>
        <v>R8</v>
      </c>
      <c r="D748" s="25">
        <f>+Q748</f>
        <v>1.458</v>
      </c>
      <c r="E748" s="25" t="str">
        <f>+R748</f>
        <v>50+</v>
      </c>
      <c r="F748" s="25" t="str">
        <f>+S748</f>
        <v>A</v>
      </c>
      <c r="G748" s="29" t="s">
        <v>2175</v>
      </c>
      <c r="H748" s="29" t="str">
        <f t="shared" si="11"/>
        <v/>
      </c>
      <c r="I748" s="25" t="str">
        <f>IF(K748&gt;4,"Dames","Messieurs")</f>
        <v>Messieurs</v>
      </c>
      <c r="J748" t="str">
        <f>RIGHT(B748,5)</f>
        <v>104.0</v>
      </c>
      <c r="K748">
        <f>VALUE(LEFT(J748,1))</f>
        <v>1</v>
      </c>
      <c r="L748" s="25" t="str">
        <f>+O748</f>
        <v>R8 </v>
      </c>
      <c r="M748" s="25" t="s">
        <v>2743</v>
      </c>
      <c r="N748" s="25" t="s">
        <v>2744</v>
      </c>
      <c r="O748" s="25" t="s">
        <v>3070</v>
      </c>
      <c r="P748" s="25">
        <v>23815</v>
      </c>
      <c r="Q748" s="25">
        <v>1.458</v>
      </c>
      <c r="R748" s="25" t="s">
        <v>39</v>
      </c>
      <c r="S748" s="25" t="s">
        <v>36</v>
      </c>
    </row>
    <row r="749" spans="1:19" x14ac:dyDescent="0.35">
      <c r="A749" s="25" t="str">
        <f>+N749</f>
        <v>Ducrey Théo</v>
      </c>
      <c r="B749" s="25" t="str">
        <f>+M749</f>
        <v>293.02.262.0</v>
      </c>
      <c r="C749" s="25" t="str">
        <f>LEFT(L749,2)</f>
        <v>R9</v>
      </c>
      <c r="D749" s="25">
        <f>+Q749</f>
        <v>0.75</v>
      </c>
      <c r="E749" s="25" t="str">
        <f>+R749</f>
        <v>A</v>
      </c>
      <c r="F749" s="25" t="str">
        <f>+S749</f>
        <v>S</v>
      </c>
      <c r="G749" s="29" t="s">
        <v>2175</v>
      </c>
      <c r="H749" s="29" t="str">
        <f t="shared" si="11"/>
        <v/>
      </c>
      <c r="I749" s="25" t="str">
        <f>IF(K749&gt;4,"Dames","Messieurs")</f>
        <v>Messieurs</v>
      </c>
      <c r="J749" t="str">
        <f>RIGHT(B749,5)</f>
        <v>262.0</v>
      </c>
      <c r="K749">
        <f>VALUE(LEFT(J749,1))</f>
        <v>2</v>
      </c>
      <c r="L749" s="25" t="str">
        <f>+O749</f>
        <v>R9 </v>
      </c>
      <c r="M749" s="25" t="s">
        <v>3003</v>
      </c>
      <c r="N749" s="25" t="s">
        <v>3004</v>
      </c>
      <c r="O749" s="25" t="s">
        <v>3073</v>
      </c>
      <c r="P749" s="25">
        <v>32458</v>
      </c>
      <c r="Q749" s="25">
        <v>0.75</v>
      </c>
      <c r="R749" s="25" t="s">
        <v>36</v>
      </c>
      <c r="S749" s="25" t="s">
        <v>878</v>
      </c>
    </row>
    <row r="750" spans="1:19" x14ac:dyDescent="0.35">
      <c r="A750" s="25" t="str">
        <f>+N750</f>
        <v>Dufour Michael</v>
      </c>
      <c r="B750" s="25" t="str">
        <f>+M750</f>
        <v>294.79.201.0</v>
      </c>
      <c r="C750" s="25" t="str">
        <f>LEFT(L750,2)</f>
        <v>R8</v>
      </c>
      <c r="D750" s="25">
        <f>+Q750</f>
        <v>1.6950000000000001</v>
      </c>
      <c r="E750" s="25" t="str">
        <f>+R750</f>
        <v>45+</v>
      </c>
      <c r="F750" s="25" t="str">
        <f>+S750</f>
        <v>A</v>
      </c>
      <c r="G750" s="29" t="s">
        <v>543</v>
      </c>
      <c r="H750" s="29" t="str">
        <f t="shared" si="11"/>
        <v/>
      </c>
      <c r="I750" s="25" t="str">
        <f>IF(K750&gt;4,"Dames","Messieurs")</f>
        <v>Messieurs</v>
      </c>
      <c r="J750" t="str">
        <f>RIGHT(B750,5)</f>
        <v>201.0</v>
      </c>
      <c r="K750">
        <f>VALUE(LEFT(J750,1))</f>
        <v>2</v>
      </c>
      <c r="L750" s="25" t="str">
        <f>+O750</f>
        <v>R8 </v>
      </c>
      <c r="M750" s="25" t="s">
        <v>678</v>
      </c>
      <c r="N750" s="25" t="s">
        <v>679</v>
      </c>
      <c r="O750" s="25" t="s">
        <v>3070</v>
      </c>
      <c r="P750" s="25">
        <v>21604</v>
      </c>
      <c r="Q750" s="25">
        <v>1.6950000000000001</v>
      </c>
      <c r="R750" s="25" t="s">
        <v>78</v>
      </c>
      <c r="S750" s="25" t="s">
        <v>36</v>
      </c>
    </row>
    <row r="751" spans="1:19" x14ac:dyDescent="0.35">
      <c r="A751" s="25" t="str">
        <f>+N751</f>
        <v>Dumais Yohan</v>
      </c>
      <c r="B751" s="25" t="str">
        <f>+M751</f>
        <v>295.87.419.0</v>
      </c>
      <c r="C751" s="25" t="str">
        <f>LEFT(L751,2)</f>
        <v>R8</v>
      </c>
      <c r="D751" s="25">
        <f>+Q751</f>
        <v>1.2030000000000001</v>
      </c>
      <c r="E751" s="25" t="str">
        <f>+R751</f>
        <v>35+</v>
      </c>
      <c r="F751" s="25" t="str">
        <f>+S751</f>
        <v>A</v>
      </c>
      <c r="G751" s="29" t="s">
        <v>29</v>
      </c>
      <c r="H751" s="29" t="str">
        <f t="shared" si="11"/>
        <v/>
      </c>
      <c r="I751" s="25" t="str">
        <f>IF(K751&gt;4,"Dames","Messieurs")</f>
        <v>Messieurs</v>
      </c>
      <c r="J751" t="str">
        <f>RIGHT(B751,5)</f>
        <v>419.0</v>
      </c>
      <c r="K751">
        <f>VALUE(LEFT(J751,1))</f>
        <v>4</v>
      </c>
      <c r="L751" s="25" t="str">
        <f>+O751</f>
        <v>R8 </v>
      </c>
      <c r="M751" s="25" t="s">
        <v>5316</v>
      </c>
      <c r="N751" s="25" t="s">
        <v>5317</v>
      </c>
      <c r="O751" s="25" t="s">
        <v>3070</v>
      </c>
      <c r="P751" s="25">
        <v>26734</v>
      </c>
      <c r="Q751" s="25">
        <v>1.2030000000000001</v>
      </c>
      <c r="R751" s="25" t="s">
        <v>42</v>
      </c>
      <c r="S751" s="25" t="s">
        <v>36</v>
      </c>
    </row>
    <row r="752" spans="1:19" x14ac:dyDescent="0.35">
      <c r="A752" s="25" t="str">
        <f>+N752</f>
        <v>Dunand Christophe</v>
      </c>
      <c r="B752" s="25" t="str">
        <f>+M752</f>
        <v>295.82.457.0</v>
      </c>
      <c r="C752" s="25" t="str">
        <f>LEFT(L752,2)</f>
        <v>R9</v>
      </c>
      <c r="D752" s="25">
        <f>+Q752</f>
        <v>0.75</v>
      </c>
      <c r="E752" s="25" t="str">
        <f>+R752</f>
        <v>40+</v>
      </c>
      <c r="F752" s="25" t="str">
        <f>+S752</f>
        <v>S</v>
      </c>
      <c r="G752" s="29" t="s">
        <v>543</v>
      </c>
      <c r="H752" s="29" t="str">
        <f t="shared" si="11"/>
        <v/>
      </c>
      <c r="I752" s="25" t="str">
        <f>IF(K752&gt;4,"Dames","Messieurs")</f>
        <v>Messieurs</v>
      </c>
      <c r="J752" t="str">
        <f>RIGHT(B752,5)</f>
        <v>457.0</v>
      </c>
      <c r="K752">
        <f>VALUE(LEFT(J752,1))</f>
        <v>4</v>
      </c>
      <c r="L752" s="25" t="str">
        <f>+O752</f>
        <v>R9 </v>
      </c>
      <c r="M752" s="25" t="s">
        <v>2368</v>
      </c>
      <c r="N752" s="25" t="s">
        <v>2369</v>
      </c>
      <c r="O752" s="25" t="s">
        <v>3073</v>
      </c>
      <c r="P752" s="25">
        <v>32458</v>
      </c>
      <c r="Q752" s="25">
        <v>0.75</v>
      </c>
      <c r="R752" s="25" t="s">
        <v>68</v>
      </c>
      <c r="S752" s="25" t="s">
        <v>878</v>
      </c>
    </row>
    <row r="753" spans="1:19" x14ac:dyDescent="0.35">
      <c r="A753" s="25" t="str">
        <f>+N753</f>
        <v>Dupanloup Stanislas</v>
      </c>
      <c r="B753" s="25" t="str">
        <f>+M753</f>
        <v>296.04.309.0</v>
      </c>
      <c r="C753" s="25" t="str">
        <f>LEFT(L753,2)</f>
        <v>R7</v>
      </c>
      <c r="D753" s="25">
        <f>+Q753</f>
        <v>3.0059999999999998</v>
      </c>
      <c r="E753" s="25" t="str">
        <f>+R753</f>
        <v>A</v>
      </c>
      <c r="F753" s="25" t="str">
        <f>+S753</f>
        <v>A</v>
      </c>
      <c r="G753" s="29" t="s">
        <v>29</v>
      </c>
      <c r="H753" s="29" t="str">
        <f t="shared" si="11"/>
        <v/>
      </c>
      <c r="I753" s="25" t="str">
        <f>IF(K753&gt;4,"Dames","Messieurs")</f>
        <v>Messieurs</v>
      </c>
      <c r="J753" t="str">
        <f>RIGHT(B753,5)</f>
        <v>309.0</v>
      </c>
      <c r="K753">
        <f>VALUE(LEFT(J753,1))</f>
        <v>3</v>
      </c>
      <c r="L753" s="25" t="str">
        <f>+O753</f>
        <v>R7 </v>
      </c>
      <c r="M753" s="25" t="s">
        <v>5256</v>
      </c>
      <c r="N753" s="25" t="s">
        <v>5257</v>
      </c>
      <c r="O753" s="25" t="s">
        <v>3066</v>
      </c>
      <c r="P753" s="25">
        <v>12570</v>
      </c>
      <c r="Q753" s="25">
        <v>3.0059999999999998</v>
      </c>
      <c r="R753" s="25" t="s">
        <v>36</v>
      </c>
      <c r="S753" s="25" t="s">
        <v>36</v>
      </c>
    </row>
    <row r="754" spans="1:19" x14ac:dyDescent="0.35">
      <c r="A754" s="25" t="str">
        <f>+N754</f>
        <v>Dupasquier Augustin</v>
      </c>
      <c r="B754" s="25" t="str">
        <f>+M754</f>
        <v>296.14.177.0</v>
      </c>
      <c r="C754" s="25" t="str">
        <f>LEFT(L754,2)</f>
        <v>R9</v>
      </c>
      <c r="D754" s="25">
        <f>+Q754</f>
        <v>0.56299999999999994</v>
      </c>
      <c r="E754" s="25" t="str">
        <f>+R754</f>
        <v>12&amp;U</v>
      </c>
      <c r="F754" s="25" t="str">
        <f>+S754</f>
        <v>A</v>
      </c>
      <c r="G754" s="29" t="s">
        <v>27</v>
      </c>
      <c r="H754" s="29" t="str">
        <f t="shared" si="11"/>
        <v/>
      </c>
      <c r="I754" s="25" t="str">
        <f>IF(K754&gt;4,"Dames","Messieurs")</f>
        <v>Messieurs</v>
      </c>
      <c r="J754" t="str">
        <f>RIGHT(B754,5)</f>
        <v>177.0</v>
      </c>
      <c r="K754">
        <f>VALUE(LEFT(J754,1))</f>
        <v>1</v>
      </c>
      <c r="L754" s="25" t="str">
        <f>+O754</f>
        <v>R9 </v>
      </c>
      <c r="M754" s="25" t="s">
        <v>3778</v>
      </c>
      <c r="N754" s="25" t="s">
        <v>3779</v>
      </c>
      <c r="O754" s="25" t="s">
        <v>3073</v>
      </c>
      <c r="P754" s="25">
        <v>57910</v>
      </c>
      <c r="Q754" s="25">
        <v>0.56299999999999994</v>
      </c>
      <c r="R754" s="25" t="s">
        <v>50</v>
      </c>
      <c r="S754" s="25" t="s">
        <v>36</v>
      </c>
    </row>
    <row r="755" spans="1:19" x14ac:dyDescent="0.35">
      <c r="A755" s="25" t="str">
        <f>+N755</f>
        <v>Dupont Patrice</v>
      </c>
      <c r="B755" s="25" t="str">
        <f>+M755</f>
        <v>296.60.173.0</v>
      </c>
      <c r="C755" s="25" t="str">
        <f>LEFT(L755,2)</f>
        <v>R9</v>
      </c>
      <c r="D755" s="25">
        <f>+Q755</f>
        <v>0.66800000000000004</v>
      </c>
      <c r="E755" s="25" t="str">
        <f>+R755</f>
        <v>65+</v>
      </c>
      <c r="F755" s="25" t="str">
        <f>+S755</f>
        <v>S</v>
      </c>
      <c r="G755" s="29" t="s">
        <v>3393</v>
      </c>
      <c r="H755" s="29" t="str">
        <f t="shared" si="11"/>
        <v/>
      </c>
      <c r="I755" s="25" t="str">
        <f>IF(K755&gt;4,"Dames","Messieurs")</f>
        <v>Messieurs</v>
      </c>
      <c r="J755" t="str">
        <f>RIGHT(B755,5)</f>
        <v>173.0</v>
      </c>
      <c r="K755">
        <f>VALUE(LEFT(J755,1))</f>
        <v>1</v>
      </c>
      <c r="L755" s="25" t="str">
        <f>+O755</f>
        <v>R9 </v>
      </c>
      <c r="M755" s="25" t="s">
        <v>3698</v>
      </c>
      <c r="N755" s="25" t="s">
        <v>3699</v>
      </c>
      <c r="O755" s="25" t="s">
        <v>3073</v>
      </c>
      <c r="P755" s="25">
        <v>57084</v>
      </c>
      <c r="Q755" s="25">
        <v>0.66800000000000004</v>
      </c>
      <c r="R755" s="25" t="s">
        <v>100</v>
      </c>
      <c r="S755" s="25" t="s">
        <v>878</v>
      </c>
    </row>
    <row r="756" spans="1:19" x14ac:dyDescent="0.35">
      <c r="A756" s="25" t="str">
        <f>+N756</f>
        <v>Dupuis Liliane</v>
      </c>
      <c r="B756" s="25" t="str">
        <f>+M756</f>
        <v>296.51.814.0</v>
      </c>
      <c r="C756" s="25" t="str">
        <f>LEFT(L756,2)</f>
        <v>R9</v>
      </c>
      <c r="D756" s="25">
        <f>+Q756</f>
        <v>0.75</v>
      </c>
      <c r="E756" s="25" t="str">
        <f>+R756</f>
        <v>70+</v>
      </c>
      <c r="F756" s="25" t="str">
        <f>+S756</f>
        <v>S</v>
      </c>
      <c r="G756" s="29" t="s">
        <v>2175</v>
      </c>
      <c r="H756" s="29" t="str">
        <f t="shared" si="11"/>
        <v/>
      </c>
      <c r="I756" s="25" t="str">
        <f>IF(K756&gt;4,"Dames","Messieurs")</f>
        <v>Dames</v>
      </c>
      <c r="J756" t="str">
        <f>RIGHT(B756,5)</f>
        <v>814.0</v>
      </c>
      <c r="K756">
        <f>VALUE(LEFT(J756,1))</f>
        <v>8</v>
      </c>
      <c r="L756" s="25" t="str">
        <f>+O756</f>
        <v>R9 </v>
      </c>
      <c r="M756" s="25" t="s">
        <v>2975</v>
      </c>
      <c r="N756" s="25" t="s">
        <v>2976</v>
      </c>
      <c r="O756" s="25" t="s">
        <v>3073</v>
      </c>
      <c r="P756" s="25">
        <v>11805</v>
      </c>
      <c r="Q756" s="25">
        <v>0.75</v>
      </c>
      <c r="R756" s="25" t="s">
        <v>148</v>
      </c>
      <c r="S756" s="25" t="s">
        <v>878</v>
      </c>
    </row>
    <row r="757" spans="1:19" x14ac:dyDescent="0.35">
      <c r="A757" s="25" t="str">
        <f>+N757</f>
        <v>Dupuis Pierre-Alain</v>
      </c>
      <c r="B757" s="25" t="str">
        <f>+M757</f>
        <v>296.56.262.0</v>
      </c>
      <c r="C757" s="25" t="str">
        <f>LEFT(L757,2)</f>
        <v>R7</v>
      </c>
      <c r="D757" s="25">
        <f>+Q757</f>
        <v>2.6110000000000002</v>
      </c>
      <c r="E757" s="25" t="str">
        <f>+R757</f>
        <v>65+</v>
      </c>
      <c r="F757" s="25" t="str">
        <f>+S757</f>
        <v>A</v>
      </c>
      <c r="G757" s="29" t="s">
        <v>1839</v>
      </c>
      <c r="H757" s="29" t="str">
        <f t="shared" si="11"/>
        <v/>
      </c>
      <c r="I757" s="25" t="str">
        <f>IF(K757&gt;4,"Dames","Messieurs")</f>
        <v>Messieurs</v>
      </c>
      <c r="J757" t="str">
        <f>RIGHT(B757,5)</f>
        <v>262.0</v>
      </c>
      <c r="K757">
        <f>VALUE(LEFT(J757,1))</f>
        <v>2</v>
      </c>
      <c r="L757" s="25" t="str">
        <f>+O757</f>
        <v>R7 </v>
      </c>
      <c r="M757" s="25" t="s">
        <v>2000</v>
      </c>
      <c r="N757" s="25" t="s">
        <v>2001</v>
      </c>
      <c r="O757" s="25" t="s">
        <v>3066</v>
      </c>
      <c r="P757" s="25">
        <v>14907</v>
      </c>
      <c r="Q757" s="25">
        <v>2.6110000000000002</v>
      </c>
      <c r="R757" s="25" t="s">
        <v>100</v>
      </c>
      <c r="S757" s="25" t="s">
        <v>36</v>
      </c>
    </row>
    <row r="758" spans="1:19" x14ac:dyDescent="0.35">
      <c r="A758" s="25" t="str">
        <f>+N758</f>
        <v>Durand Kazue</v>
      </c>
      <c r="B758" s="25" t="str">
        <f>+M758</f>
        <v>297.73.674.0</v>
      </c>
      <c r="C758" s="25" t="str">
        <f>LEFT(L758,2)</f>
        <v>R7</v>
      </c>
      <c r="D758" s="25">
        <f>+Q758</f>
        <v>2.8719999999999999</v>
      </c>
      <c r="E758" s="25" t="str">
        <f>+R758</f>
        <v>50+</v>
      </c>
      <c r="F758" s="25" t="str">
        <f>+S758</f>
        <v>A</v>
      </c>
      <c r="G758" s="29" t="s">
        <v>1839</v>
      </c>
      <c r="H758" s="29" t="str">
        <f t="shared" si="11"/>
        <v/>
      </c>
      <c r="I758" s="25" t="str">
        <f>IF(K758&gt;4,"Dames","Messieurs")</f>
        <v>Dames</v>
      </c>
      <c r="J758" t="str">
        <f>RIGHT(B758,5)</f>
        <v>674.0</v>
      </c>
      <c r="K758">
        <f>VALUE(LEFT(J758,1))</f>
        <v>6</v>
      </c>
      <c r="L758" s="25" t="str">
        <f>+O758</f>
        <v>R7 </v>
      </c>
      <c r="M758" s="25" t="s">
        <v>3256</v>
      </c>
      <c r="N758" s="25" t="s">
        <v>3257</v>
      </c>
      <c r="O758" s="25" t="s">
        <v>3066</v>
      </c>
      <c r="P758" s="25">
        <v>4661</v>
      </c>
      <c r="Q758" s="25">
        <v>2.8719999999999999</v>
      </c>
      <c r="R758" s="25" t="s">
        <v>39</v>
      </c>
      <c r="S758" s="25" t="s">
        <v>36</v>
      </c>
    </row>
    <row r="759" spans="1:19" x14ac:dyDescent="0.35">
      <c r="A759" s="25" t="str">
        <f>+N759</f>
        <v>Durand Kéo</v>
      </c>
      <c r="B759" s="25" t="str">
        <f>+M759</f>
        <v>297.10.431.0</v>
      </c>
      <c r="C759" s="25" t="str">
        <f>LEFT(L759,2)</f>
        <v>R6</v>
      </c>
      <c r="D759" s="25">
        <f>+Q759</f>
        <v>3.45</v>
      </c>
      <c r="E759" s="25" t="str">
        <f>+R759</f>
        <v>16&amp;U</v>
      </c>
      <c r="F759" s="25" t="str">
        <f>+S759</f>
        <v>A</v>
      </c>
      <c r="G759" s="29" t="s">
        <v>1839</v>
      </c>
      <c r="H759" s="29" t="str">
        <f t="shared" si="11"/>
        <v/>
      </c>
      <c r="I759" s="25" t="str">
        <f>IF(K759&gt;4,"Dames","Messieurs")</f>
        <v>Messieurs</v>
      </c>
      <c r="J759" t="str">
        <f>RIGHT(B759,5)</f>
        <v>431.0</v>
      </c>
      <c r="K759">
        <f>VALUE(LEFT(J759,1))</f>
        <v>4</v>
      </c>
      <c r="L759" s="25" t="str">
        <f>+O759</f>
        <v>R6 </v>
      </c>
      <c r="M759" s="25" t="s">
        <v>4954</v>
      </c>
      <c r="N759" s="25" t="s">
        <v>4955</v>
      </c>
      <c r="O759" s="25" t="s">
        <v>3065</v>
      </c>
      <c r="P759" s="25">
        <v>10221</v>
      </c>
      <c r="Q759" s="25">
        <v>3.45</v>
      </c>
      <c r="R759" s="25" t="s">
        <v>87</v>
      </c>
      <c r="S759" s="25" t="s">
        <v>36</v>
      </c>
    </row>
    <row r="760" spans="1:19" x14ac:dyDescent="0.35">
      <c r="A760" s="25" t="str">
        <f>+N760</f>
        <v>Duret Marc</v>
      </c>
      <c r="B760" s="25" t="str">
        <f>+M760</f>
        <v>297.86.260.0</v>
      </c>
      <c r="C760" s="25" t="str">
        <f>LEFT(L760,2)</f>
        <v>R7</v>
      </c>
      <c r="D760" s="25">
        <f>+Q760</f>
        <v>3.1659999999999999</v>
      </c>
      <c r="E760" s="25" t="str">
        <f>+R760</f>
        <v>35+</v>
      </c>
      <c r="F760" s="25" t="str">
        <f>+S760</f>
        <v>A</v>
      </c>
      <c r="G760" s="29" t="s">
        <v>28</v>
      </c>
      <c r="H760" s="29" t="str">
        <f t="shared" ref="H760:H823" si="12">IF(B760=B759,1,"")</f>
        <v/>
      </c>
      <c r="I760" s="25" t="str">
        <f>IF(K760&gt;4,"Dames","Messieurs")</f>
        <v>Messieurs</v>
      </c>
      <c r="J760" t="str">
        <f>RIGHT(B760,5)</f>
        <v>260.0</v>
      </c>
      <c r="K760">
        <f>VALUE(LEFT(J760,1))</f>
        <v>2</v>
      </c>
      <c r="L760" s="25" t="str">
        <f>+O760</f>
        <v>R7 </v>
      </c>
      <c r="M760" s="25" t="s">
        <v>4851</v>
      </c>
      <c r="N760" s="25" t="s">
        <v>4852</v>
      </c>
      <c r="O760" s="25" t="s">
        <v>3066</v>
      </c>
      <c r="P760" s="25">
        <v>11645</v>
      </c>
      <c r="Q760" s="25">
        <v>3.1659999999999999</v>
      </c>
      <c r="R760" s="25" t="s">
        <v>42</v>
      </c>
      <c r="S760" s="25" t="s">
        <v>36</v>
      </c>
    </row>
    <row r="761" spans="1:19" x14ac:dyDescent="0.35">
      <c r="A761" s="25" t="str">
        <f>+N761</f>
        <v>Durgnat Elisabeth</v>
      </c>
      <c r="B761" s="25" t="str">
        <f>+M761</f>
        <v>297.47.868.0</v>
      </c>
      <c r="C761" s="25" t="str">
        <f>LEFT(L761,2)</f>
        <v>R6</v>
      </c>
      <c r="D761" s="25">
        <f>+Q761</f>
        <v>3.6640000000000001</v>
      </c>
      <c r="E761" s="25" t="str">
        <f>+R761</f>
        <v>75+</v>
      </c>
      <c r="F761" s="25" t="str">
        <f>+S761</f>
        <v>A</v>
      </c>
      <c r="G761" s="29" t="s">
        <v>27</v>
      </c>
      <c r="H761" s="29" t="str">
        <f t="shared" si="12"/>
        <v/>
      </c>
      <c r="I761" s="25" t="str">
        <f>IF(K761&gt;4,"Dames","Messieurs")</f>
        <v>Dames</v>
      </c>
      <c r="J761" t="str">
        <f>RIGHT(B761,5)</f>
        <v>868.0</v>
      </c>
      <c r="K761">
        <f>VALUE(LEFT(J761,1))</f>
        <v>8</v>
      </c>
      <c r="L761" s="25" t="str">
        <f>+O761</f>
        <v>R6 </v>
      </c>
      <c r="M761" s="25" t="s">
        <v>205</v>
      </c>
      <c r="N761" s="25" t="s">
        <v>206</v>
      </c>
      <c r="O761" s="25" t="s">
        <v>3065</v>
      </c>
      <c r="P761" s="25">
        <v>3197</v>
      </c>
      <c r="Q761" s="25">
        <v>3.6640000000000001</v>
      </c>
      <c r="R761" s="25" t="s">
        <v>159</v>
      </c>
      <c r="S761" s="25" t="s">
        <v>36</v>
      </c>
    </row>
    <row r="762" spans="1:19" x14ac:dyDescent="0.35">
      <c r="A762" s="25" t="str">
        <f>+N762</f>
        <v>Durgnat Jean-Michel</v>
      </c>
      <c r="B762" s="25" t="str">
        <f>+M762</f>
        <v>297.52.244.0</v>
      </c>
      <c r="C762" s="25" t="str">
        <f>LEFT(L762,2)</f>
        <v>R9</v>
      </c>
      <c r="D762" s="25">
        <f>+Q762</f>
        <v>0.75</v>
      </c>
      <c r="E762" s="25" t="str">
        <f>+R762</f>
        <v>70+</v>
      </c>
      <c r="F762" s="25" t="str">
        <f>+S762</f>
        <v>A</v>
      </c>
      <c r="G762" s="29" t="s">
        <v>3359</v>
      </c>
      <c r="H762" s="29" t="str">
        <f t="shared" si="12"/>
        <v/>
      </c>
      <c r="I762" s="25" t="str">
        <f>IF(K762&gt;4,"Dames","Messieurs")</f>
        <v>Messieurs</v>
      </c>
      <c r="J762" t="str">
        <f>RIGHT(B762,5)</f>
        <v>244.0</v>
      </c>
      <c r="K762">
        <f>VALUE(LEFT(J762,1))</f>
        <v>2</v>
      </c>
      <c r="L762" s="25" t="str">
        <f>+O762</f>
        <v>R9 </v>
      </c>
      <c r="M762" s="25" t="s">
        <v>818</v>
      </c>
      <c r="N762" s="25" t="s">
        <v>3918</v>
      </c>
      <c r="O762" s="25" t="s">
        <v>3073</v>
      </c>
      <c r="P762" s="25">
        <v>32458</v>
      </c>
      <c r="Q762" s="25">
        <v>0.75</v>
      </c>
      <c r="R762" s="25" t="s">
        <v>148</v>
      </c>
      <c r="S762" s="25" t="s">
        <v>36</v>
      </c>
    </row>
    <row r="763" spans="1:19" x14ac:dyDescent="0.35">
      <c r="A763" s="25" t="str">
        <f>+N763</f>
        <v>Durgnat Veronique</v>
      </c>
      <c r="B763" s="25" t="str">
        <f>+M763</f>
        <v>297.81.847.0</v>
      </c>
      <c r="C763" s="25" t="str">
        <f>LEFT(L763,2)</f>
        <v>R5</v>
      </c>
      <c r="D763" s="25">
        <f>+Q763</f>
        <v>5.2869999999999999</v>
      </c>
      <c r="E763" s="25" t="str">
        <f>+R763</f>
        <v>40+</v>
      </c>
      <c r="F763" s="25" t="str">
        <f>+S763</f>
        <v>A</v>
      </c>
      <c r="G763" s="29" t="s">
        <v>27</v>
      </c>
      <c r="H763" s="29" t="str">
        <f t="shared" si="12"/>
        <v/>
      </c>
      <c r="I763" s="25" t="str">
        <f>IF(K763&gt;4,"Dames","Messieurs")</f>
        <v>Dames</v>
      </c>
      <c r="J763" t="str">
        <f>RIGHT(B763,5)</f>
        <v>847.0</v>
      </c>
      <c r="K763">
        <f>VALUE(LEFT(J763,1))</f>
        <v>8</v>
      </c>
      <c r="L763" s="25" t="str">
        <f>+O763</f>
        <v>R5 </v>
      </c>
      <c r="M763" s="25" t="s">
        <v>197</v>
      </c>
      <c r="N763" s="25" t="s">
        <v>198</v>
      </c>
      <c r="O763" s="25" t="s">
        <v>3084</v>
      </c>
      <c r="P763" s="25">
        <v>1287</v>
      </c>
      <c r="Q763" s="25">
        <v>5.2869999999999999</v>
      </c>
      <c r="R763" s="25" t="s">
        <v>68</v>
      </c>
      <c r="S763" s="25" t="s">
        <v>36</v>
      </c>
    </row>
    <row r="764" spans="1:19" x14ac:dyDescent="0.35">
      <c r="A764" s="25" t="str">
        <f>+N764</f>
        <v>D'Urzo Gabriele</v>
      </c>
      <c r="B764" s="25" t="str">
        <f>+M764</f>
        <v>297.09.489.0</v>
      </c>
      <c r="C764" s="25" t="str">
        <f>LEFT(L764,2)</f>
        <v>R9</v>
      </c>
      <c r="D764" s="25">
        <f>+Q764</f>
        <v>0.75</v>
      </c>
      <c r="E764" s="25" t="str">
        <f>+R764</f>
        <v>16&amp;U</v>
      </c>
      <c r="F764" s="25" t="str">
        <f>+S764</f>
        <v>S</v>
      </c>
      <c r="G764" s="29" t="s">
        <v>543</v>
      </c>
      <c r="H764" s="29" t="str">
        <f t="shared" si="12"/>
        <v/>
      </c>
      <c r="I764" s="25" t="str">
        <f>IF(K764&gt;4,"Dames","Messieurs")</f>
        <v>Messieurs</v>
      </c>
      <c r="J764" t="str">
        <f>RIGHT(B764,5)</f>
        <v>489.0</v>
      </c>
      <c r="K764">
        <f>VALUE(LEFT(J764,1))</f>
        <v>4</v>
      </c>
      <c r="L764" s="25" t="str">
        <f>+O764</f>
        <v>R9 </v>
      </c>
      <c r="M764" s="25" t="s">
        <v>2364</v>
      </c>
      <c r="N764" s="25" t="s">
        <v>2365</v>
      </c>
      <c r="O764" s="25" t="s">
        <v>3073</v>
      </c>
      <c r="P764" s="25">
        <v>32458</v>
      </c>
      <c r="Q764" s="25">
        <v>0.75</v>
      </c>
      <c r="R764" s="25" t="s">
        <v>87</v>
      </c>
      <c r="S764" s="25" t="s">
        <v>878</v>
      </c>
    </row>
    <row r="765" spans="1:19" x14ac:dyDescent="0.35">
      <c r="A765" s="25" t="str">
        <f>+N765</f>
        <v>Dussex Virginie</v>
      </c>
      <c r="B765" s="25" t="str">
        <f>+M765</f>
        <v>298.79.788.0</v>
      </c>
      <c r="C765" s="25" t="str">
        <f>LEFT(L765,2)</f>
        <v>R7</v>
      </c>
      <c r="D765" s="25">
        <f>+Q765</f>
        <v>2.0310000000000001</v>
      </c>
      <c r="E765" s="25" t="str">
        <f>+R765</f>
        <v>45+</v>
      </c>
      <c r="F765" s="25" t="str">
        <f>+S765</f>
        <v>A</v>
      </c>
      <c r="G765" s="29" t="s">
        <v>2175</v>
      </c>
      <c r="H765" s="29" t="str">
        <f t="shared" si="12"/>
        <v/>
      </c>
      <c r="I765" s="25" t="str">
        <f>IF(K765&gt;4,"Dames","Messieurs")</f>
        <v>Dames</v>
      </c>
      <c r="J765" t="str">
        <f>RIGHT(B765,5)</f>
        <v>788.0</v>
      </c>
      <c r="K765">
        <f>VALUE(LEFT(J765,1))</f>
        <v>7</v>
      </c>
      <c r="L765" s="25" t="str">
        <f>+O765</f>
        <v>R7 </v>
      </c>
      <c r="M765" s="25" t="s">
        <v>2753</v>
      </c>
      <c r="N765" s="25" t="s">
        <v>2754</v>
      </c>
      <c r="O765" s="25" t="s">
        <v>3066</v>
      </c>
      <c r="P765" s="25">
        <v>6772</v>
      </c>
      <c r="Q765" s="25">
        <v>2.0310000000000001</v>
      </c>
      <c r="R765" s="25" t="s">
        <v>78</v>
      </c>
      <c r="S765" s="25" t="s">
        <v>36</v>
      </c>
    </row>
    <row r="766" spans="1:19" x14ac:dyDescent="0.35">
      <c r="A766" s="25" t="str">
        <f>+N766</f>
        <v>Duvoisin Nicolas</v>
      </c>
      <c r="B766" s="25" t="str">
        <f>+M766</f>
        <v>299.92.309.0</v>
      </c>
      <c r="C766" s="25" t="str">
        <f>LEFT(L766,2)</f>
        <v>R8</v>
      </c>
      <c r="D766" s="25">
        <f>+Q766</f>
        <v>1.2969999999999999</v>
      </c>
      <c r="E766" s="25" t="str">
        <f>+R766</f>
        <v>A</v>
      </c>
      <c r="F766" s="25" t="str">
        <f>+S766</f>
        <v>A</v>
      </c>
      <c r="G766" s="29" t="s">
        <v>28</v>
      </c>
      <c r="H766" s="29" t="str">
        <f t="shared" si="12"/>
        <v/>
      </c>
      <c r="I766" s="25" t="str">
        <f>IF(K766&gt;4,"Dames","Messieurs")</f>
        <v>Messieurs</v>
      </c>
      <c r="J766" t="str">
        <f>RIGHT(B766,5)</f>
        <v>309.0</v>
      </c>
      <c r="K766">
        <f>VALUE(LEFT(J766,1))</f>
        <v>3</v>
      </c>
      <c r="L766" s="25" t="str">
        <f>+O766</f>
        <v>R8 </v>
      </c>
      <c r="M766" s="25" t="s">
        <v>3807</v>
      </c>
      <c r="N766" s="25" t="s">
        <v>3808</v>
      </c>
      <c r="O766" s="25" t="s">
        <v>3070</v>
      </c>
      <c r="P766" s="25">
        <v>25613</v>
      </c>
      <c r="Q766" s="25">
        <v>1.2969999999999999</v>
      </c>
      <c r="R766" s="25" t="s">
        <v>36</v>
      </c>
      <c r="S766" s="25" t="s">
        <v>36</v>
      </c>
    </row>
    <row r="767" spans="1:19" x14ac:dyDescent="0.35">
      <c r="A767" s="25" t="str">
        <f>+N767</f>
        <v>Duxbury Léandre</v>
      </c>
      <c r="B767" s="25" t="str">
        <f>+M767</f>
        <v>299.15.442.0</v>
      </c>
      <c r="C767" s="25" t="str">
        <f>LEFT(L767,2)</f>
        <v>R9</v>
      </c>
      <c r="D767" s="25">
        <f>+Q767</f>
        <v>0.745</v>
      </c>
      <c r="E767" s="25" t="str">
        <f>+R767</f>
        <v>10&amp;U</v>
      </c>
      <c r="F767" s="25" t="str">
        <f>+S767</f>
        <v>A</v>
      </c>
      <c r="G767" s="29" t="s">
        <v>3359</v>
      </c>
      <c r="H767" s="29" t="str">
        <f t="shared" si="12"/>
        <v/>
      </c>
      <c r="I767" s="25" t="str">
        <f>IF(K767&gt;4,"Dames","Messieurs")</f>
        <v>Messieurs</v>
      </c>
      <c r="J767" t="str">
        <f>RIGHT(B767,5)</f>
        <v>442.0</v>
      </c>
      <c r="K767">
        <f>VALUE(LEFT(J767,1))</f>
        <v>4</v>
      </c>
      <c r="L767" s="25" t="str">
        <f>+O767</f>
        <v>R9 </v>
      </c>
      <c r="M767" s="25" t="s">
        <v>5081</v>
      </c>
      <c r="N767" s="25" t="s">
        <v>5082</v>
      </c>
      <c r="O767" s="25" t="s">
        <v>3073</v>
      </c>
      <c r="P767" s="25">
        <v>44548</v>
      </c>
      <c r="Q767" s="25">
        <v>0.745</v>
      </c>
      <c r="R767" s="25" t="s">
        <v>110</v>
      </c>
      <c r="S767" s="25" t="s">
        <v>36</v>
      </c>
    </row>
    <row r="768" spans="1:19" x14ac:dyDescent="0.35">
      <c r="A768" s="25" t="str">
        <f>+N768</f>
        <v>Dyer Axel</v>
      </c>
      <c r="B768" s="25" t="str">
        <f>+M768</f>
        <v>299.10.477.0</v>
      </c>
      <c r="C768" s="25" t="str">
        <f>LEFT(L768,2)</f>
        <v>R9</v>
      </c>
      <c r="D768" s="25">
        <f>+Q768</f>
        <v>0.745</v>
      </c>
      <c r="E768" s="25" t="str">
        <f>+R768</f>
        <v>16&amp;U</v>
      </c>
      <c r="F768" s="25" t="str">
        <f>+S768</f>
        <v>A</v>
      </c>
      <c r="G768" s="29" t="s">
        <v>1839</v>
      </c>
      <c r="H768" s="29" t="str">
        <f t="shared" si="12"/>
        <v/>
      </c>
      <c r="I768" s="25" t="str">
        <f>IF(K768&gt;4,"Dames","Messieurs")</f>
        <v>Messieurs</v>
      </c>
      <c r="J768" t="str">
        <f>RIGHT(B768,5)</f>
        <v>477.0</v>
      </c>
      <c r="K768">
        <f>VALUE(LEFT(J768,1))</f>
        <v>4</v>
      </c>
      <c r="L768" s="25" t="str">
        <f>+O768</f>
        <v>R9 </v>
      </c>
      <c r="M768" s="25" t="s">
        <v>5001</v>
      </c>
      <c r="N768" s="25" t="s">
        <v>5002</v>
      </c>
      <c r="O768" s="25" t="s">
        <v>3073</v>
      </c>
      <c r="P768" s="25">
        <v>44548</v>
      </c>
      <c r="Q768" s="25">
        <v>0.745</v>
      </c>
      <c r="R768" s="25" t="s">
        <v>87</v>
      </c>
      <c r="S768" s="25" t="s">
        <v>36</v>
      </c>
    </row>
    <row r="769" spans="1:19" x14ac:dyDescent="0.35">
      <c r="A769" s="25" t="str">
        <f>+N769</f>
        <v>Dykmans Corine</v>
      </c>
      <c r="B769" s="25" t="str">
        <f>+M769</f>
        <v>299.80.801.0</v>
      </c>
      <c r="C769" s="25" t="str">
        <f>LEFT(L769,2)</f>
        <v>R9</v>
      </c>
      <c r="D769" s="25">
        <f>+Q769</f>
        <v>0.75</v>
      </c>
      <c r="E769" s="25" t="str">
        <f>+R769</f>
        <v>45+</v>
      </c>
      <c r="F769" s="25" t="str">
        <f>+S769</f>
        <v>S</v>
      </c>
      <c r="G769" s="29" t="s">
        <v>539</v>
      </c>
      <c r="H769" s="29" t="str">
        <f t="shared" si="12"/>
        <v/>
      </c>
      <c r="I769" s="25" t="str">
        <f>IF(K769&gt;4,"Dames","Messieurs")</f>
        <v>Dames</v>
      </c>
      <c r="J769" t="str">
        <f>RIGHT(B769,5)</f>
        <v>801.0</v>
      </c>
      <c r="K769">
        <f>VALUE(LEFT(J769,1))</f>
        <v>8</v>
      </c>
      <c r="L769" s="25" t="str">
        <f>+O769</f>
        <v>R9 </v>
      </c>
      <c r="M769" s="25" t="s">
        <v>2329</v>
      </c>
      <c r="N769" s="25" t="s">
        <v>2330</v>
      </c>
      <c r="O769" s="25" t="s">
        <v>3073</v>
      </c>
      <c r="P769" s="25">
        <v>11805</v>
      </c>
      <c r="Q769" s="25">
        <v>0.75</v>
      </c>
      <c r="R769" s="25" t="s">
        <v>78</v>
      </c>
      <c r="S769" s="25" t="s">
        <v>878</v>
      </c>
    </row>
    <row r="770" spans="1:19" x14ac:dyDescent="0.35">
      <c r="A770" s="25" t="str">
        <f>+N770</f>
        <v>Dzipkovic Anja</v>
      </c>
      <c r="B770" s="25" t="str">
        <f>+M770</f>
        <v>299.01.555.0</v>
      </c>
      <c r="C770" s="25" t="str">
        <f>LEFT(L770,2)</f>
        <v>R9</v>
      </c>
      <c r="D770" s="25">
        <f>+Q770</f>
        <v>0.75</v>
      </c>
      <c r="E770" s="25" t="str">
        <f>+R770</f>
        <v>A</v>
      </c>
      <c r="F770" s="25" t="str">
        <f>+S770</f>
        <v>S</v>
      </c>
      <c r="G770" s="29" t="s">
        <v>28</v>
      </c>
      <c r="H770" s="29" t="str">
        <f t="shared" si="12"/>
        <v/>
      </c>
      <c r="I770" s="25" t="str">
        <f>IF(K770&gt;4,"Dames","Messieurs")</f>
        <v>Dames</v>
      </c>
      <c r="J770" t="str">
        <f>RIGHT(B770,5)</f>
        <v>555.0</v>
      </c>
      <c r="K770">
        <f>VALUE(LEFT(J770,1))</f>
        <v>5</v>
      </c>
      <c r="L770" s="25" t="str">
        <f>+O770</f>
        <v>R9 </v>
      </c>
      <c r="M770" s="25" t="s">
        <v>1487</v>
      </c>
      <c r="N770" s="25" t="s">
        <v>1488</v>
      </c>
      <c r="O770" s="25" t="s">
        <v>3073</v>
      </c>
      <c r="P770" s="25">
        <v>11805</v>
      </c>
      <c r="Q770" s="25">
        <v>0.75</v>
      </c>
      <c r="R770" s="25" t="s">
        <v>36</v>
      </c>
      <c r="S770" s="25" t="s">
        <v>878</v>
      </c>
    </row>
    <row r="771" spans="1:19" x14ac:dyDescent="0.35">
      <c r="A771" s="25" t="str">
        <f>+N771</f>
        <v>Dzipkovic Luka</v>
      </c>
      <c r="B771" s="25" t="str">
        <f>+M771</f>
        <v>299.97.423.0</v>
      </c>
      <c r="C771" s="25" t="str">
        <f>LEFT(L771,2)</f>
        <v>R9</v>
      </c>
      <c r="D771" s="25">
        <f>+Q771</f>
        <v>0.75</v>
      </c>
      <c r="E771" s="25" t="str">
        <f>+R771</f>
        <v>A</v>
      </c>
      <c r="F771" s="25" t="str">
        <f>+S771</f>
        <v>S</v>
      </c>
      <c r="G771" s="29" t="s">
        <v>28</v>
      </c>
      <c r="H771" s="29" t="str">
        <f t="shared" si="12"/>
        <v/>
      </c>
      <c r="I771" s="25" t="str">
        <f>IF(K771&gt;4,"Dames","Messieurs")</f>
        <v>Messieurs</v>
      </c>
      <c r="J771" t="str">
        <f>RIGHT(B771,5)</f>
        <v>423.0</v>
      </c>
      <c r="K771">
        <f>VALUE(LEFT(J771,1))</f>
        <v>4</v>
      </c>
      <c r="L771" s="25" t="str">
        <f>+O771</f>
        <v>R9 </v>
      </c>
      <c r="M771" s="25" t="s">
        <v>1489</v>
      </c>
      <c r="N771" s="25" t="s">
        <v>1490</v>
      </c>
      <c r="O771" s="25" t="s">
        <v>3073</v>
      </c>
      <c r="P771" s="25">
        <v>32458</v>
      </c>
      <c r="Q771" s="25">
        <v>0.75</v>
      </c>
      <c r="R771" s="25" t="s">
        <v>36</v>
      </c>
      <c r="S771" s="25" t="s">
        <v>878</v>
      </c>
    </row>
    <row r="772" spans="1:19" x14ac:dyDescent="0.35">
      <c r="A772" s="25" t="str">
        <f>+N772</f>
        <v>Ebener Emmanuelle</v>
      </c>
      <c r="B772" s="25" t="str">
        <f>+M772</f>
        <v>300.80.546.0</v>
      </c>
      <c r="C772" s="25" t="str">
        <f>LEFT(L772,2)</f>
        <v>R6</v>
      </c>
      <c r="D772" s="25">
        <f>+Q772</f>
        <v>3.399</v>
      </c>
      <c r="E772" s="25" t="str">
        <f>+R772</f>
        <v>45+</v>
      </c>
      <c r="F772" s="25" t="str">
        <f>+S772</f>
        <v>A</v>
      </c>
      <c r="G772" s="29" t="s">
        <v>2175</v>
      </c>
      <c r="H772" s="29" t="str">
        <f t="shared" si="12"/>
        <v/>
      </c>
      <c r="I772" s="25" t="str">
        <f>IF(K772&gt;4,"Dames","Messieurs")</f>
        <v>Dames</v>
      </c>
      <c r="J772" t="str">
        <f>RIGHT(B772,5)</f>
        <v>546.0</v>
      </c>
      <c r="K772">
        <f>VALUE(LEFT(J772,1))</f>
        <v>5</v>
      </c>
      <c r="L772" s="25" t="str">
        <f>+O772</f>
        <v>R6 </v>
      </c>
      <c r="M772" s="25" t="s">
        <v>2248</v>
      </c>
      <c r="N772" s="25" t="s">
        <v>2249</v>
      </c>
      <c r="O772" s="25" t="s">
        <v>3065</v>
      </c>
      <c r="P772" s="25">
        <v>3632</v>
      </c>
      <c r="Q772" s="25">
        <v>3.399</v>
      </c>
      <c r="R772" s="25" t="s">
        <v>78</v>
      </c>
      <c r="S772" s="25" t="s">
        <v>36</v>
      </c>
    </row>
    <row r="773" spans="1:19" x14ac:dyDescent="0.35">
      <c r="A773" s="25" t="str">
        <f>+N773</f>
        <v>Ebener Nathan</v>
      </c>
      <c r="B773" s="25" t="str">
        <f>+M773</f>
        <v>300.17.330.0</v>
      </c>
      <c r="C773" s="25" t="str">
        <f>LEFT(L773,2)</f>
        <v>R9</v>
      </c>
      <c r="D773" s="25">
        <f>+Q773</f>
        <v>0.745</v>
      </c>
      <c r="E773" s="25" t="str">
        <f>+R773</f>
        <v>10&amp;U</v>
      </c>
      <c r="F773" s="25" t="str">
        <f>+S773</f>
        <v>A</v>
      </c>
      <c r="G773" s="29" t="s">
        <v>3359</v>
      </c>
      <c r="H773" s="29" t="str">
        <f t="shared" si="12"/>
        <v/>
      </c>
      <c r="I773" s="25" t="str">
        <f>IF(K773&gt;4,"Dames","Messieurs")</f>
        <v>Messieurs</v>
      </c>
      <c r="J773" t="str">
        <f>RIGHT(B773,5)</f>
        <v>330.0</v>
      </c>
      <c r="K773">
        <f>VALUE(LEFT(J773,1))</f>
        <v>3</v>
      </c>
      <c r="L773" s="25" t="str">
        <f>+O773</f>
        <v>R9 </v>
      </c>
      <c r="M773" s="25" t="s">
        <v>5073</v>
      </c>
      <c r="N773" s="25" t="s">
        <v>5074</v>
      </c>
      <c r="O773" s="25" t="s">
        <v>3073</v>
      </c>
      <c r="P773" s="25">
        <v>44548</v>
      </c>
      <c r="Q773" s="25">
        <v>0.745</v>
      </c>
      <c r="R773" s="25" t="s">
        <v>110</v>
      </c>
      <c r="S773" s="25" t="s">
        <v>36</v>
      </c>
    </row>
    <row r="774" spans="1:19" x14ac:dyDescent="0.35">
      <c r="A774" s="25" t="str">
        <f>+N774</f>
        <v>Ebener René</v>
      </c>
      <c r="B774" s="25" t="str">
        <f>+M774</f>
        <v>300.57.210.1</v>
      </c>
      <c r="C774" s="25" t="str">
        <f>LEFT(L774,2)</f>
        <v>R6</v>
      </c>
      <c r="D774" s="25">
        <f>+Q774</f>
        <v>3.847</v>
      </c>
      <c r="E774" s="25" t="str">
        <f>+R774</f>
        <v>65+</v>
      </c>
      <c r="F774" s="25" t="str">
        <f>+S774</f>
        <v>A</v>
      </c>
      <c r="G774" s="29" t="s">
        <v>2175</v>
      </c>
      <c r="H774" s="29" t="str">
        <f t="shared" si="12"/>
        <v/>
      </c>
      <c r="I774" s="25" t="str">
        <f>IF(K774&gt;4,"Dames","Messieurs")</f>
        <v>Messieurs</v>
      </c>
      <c r="J774" t="str">
        <f>RIGHT(B774,5)</f>
        <v>210.1</v>
      </c>
      <c r="K774">
        <f>VALUE(LEFT(J774,1))</f>
        <v>2</v>
      </c>
      <c r="L774" s="25" t="str">
        <f>+O774</f>
        <v>R6 </v>
      </c>
      <c r="M774" s="25" t="s">
        <v>2246</v>
      </c>
      <c r="N774" s="25" t="s">
        <v>2247</v>
      </c>
      <c r="O774" s="25" t="s">
        <v>3065</v>
      </c>
      <c r="P774" s="25">
        <v>8349</v>
      </c>
      <c r="Q774" s="25">
        <v>3.847</v>
      </c>
      <c r="R774" s="25" t="s">
        <v>100</v>
      </c>
      <c r="S774" s="25" t="s">
        <v>36</v>
      </c>
    </row>
    <row r="775" spans="1:19" x14ac:dyDescent="0.35">
      <c r="A775" s="25" t="str">
        <f>+N775</f>
        <v>Ebener Thomas</v>
      </c>
      <c r="B775" s="25" t="str">
        <f>+M775</f>
        <v>300.14.185.0</v>
      </c>
      <c r="C775" s="25" t="str">
        <f>LEFT(L775,2)</f>
        <v>R7</v>
      </c>
      <c r="D775" s="25">
        <f>+Q775</f>
        <v>2.2989999999999999</v>
      </c>
      <c r="E775" s="25" t="str">
        <f>+R775</f>
        <v>12&amp;U</v>
      </c>
      <c r="F775" s="25" t="str">
        <f>+S775</f>
        <v>A</v>
      </c>
      <c r="G775" s="29" t="s">
        <v>3359</v>
      </c>
      <c r="H775" s="29" t="str">
        <f t="shared" si="12"/>
        <v/>
      </c>
      <c r="I775" s="25" t="str">
        <f>IF(K775&gt;4,"Dames","Messieurs")</f>
        <v>Messieurs</v>
      </c>
      <c r="J775" t="str">
        <f>RIGHT(B775,5)</f>
        <v>185.0</v>
      </c>
      <c r="K775">
        <f>VALUE(LEFT(J775,1))</f>
        <v>1</v>
      </c>
      <c r="L775" s="25" t="str">
        <f>+O775</f>
        <v>R7 </v>
      </c>
      <c r="M775" s="25" t="s">
        <v>5039</v>
      </c>
      <c r="N775" s="25" t="s">
        <v>5040</v>
      </c>
      <c r="O775" s="25" t="s">
        <v>3066</v>
      </c>
      <c r="P775" s="25">
        <v>16969</v>
      </c>
      <c r="Q775" s="25">
        <v>2.2989999999999999</v>
      </c>
      <c r="R775" s="25" t="s">
        <v>50</v>
      </c>
      <c r="S775" s="25" t="s">
        <v>36</v>
      </c>
    </row>
    <row r="776" spans="1:19" x14ac:dyDescent="0.35">
      <c r="A776" s="25" t="str">
        <f>+N776</f>
        <v>Ebert Ulrike</v>
      </c>
      <c r="B776" s="25" t="str">
        <f>+M776</f>
        <v>300.63.574.0</v>
      </c>
      <c r="C776" s="25" t="str">
        <f>LEFT(L776,2)</f>
        <v>R9</v>
      </c>
      <c r="D776" s="25">
        <f>+Q776</f>
        <v>0.75</v>
      </c>
      <c r="E776" s="25" t="str">
        <f>+R776</f>
        <v>60+</v>
      </c>
      <c r="F776" s="25" t="str">
        <f>+S776</f>
        <v>S</v>
      </c>
      <c r="G776" s="29" t="s">
        <v>543</v>
      </c>
      <c r="H776" s="29" t="str">
        <f t="shared" si="12"/>
        <v/>
      </c>
      <c r="I776" s="25" t="str">
        <f>IF(K776&gt;4,"Dames","Messieurs")</f>
        <v>Dames</v>
      </c>
      <c r="J776" t="str">
        <f>RIGHT(B776,5)</f>
        <v>574.0</v>
      </c>
      <c r="K776">
        <f>VALUE(LEFT(J776,1))</f>
        <v>5</v>
      </c>
      <c r="L776" s="25" t="str">
        <f>+O776</f>
        <v>R9 </v>
      </c>
      <c r="M776" s="25" t="s">
        <v>2385</v>
      </c>
      <c r="N776" s="25" t="s">
        <v>2386</v>
      </c>
      <c r="O776" s="25" t="s">
        <v>3073</v>
      </c>
      <c r="P776" s="25">
        <v>11805</v>
      </c>
      <c r="Q776" s="25">
        <v>0.75</v>
      </c>
      <c r="R776" s="25" t="s">
        <v>47</v>
      </c>
      <c r="S776" s="25" t="s">
        <v>878</v>
      </c>
    </row>
    <row r="777" spans="1:19" x14ac:dyDescent="0.35">
      <c r="A777" s="25" t="str">
        <f>+N777</f>
        <v>Eckert Marianne</v>
      </c>
      <c r="B777" s="25" t="str">
        <f>+M777</f>
        <v>302.57.646.0</v>
      </c>
      <c r="C777" s="25" t="str">
        <f>LEFT(L777,2)</f>
        <v>R7</v>
      </c>
      <c r="D777" s="25">
        <f>+Q777</f>
        <v>1.8839999999999999</v>
      </c>
      <c r="E777" s="25" t="str">
        <f>+R777</f>
        <v>65+</v>
      </c>
      <c r="F777" s="25" t="str">
        <f>+S777</f>
        <v>A</v>
      </c>
      <c r="G777" s="29" t="s">
        <v>3995</v>
      </c>
      <c r="H777" s="29" t="str">
        <f t="shared" si="12"/>
        <v/>
      </c>
      <c r="I777" s="25" t="str">
        <f>IF(K777&gt;4,"Dames","Messieurs")</f>
        <v>Dames</v>
      </c>
      <c r="J777" t="str">
        <f>RIGHT(B777,5)</f>
        <v>646.0</v>
      </c>
      <c r="K777">
        <f>VALUE(LEFT(J777,1))</f>
        <v>6</v>
      </c>
      <c r="L777" s="25" t="str">
        <f>+O777</f>
        <v>R7 </v>
      </c>
      <c r="M777" s="25" t="s">
        <v>4084</v>
      </c>
      <c r="N777" s="25" t="s">
        <v>4085</v>
      </c>
      <c r="O777" s="25" t="s">
        <v>3066</v>
      </c>
      <c r="P777" s="25">
        <v>7216</v>
      </c>
      <c r="Q777" s="25">
        <v>1.8839999999999999</v>
      </c>
      <c r="R777" s="25" t="s">
        <v>100</v>
      </c>
      <c r="S777" s="25" t="s">
        <v>36</v>
      </c>
    </row>
    <row r="778" spans="1:19" x14ac:dyDescent="0.35">
      <c r="A778" s="25" t="str">
        <f>+N778</f>
        <v>Egger Kylian</v>
      </c>
      <c r="B778" s="25" t="str">
        <f>+M778</f>
        <v>305.10.471.0</v>
      </c>
      <c r="C778" s="25" t="str">
        <f>LEFT(L778,2)</f>
        <v>R9</v>
      </c>
      <c r="D778" s="25">
        <f>+Q778</f>
        <v>0.75</v>
      </c>
      <c r="E778" s="25" t="str">
        <f>+R778</f>
        <v>16&amp;U</v>
      </c>
      <c r="F778" s="25" t="str">
        <f>+S778</f>
        <v>A</v>
      </c>
      <c r="G778" s="29" t="s">
        <v>3359</v>
      </c>
      <c r="H778" s="29" t="str">
        <f t="shared" si="12"/>
        <v/>
      </c>
      <c r="I778" s="25" t="str">
        <f>IF(K778&gt;4,"Dames","Messieurs")</f>
        <v>Messieurs</v>
      </c>
      <c r="J778" t="str">
        <f>RIGHT(B778,5)</f>
        <v>471.0</v>
      </c>
      <c r="K778">
        <f>VALUE(LEFT(J778,1))</f>
        <v>4</v>
      </c>
      <c r="L778" s="25" t="str">
        <f>+O778</f>
        <v>R9 </v>
      </c>
      <c r="M778" s="25" t="s">
        <v>5045</v>
      </c>
      <c r="N778" s="25" t="s">
        <v>5046</v>
      </c>
      <c r="O778" s="25" t="s">
        <v>3073</v>
      </c>
      <c r="P778" s="25">
        <v>32458</v>
      </c>
      <c r="Q778" s="25">
        <v>0.75</v>
      </c>
      <c r="R778" s="25" t="s">
        <v>87</v>
      </c>
      <c r="S778" s="25" t="s">
        <v>36</v>
      </c>
    </row>
    <row r="779" spans="1:19" x14ac:dyDescent="0.35">
      <c r="A779" s="25" t="str">
        <f>+N779</f>
        <v>Egger Pascal</v>
      </c>
      <c r="B779" s="25" t="str">
        <f>+M779</f>
        <v>305.87.131.0</v>
      </c>
      <c r="C779" s="25" t="str">
        <f>LEFT(L779,2)</f>
        <v>R8</v>
      </c>
      <c r="D779" s="25">
        <f>+Q779</f>
        <v>1.119</v>
      </c>
      <c r="E779" s="25" t="str">
        <f>+R779</f>
        <v>35+</v>
      </c>
      <c r="F779" s="25" t="str">
        <f>+S779</f>
        <v>S</v>
      </c>
      <c r="G779" s="29" t="s">
        <v>2175</v>
      </c>
      <c r="H779" s="29" t="str">
        <f t="shared" si="12"/>
        <v/>
      </c>
      <c r="I779" s="25" t="str">
        <f>IF(K779&gt;4,"Dames","Messieurs")</f>
        <v>Messieurs</v>
      </c>
      <c r="J779" t="str">
        <f>RIGHT(B779,5)</f>
        <v>131.0</v>
      </c>
      <c r="K779">
        <f>VALUE(LEFT(J779,1))</f>
        <v>1</v>
      </c>
      <c r="L779" s="25" t="str">
        <f>+O779</f>
        <v>R8 </v>
      </c>
      <c r="M779" s="25" t="s">
        <v>2751</v>
      </c>
      <c r="N779" s="25" t="s">
        <v>2752</v>
      </c>
      <c r="O779" s="25" t="s">
        <v>3070</v>
      </c>
      <c r="P779" s="25">
        <v>27723</v>
      </c>
      <c r="Q779" s="25">
        <v>1.119</v>
      </c>
      <c r="R779" s="25" t="s">
        <v>42</v>
      </c>
      <c r="S779" s="25" t="s">
        <v>878</v>
      </c>
    </row>
    <row r="780" spans="1:19" x14ac:dyDescent="0.35">
      <c r="A780" s="25" t="str">
        <f>+N780</f>
        <v>Eglit Eliza</v>
      </c>
      <c r="B780" s="25" t="str">
        <f>+M780</f>
        <v>307.01.716.0</v>
      </c>
      <c r="C780" s="25" t="str">
        <f>LEFT(L780,2)</f>
        <v>R7</v>
      </c>
      <c r="D780" s="25">
        <f>+Q780</f>
        <v>2.6869999999999998</v>
      </c>
      <c r="E780" s="25" t="str">
        <f>+R780</f>
        <v>A</v>
      </c>
      <c r="F780" s="25" t="str">
        <f>+S780</f>
        <v>S</v>
      </c>
      <c r="G780" s="29" t="s">
        <v>539</v>
      </c>
      <c r="H780" s="29" t="str">
        <f t="shared" si="12"/>
        <v/>
      </c>
      <c r="I780" s="25" t="str">
        <f>IF(K780&gt;4,"Dames","Messieurs")</f>
        <v>Dames</v>
      </c>
      <c r="J780" t="str">
        <f>RIGHT(B780,5)</f>
        <v>716.0</v>
      </c>
      <c r="K780">
        <f>VALUE(LEFT(J780,1))</f>
        <v>7</v>
      </c>
      <c r="L780" s="25" t="str">
        <f>+O780</f>
        <v>R7 </v>
      </c>
      <c r="M780" s="25" t="s">
        <v>1052</v>
      </c>
      <c r="N780" s="25" t="s">
        <v>1053</v>
      </c>
      <c r="O780" s="25" t="s">
        <v>3066</v>
      </c>
      <c r="P780" s="25">
        <v>5049</v>
      </c>
      <c r="Q780" s="25">
        <v>2.6869999999999998</v>
      </c>
      <c r="R780" s="25" t="s">
        <v>36</v>
      </c>
      <c r="S780" s="25" t="s">
        <v>878</v>
      </c>
    </row>
    <row r="781" spans="1:19" x14ac:dyDescent="0.35">
      <c r="A781" s="25" t="str">
        <f>+N781</f>
        <v>Eicher Roger</v>
      </c>
      <c r="B781" s="25" t="str">
        <f>+M781</f>
        <v>310.82.440.1</v>
      </c>
      <c r="C781" s="25" t="str">
        <f>LEFT(L781,2)</f>
        <v>R8</v>
      </c>
      <c r="D781" s="25">
        <f>+Q781</f>
        <v>0.97299999999999998</v>
      </c>
      <c r="E781" s="25" t="str">
        <f>+R781</f>
        <v>40+</v>
      </c>
      <c r="F781" s="25" t="str">
        <f>+S781</f>
        <v>A</v>
      </c>
      <c r="G781" s="29" t="s">
        <v>29</v>
      </c>
      <c r="H781" s="29" t="str">
        <f t="shared" si="12"/>
        <v/>
      </c>
      <c r="I781" s="25" t="str">
        <f>IF(K781&gt;4,"Dames","Messieurs")</f>
        <v>Messieurs</v>
      </c>
      <c r="J781" t="str">
        <f>RIGHT(B781,5)</f>
        <v>440.1</v>
      </c>
      <c r="K781">
        <f>VALUE(LEFT(J781,1))</f>
        <v>4</v>
      </c>
      <c r="L781" s="25" t="str">
        <f>+O781</f>
        <v>R8 </v>
      </c>
      <c r="M781" s="25" t="s">
        <v>5334</v>
      </c>
      <c r="N781" s="25" t="s">
        <v>5335</v>
      </c>
      <c r="O781" s="25" t="s">
        <v>3070</v>
      </c>
      <c r="P781" s="25">
        <v>29328</v>
      </c>
      <c r="Q781" s="25">
        <v>0.97299999999999998</v>
      </c>
      <c r="R781" s="25" t="s">
        <v>68</v>
      </c>
      <c r="S781" s="25" t="s">
        <v>36</v>
      </c>
    </row>
    <row r="782" spans="1:19" x14ac:dyDescent="0.35">
      <c r="A782" s="25" t="str">
        <f>+N782</f>
        <v>Eigenmann Maxime</v>
      </c>
      <c r="B782" s="25" t="str">
        <f>+M782</f>
        <v>312.06.255.0</v>
      </c>
      <c r="C782" s="25" t="str">
        <f>LEFT(L782,2)</f>
        <v>R9</v>
      </c>
      <c r="D782" s="25">
        <f>+Q782</f>
        <v>0.75</v>
      </c>
      <c r="E782" s="25" t="str">
        <f>+R782</f>
        <v>A</v>
      </c>
      <c r="F782" s="25" t="str">
        <f>+S782</f>
        <v>S</v>
      </c>
      <c r="G782" s="29" t="s">
        <v>543</v>
      </c>
      <c r="H782" s="29" t="str">
        <f t="shared" si="12"/>
        <v/>
      </c>
      <c r="I782" s="25" t="str">
        <f>IF(K782&gt;4,"Dames","Messieurs")</f>
        <v>Messieurs</v>
      </c>
      <c r="J782" t="str">
        <f>RIGHT(B782,5)</f>
        <v>255.0</v>
      </c>
      <c r="K782">
        <f>VALUE(LEFT(J782,1))</f>
        <v>2</v>
      </c>
      <c r="L782" s="25" t="str">
        <f>+O782</f>
        <v>R9 </v>
      </c>
      <c r="M782" s="25" t="s">
        <v>1809</v>
      </c>
      <c r="N782" s="25" t="s">
        <v>1810</v>
      </c>
      <c r="O782" s="25" t="s">
        <v>3073</v>
      </c>
      <c r="P782" s="25">
        <v>32458</v>
      </c>
      <c r="Q782" s="25">
        <v>0.75</v>
      </c>
      <c r="R782" s="25" t="s">
        <v>36</v>
      </c>
      <c r="S782" s="25" t="s">
        <v>878</v>
      </c>
    </row>
    <row r="783" spans="1:19" x14ac:dyDescent="0.35">
      <c r="A783" s="25" t="str">
        <f>+N783</f>
        <v>Elchoueiri Nabil</v>
      </c>
      <c r="B783" s="25" t="str">
        <f>+M783</f>
        <v>314.14.460.0</v>
      </c>
      <c r="C783" s="25" t="str">
        <f>LEFT(L783,2)</f>
        <v>R9</v>
      </c>
      <c r="D783" s="25">
        <f>+Q783</f>
        <v>0.745</v>
      </c>
      <c r="E783" s="25" t="str">
        <f>+R783</f>
        <v>12&amp;U</v>
      </c>
      <c r="F783" s="25" t="str">
        <f>+S783</f>
        <v>A</v>
      </c>
      <c r="G783" s="29" t="s">
        <v>3359</v>
      </c>
      <c r="H783" s="29" t="str">
        <f t="shared" si="12"/>
        <v/>
      </c>
      <c r="I783" s="25" t="str">
        <f>IF(K783&gt;4,"Dames","Messieurs")</f>
        <v>Messieurs</v>
      </c>
      <c r="J783" t="str">
        <f>RIGHT(B783,5)</f>
        <v>460.0</v>
      </c>
      <c r="K783">
        <f>VALUE(LEFT(J783,1))</f>
        <v>4</v>
      </c>
      <c r="L783" s="25" t="str">
        <f>+O783</f>
        <v>R9 </v>
      </c>
      <c r="M783" s="25" t="s">
        <v>5071</v>
      </c>
      <c r="N783" s="25" t="s">
        <v>5072</v>
      </c>
      <c r="O783" s="25" t="s">
        <v>3073</v>
      </c>
      <c r="P783" s="25">
        <v>44548</v>
      </c>
      <c r="Q783" s="25">
        <v>0.745</v>
      </c>
      <c r="R783" s="25" t="s">
        <v>50</v>
      </c>
      <c r="S783" s="25" t="s">
        <v>36</v>
      </c>
    </row>
    <row r="784" spans="1:19" x14ac:dyDescent="0.35">
      <c r="A784" s="25" t="str">
        <f>+N784</f>
        <v>Elia Romane</v>
      </c>
      <c r="B784" s="25" t="str">
        <f>+M784</f>
        <v>314.99.890.0</v>
      </c>
      <c r="C784" s="25" t="str">
        <f>LEFT(L784,2)</f>
        <v>R5</v>
      </c>
      <c r="D784" s="25">
        <f>+Q784</f>
        <v>4.5140000000000002</v>
      </c>
      <c r="E784" s="25" t="str">
        <f>+R784</f>
        <v>A</v>
      </c>
      <c r="F784" s="25" t="str">
        <f>+S784</f>
        <v>S</v>
      </c>
      <c r="G784" s="29" t="s">
        <v>2175</v>
      </c>
      <c r="H784" s="29" t="str">
        <f t="shared" si="12"/>
        <v/>
      </c>
      <c r="I784" s="25" t="str">
        <f>IF(K784&gt;4,"Dames","Messieurs")</f>
        <v>Dames</v>
      </c>
      <c r="J784" t="str">
        <f>RIGHT(B784,5)</f>
        <v>890.0</v>
      </c>
      <c r="K784">
        <f>VALUE(LEFT(J784,1))</f>
        <v>8</v>
      </c>
      <c r="L784" s="25" t="str">
        <f>+O784</f>
        <v>R5 </v>
      </c>
      <c r="M784" s="25" t="s">
        <v>3930</v>
      </c>
      <c r="N784" s="25" t="s">
        <v>3931</v>
      </c>
      <c r="O784" s="25" t="s">
        <v>3084</v>
      </c>
      <c r="P784" s="25">
        <v>2018</v>
      </c>
      <c r="Q784" s="25">
        <v>4.5140000000000002</v>
      </c>
      <c r="R784" s="25" t="s">
        <v>36</v>
      </c>
      <c r="S784" s="25" t="s">
        <v>878</v>
      </c>
    </row>
    <row r="785" spans="1:19" x14ac:dyDescent="0.35">
      <c r="A785" s="25" t="str">
        <f>+N785</f>
        <v>Elmer Arsène</v>
      </c>
      <c r="B785" s="25" t="str">
        <f>+M785</f>
        <v>314.15.456.0</v>
      </c>
      <c r="C785" s="25" t="str">
        <f>LEFT(L785,2)</f>
        <v>R6</v>
      </c>
      <c r="D785" s="25">
        <f>+Q785</f>
        <v>3.54</v>
      </c>
      <c r="E785" s="25" t="str">
        <f>+R785</f>
        <v>10&amp;U</v>
      </c>
      <c r="F785" s="25" t="str">
        <f>+S785</f>
        <v>A</v>
      </c>
      <c r="G785" s="29" t="s">
        <v>3359</v>
      </c>
      <c r="H785" s="29" t="str">
        <f t="shared" si="12"/>
        <v/>
      </c>
      <c r="I785" s="25" t="str">
        <f>IF(K785&gt;4,"Dames","Messieurs")</f>
        <v>Messieurs</v>
      </c>
      <c r="J785" t="str">
        <f>RIGHT(B785,5)</f>
        <v>456.0</v>
      </c>
      <c r="K785">
        <f>VALUE(LEFT(J785,1))</f>
        <v>4</v>
      </c>
      <c r="L785" s="25" t="str">
        <f>+O785</f>
        <v>R6 </v>
      </c>
      <c r="M785" s="25" t="s">
        <v>5035</v>
      </c>
      <c r="N785" s="25" t="s">
        <v>5036</v>
      </c>
      <c r="O785" s="25" t="s">
        <v>3065</v>
      </c>
      <c r="P785" s="25">
        <v>9774</v>
      </c>
      <c r="Q785" s="25">
        <v>3.54</v>
      </c>
      <c r="R785" s="25" t="s">
        <v>110</v>
      </c>
      <c r="S785" s="25" t="s">
        <v>36</v>
      </c>
    </row>
    <row r="786" spans="1:19" x14ac:dyDescent="0.35">
      <c r="A786" s="25" t="str">
        <f>+N786</f>
        <v>El-Sherif Moataz</v>
      </c>
      <c r="B786" s="25" t="str">
        <f>+M786</f>
        <v>314.65.341.0</v>
      </c>
      <c r="C786" s="25" t="str">
        <f>LEFT(L786,2)</f>
        <v>R8</v>
      </c>
      <c r="D786" s="25">
        <f>+Q786</f>
        <v>1.492</v>
      </c>
      <c r="E786" s="25" t="str">
        <f>+R786</f>
        <v>60+</v>
      </c>
      <c r="F786" s="25" t="str">
        <f>+S786</f>
        <v>S</v>
      </c>
      <c r="G786" s="29" t="s">
        <v>3995</v>
      </c>
      <c r="H786" s="29" t="str">
        <f t="shared" si="12"/>
        <v/>
      </c>
      <c r="I786" s="25" t="str">
        <f>IF(K786&gt;4,"Dames","Messieurs")</f>
        <v>Messieurs</v>
      </c>
      <c r="J786" t="str">
        <f>RIGHT(B786,5)</f>
        <v>341.0</v>
      </c>
      <c r="K786">
        <f>VALUE(LEFT(J786,1))</f>
        <v>3</v>
      </c>
      <c r="L786" s="25" t="str">
        <f>+O786</f>
        <v>R8 </v>
      </c>
      <c r="M786" s="25" t="s">
        <v>4208</v>
      </c>
      <c r="N786" s="25" t="s">
        <v>4209</v>
      </c>
      <c r="O786" s="25" t="s">
        <v>3070</v>
      </c>
      <c r="P786" s="25">
        <v>23460</v>
      </c>
      <c r="Q786" s="25">
        <v>1.492</v>
      </c>
      <c r="R786" s="25" t="s">
        <v>47</v>
      </c>
      <c r="S786" s="25" t="s">
        <v>878</v>
      </c>
    </row>
    <row r="787" spans="1:19" x14ac:dyDescent="0.35">
      <c r="A787" s="25" t="str">
        <f>+N787</f>
        <v>Emery Raymond</v>
      </c>
      <c r="B787" s="25" t="str">
        <f>+M787</f>
        <v>315.50.254.0</v>
      </c>
      <c r="C787" s="25" t="str">
        <f>LEFT(L787,2)</f>
        <v>R8</v>
      </c>
      <c r="D787" s="25">
        <f>+Q787</f>
        <v>1.673</v>
      </c>
      <c r="E787" s="25" t="str">
        <f>+R787</f>
        <v>75+</v>
      </c>
      <c r="F787" s="25" t="str">
        <f>+S787</f>
        <v>A</v>
      </c>
      <c r="G787" s="29" t="s">
        <v>3996</v>
      </c>
      <c r="H787" s="29" t="str">
        <f t="shared" si="12"/>
        <v/>
      </c>
      <c r="I787" s="25" t="str">
        <f>IF(K787&gt;4,"Dames","Messieurs")</f>
        <v>Messieurs</v>
      </c>
      <c r="J787" t="str">
        <f>RIGHT(B787,5)</f>
        <v>254.0</v>
      </c>
      <c r="K787">
        <f>VALUE(LEFT(J787,1))</f>
        <v>2</v>
      </c>
      <c r="L787" s="25" t="str">
        <f>+O787</f>
        <v>R8 </v>
      </c>
      <c r="M787" s="25" t="s">
        <v>4507</v>
      </c>
      <c r="N787" s="25" t="s">
        <v>4508</v>
      </c>
      <c r="O787" s="25" t="s">
        <v>3070</v>
      </c>
      <c r="P787" s="25">
        <v>21821</v>
      </c>
      <c r="Q787" s="25">
        <v>1.673</v>
      </c>
      <c r="R787" s="25" t="s">
        <v>159</v>
      </c>
      <c r="S787" s="25" t="s">
        <v>36</v>
      </c>
    </row>
    <row r="788" spans="1:19" x14ac:dyDescent="0.35">
      <c r="A788" s="25" t="str">
        <f>+N788</f>
        <v>Emiray Ellie</v>
      </c>
      <c r="B788" s="25" t="str">
        <f>+M788</f>
        <v>315.11.585.0</v>
      </c>
      <c r="C788" s="25" t="str">
        <f>LEFT(L788,2)</f>
        <v>R8</v>
      </c>
      <c r="D788" s="25">
        <f>+Q788</f>
        <v>1.321</v>
      </c>
      <c r="E788" s="25" t="str">
        <f>+R788</f>
        <v>14&amp;U</v>
      </c>
      <c r="F788" s="25" t="str">
        <f>+S788</f>
        <v>A</v>
      </c>
      <c r="G788" s="29" t="s">
        <v>28</v>
      </c>
      <c r="H788" s="29" t="str">
        <f t="shared" si="12"/>
        <v/>
      </c>
      <c r="I788" s="25" t="str">
        <f>IF(K788&gt;4,"Dames","Messieurs")</f>
        <v>Dames</v>
      </c>
      <c r="J788" t="str">
        <f>RIGHT(B788,5)</f>
        <v>585.0</v>
      </c>
      <c r="K788">
        <f>VALUE(LEFT(J788,1))</f>
        <v>5</v>
      </c>
      <c r="L788" s="25" t="str">
        <f>+O788</f>
        <v>R8 </v>
      </c>
      <c r="M788" s="25" t="s">
        <v>4820</v>
      </c>
      <c r="N788" s="25" t="s">
        <v>4821</v>
      </c>
      <c r="O788" s="25" t="s">
        <v>3070</v>
      </c>
      <c r="P788" s="25">
        <v>9296</v>
      </c>
      <c r="Q788" s="25">
        <v>1.321</v>
      </c>
      <c r="R788" s="25" t="s">
        <v>83</v>
      </c>
      <c r="S788" s="25" t="s">
        <v>36</v>
      </c>
    </row>
    <row r="789" spans="1:19" x14ac:dyDescent="0.35">
      <c r="A789" s="25" t="str">
        <f>+N789</f>
        <v>Emiray Emin Raphael</v>
      </c>
      <c r="B789" s="25" t="str">
        <f>+M789</f>
        <v>315.12.483.1</v>
      </c>
      <c r="C789" s="25" t="str">
        <f>LEFT(L789,2)</f>
        <v>R8</v>
      </c>
      <c r="D789" s="25">
        <f>+Q789</f>
        <v>1.425</v>
      </c>
      <c r="E789" s="25" t="str">
        <f>+R789</f>
        <v>14&amp;U</v>
      </c>
      <c r="F789" s="25" t="str">
        <f>+S789</f>
        <v>A</v>
      </c>
      <c r="G789" s="29" t="s">
        <v>28</v>
      </c>
      <c r="H789" s="29" t="str">
        <f t="shared" si="12"/>
        <v/>
      </c>
      <c r="I789" s="25" t="str">
        <f>IF(K789&gt;4,"Dames","Messieurs")</f>
        <v>Messieurs</v>
      </c>
      <c r="J789" t="str">
        <f>RIGHT(B789,5)</f>
        <v>483.1</v>
      </c>
      <c r="K789">
        <f>VALUE(LEFT(J789,1))</f>
        <v>4</v>
      </c>
      <c r="L789" s="25" t="str">
        <f>+O789</f>
        <v>R8 </v>
      </c>
      <c r="M789" s="25" t="s">
        <v>3822</v>
      </c>
      <c r="N789" s="25" t="s">
        <v>3823</v>
      </c>
      <c r="O789" s="25" t="s">
        <v>3070</v>
      </c>
      <c r="P789" s="25">
        <v>24139</v>
      </c>
      <c r="Q789" s="25">
        <v>1.425</v>
      </c>
      <c r="R789" s="25" t="s">
        <v>83</v>
      </c>
      <c r="S789" s="25" t="s">
        <v>36</v>
      </c>
    </row>
    <row r="790" spans="1:19" x14ac:dyDescent="0.35">
      <c r="A790" s="25" t="str">
        <f>+N790</f>
        <v>Emonet Achille</v>
      </c>
      <c r="B790" s="25" t="str">
        <f>+M790</f>
        <v>315.16.230.0</v>
      </c>
      <c r="C790" s="25" t="str">
        <f>LEFT(L790,2)</f>
        <v>R9</v>
      </c>
      <c r="D790" s="25">
        <f>+Q790</f>
        <v>0.75</v>
      </c>
      <c r="E790" s="25" t="str">
        <f>+R790</f>
        <v>10&amp;U</v>
      </c>
      <c r="F790" s="25" t="str">
        <f>+S790</f>
        <v>A</v>
      </c>
      <c r="G790" s="29" t="s">
        <v>1839</v>
      </c>
      <c r="H790" s="29" t="str">
        <f t="shared" si="12"/>
        <v/>
      </c>
      <c r="I790" s="25" t="str">
        <f>IF(K790&gt;4,"Dames","Messieurs")</f>
        <v>Messieurs</v>
      </c>
      <c r="J790" t="str">
        <f>RIGHT(B790,5)</f>
        <v>230.0</v>
      </c>
      <c r="K790">
        <f>VALUE(LEFT(J790,1))</f>
        <v>2</v>
      </c>
      <c r="L790" s="25" t="str">
        <f>+O790</f>
        <v>R9 </v>
      </c>
      <c r="M790" s="25" t="s">
        <v>4985</v>
      </c>
      <c r="N790" s="25" t="s">
        <v>4986</v>
      </c>
      <c r="O790" s="25" t="s">
        <v>3073</v>
      </c>
      <c r="P790" s="25">
        <v>32458</v>
      </c>
      <c r="Q790" s="25">
        <v>0.75</v>
      </c>
      <c r="R790" s="25" t="s">
        <v>110</v>
      </c>
      <c r="S790" s="25" t="s">
        <v>36</v>
      </c>
    </row>
    <row r="791" spans="1:19" x14ac:dyDescent="0.35">
      <c r="A791" s="25" t="str">
        <f>+N791</f>
        <v>Emonet Christophe</v>
      </c>
      <c r="B791" s="25" t="str">
        <f>+M791</f>
        <v>315.71.472.0</v>
      </c>
      <c r="C791" s="25" t="str">
        <f>LEFT(L791,2)</f>
        <v>R9</v>
      </c>
      <c r="D791" s="25">
        <f>+Q791</f>
        <v>0.75</v>
      </c>
      <c r="E791" s="25" t="str">
        <f>+R791</f>
        <v>50+</v>
      </c>
      <c r="F791" s="25" t="str">
        <f>+S791</f>
        <v>A</v>
      </c>
      <c r="G791" s="29" t="s">
        <v>1839</v>
      </c>
      <c r="H791" s="29" t="str">
        <f t="shared" si="12"/>
        <v/>
      </c>
      <c r="I791" s="25" t="str">
        <f>IF(K791&gt;4,"Dames","Messieurs")</f>
        <v>Messieurs</v>
      </c>
      <c r="J791" t="str">
        <f>RIGHT(B791,5)</f>
        <v>472.0</v>
      </c>
      <c r="K791">
        <f>VALUE(LEFT(J791,1))</f>
        <v>4</v>
      </c>
      <c r="L791" s="25" t="str">
        <f>+O791</f>
        <v>R9 </v>
      </c>
      <c r="M791" s="25" t="s">
        <v>4977</v>
      </c>
      <c r="N791" s="25" t="s">
        <v>4978</v>
      </c>
      <c r="O791" s="25" t="s">
        <v>3073</v>
      </c>
      <c r="P791" s="25">
        <v>32458</v>
      </c>
      <c r="Q791" s="25">
        <v>0.75</v>
      </c>
      <c r="R791" s="25" t="s">
        <v>39</v>
      </c>
      <c r="S791" s="25" t="s">
        <v>36</v>
      </c>
    </row>
    <row r="792" spans="1:19" x14ac:dyDescent="0.35">
      <c r="A792" s="25" t="str">
        <f>+N792</f>
        <v>Eniline Yvan</v>
      </c>
      <c r="B792" s="25" t="str">
        <f>+M792</f>
        <v>318.04.274.0</v>
      </c>
      <c r="C792" s="25" t="str">
        <f>LEFT(L792,2)</f>
        <v>R9</v>
      </c>
      <c r="D792" s="25">
        <f>+Q792</f>
        <v>0.75</v>
      </c>
      <c r="E792" s="25" t="str">
        <f>+R792</f>
        <v>A</v>
      </c>
      <c r="F792" s="25" t="str">
        <f>+S792</f>
        <v>S</v>
      </c>
      <c r="G792" s="29" t="s">
        <v>539</v>
      </c>
      <c r="H792" s="29" t="str">
        <f t="shared" si="12"/>
        <v/>
      </c>
      <c r="I792" s="25" t="str">
        <f>IF(K792&gt;4,"Dames","Messieurs")</f>
        <v>Messieurs</v>
      </c>
      <c r="J792" t="str">
        <f>RIGHT(B792,5)</f>
        <v>274.0</v>
      </c>
      <c r="K792">
        <f>VALUE(LEFT(J792,1))</f>
        <v>2</v>
      </c>
      <c r="L792" s="25" t="str">
        <f>+O792</f>
        <v>R9 </v>
      </c>
      <c r="M792" s="25" t="s">
        <v>461</v>
      </c>
      <c r="N792" s="25" t="s">
        <v>462</v>
      </c>
      <c r="O792" s="25" t="s">
        <v>3073</v>
      </c>
      <c r="P792" s="25">
        <v>32458</v>
      </c>
      <c r="Q792" s="25">
        <v>0.75</v>
      </c>
      <c r="R792" s="25" t="s">
        <v>36</v>
      </c>
      <c r="S792" s="25" t="s">
        <v>878</v>
      </c>
    </row>
    <row r="793" spans="1:19" x14ac:dyDescent="0.35">
      <c r="A793" s="25" t="str">
        <f>+N793</f>
        <v>Epars Alexian</v>
      </c>
      <c r="B793" s="25" t="str">
        <f>+M793</f>
        <v>319.12.415.0</v>
      </c>
      <c r="C793" s="25" t="str">
        <f>LEFT(L793,2)</f>
        <v>R8</v>
      </c>
      <c r="D793" s="25">
        <f>+Q793</f>
        <v>1.8109999999999999</v>
      </c>
      <c r="E793" s="25" t="str">
        <f>+R793</f>
        <v>14&amp;U</v>
      </c>
      <c r="F793" s="25" t="str">
        <f>+S793</f>
        <v>A</v>
      </c>
      <c r="G793" s="29" t="s">
        <v>2175</v>
      </c>
      <c r="H793" s="29" t="str">
        <f t="shared" si="12"/>
        <v/>
      </c>
      <c r="I793" s="25" t="str">
        <f>IF(K793&gt;4,"Dames","Messieurs")</f>
        <v>Messieurs</v>
      </c>
      <c r="J793" t="str">
        <f>RIGHT(B793,5)</f>
        <v>415.0</v>
      </c>
      <c r="K793">
        <f>VALUE(LEFT(J793,1))</f>
        <v>4</v>
      </c>
      <c r="L793" s="25" t="str">
        <f>+O793</f>
        <v>R8 </v>
      </c>
      <c r="M793" s="25" t="s">
        <v>3391</v>
      </c>
      <c r="N793" s="25" t="s">
        <v>3392</v>
      </c>
      <c r="O793" s="25" t="s">
        <v>3070</v>
      </c>
      <c r="P793" s="25">
        <v>20695</v>
      </c>
      <c r="Q793" s="25">
        <v>1.8109999999999999</v>
      </c>
      <c r="R793" s="25" t="s">
        <v>83</v>
      </c>
      <c r="S793" s="25" t="s">
        <v>36</v>
      </c>
    </row>
    <row r="794" spans="1:19" x14ac:dyDescent="0.35">
      <c r="A794" s="25" t="str">
        <f>+N794</f>
        <v>Epars Théa</v>
      </c>
      <c r="B794" s="25" t="str">
        <f>+M794</f>
        <v>319.14.892.0</v>
      </c>
      <c r="C794" s="25" t="str">
        <f>LEFT(L794,2)</f>
        <v>R9</v>
      </c>
      <c r="D794" s="25">
        <f>+Q794</f>
        <v>0.74299999999999999</v>
      </c>
      <c r="E794" s="25" t="str">
        <f>+R794</f>
        <v>12&amp;U</v>
      </c>
      <c r="F794" s="25" t="str">
        <f>+S794</f>
        <v>A</v>
      </c>
      <c r="G794" s="29" t="s">
        <v>2175</v>
      </c>
      <c r="H794" s="29" t="str">
        <f t="shared" si="12"/>
        <v/>
      </c>
      <c r="I794" s="25" t="str">
        <f>IF(K794&gt;4,"Dames","Messieurs")</f>
        <v>Dames</v>
      </c>
      <c r="J794" t="str">
        <f>RIGHT(B794,5)</f>
        <v>892.0</v>
      </c>
      <c r="K794">
        <f>VALUE(LEFT(J794,1))</f>
        <v>8</v>
      </c>
      <c r="L794" s="25" t="str">
        <f>+O794</f>
        <v>R9 </v>
      </c>
      <c r="M794" s="25" t="s">
        <v>5112</v>
      </c>
      <c r="N794" s="25" t="s">
        <v>5113</v>
      </c>
      <c r="O794" s="25" t="s">
        <v>3073</v>
      </c>
      <c r="P794" s="25">
        <v>16552</v>
      </c>
      <c r="Q794" s="25">
        <v>0.74299999999999999</v>
      </c>
      <c r="R794" s="25" t="s">
        <v>50</v>
      </c>
      <c r="S794" s="25" t="s">
        <v>36</v>
      </c>
    </row>
    <row r="795" spans="1:19" x14ac:dyDescent="0.35">
      <c r="A795" s="25" t="str">
        <f>+N795</f>
        <v>Equey Philippe</v>
      </c>
      <c r="B795" s="25" t="str">
        <f>+M795</f>
        <v>319.52.171.0</v>
      </c>
      <c r="C795" s="25" t="str">
        <f>LEFT(L795,2)</f>
        <v>R9</v>
      </c>
      <c r="D795" s="25">
        <f>+Q795</f>
        <v>0.75</v>
      </c>
      <c r="E795" s="25" t="str">
        <f>+R795</f>
        <v>70+</v>
      </c>
      <c r="F795" s="25" t="str">
        <f>+S795</f>
        <v>A</v>
      </c>
      <c r="G795" s="29" t="s">
        <v>3996</v>
      </c>
      <c r="H795" s="29" t="str">
        <f t="shared" si="12"/>
        <v/>
      </c>
      <c r="I795" s="25" t="str">
        <f>IF(K795&gt;4,"Dames","Messieurs")</f>
        <v>Messieurs</v>
      </c>
      <c r="J795" t="str">
        <f>RIGHT(B795,5)</f>
        <v>171.0</v>
      </c>
      <c r="K795">
        <f>VALUE(LEFT(J795,1))</f>
        <v>1</v>
      </c>
      <c r="L795" s="25" t="str">
        <f>+O795</f>
        <v>R9 </v>
      </c>
      <c r="M795" s="25" t="s">
        <v>4539</v>
      </c>
      <c r="N795" s="25" t="s">
        <v>4540</v>
      </c>
      <c r="O795" s="25" t="s">
        <v>3073</v>
      </c>
      <c r="P795" s="25">
        <v>32458</v>
      </c>
      <c r="Q795" s="25">
        <v>0.75</v>
      </c>
      <c r="R795" s="25" t="s">
        <v>148</v>
      </c>
      <c r="S795" s="25" t="s">
        <v>36</v>
      </c>
    </row>
    <row r="796" spans="1:19" x14ac:dyDescent="0.35">
      <c r="A796" s="25" t="str">
        <f>+N796</f>
        <v>Ergas Carole</v>
      </c>
      <c r="B796" s="25" t="str">
        <f>+M796</f>
        <v>320.74.627.0</v>
      </c>
      <c r="C796" s="25" t="str">
        <f>LEFT(L796,2)</f>
        <v>R9</v>
      </c>
      <c r="D796" s="25">
        <f>+Q796</f>
        <v>0.75</v>
      </c>
      <c r="E796" s="25" t="str">
        <f>+R796</f>
        <v>50+</v>
      </c>
      <c r="F796" s="25" t="str">
        <f>+S796</f>
        <v>A</v>
      </c>
      <c r="G796" s="29" t="s">
        <v>29</v>
      </c>
      <c r="H796" s="29" t="str">
        <f t="shared" si="12"/>
        <v/>
      </c>
      <c r="I796" s="25" t="str">
        <f>IF(K796&gt;4,"Dames","Messieurs")</f>
        <v>Dames</v>
      </c>
      <c r="J796" t="str">
        <f>RIGHT(B796,5)</f>
        <v>627.0</v>
      </c>
      <c r="K796">
        <f>VALUE(LEFT(J796,1))</f>
        <v>6</v>
      </c>
      <c r="L796" s="25" t="str">
        <f>+O796</f>
        <v>R9 </v>
      </c>
      <c r="M796" s="25" t="s">
        <v>5200</v>
      </c>
      <c r="N796" s="25" t="s">
        <v>5201</v>
      </c>
      <c r="O796" s="25" t="s">
        <v>3073</v>
      </c>
      <c r="P796" s="25">
        <v>11805</v>
      </c>
      <c r="Q796" s="25">
        <v>0.75</v>
      </c>
      <c r="R796" s="25" t="s">
        <v>39</v>
      </c>
      <c r="S796" s="25" t="s">
        <v>36</v>
      </c>
    </row>
    <row r="797" spans="1:19" x14ac:dyDescent="0.35">
      <c r="A797" s="25" t="str">
        <f>+N797</f>
        <v>Erle Theo</v>
      </c>
      <c r="B797" s="25" t="str">
        <f>+M797</f>
        <v>320.07.166.0</v>
      </c>
      <c r="C797" s="25" t="str">
        <f>LEFT(L797,2)</f>
        <v>R9</v>
      </c>
      <c r="D797" s="25">
        <f>+Q797</f>
        <v>0.75</v>
      </c>
      <c r="E797" s="25" t="str">
        <f>+R797</f>
        <v>18&amp;U</v>
      </c>
      <c r="F797" s="25" t="str">
        <f>+S797</f>
        <v>S</v>
      </c>
      <c r="G797" s="29" t="s">
        <v>1839</v>
      </c>
      <c r="H797" s="29" t="str">
        <f t="shared" si="12"/>
        <v/>
      </c>
      <c r="I797" s="25" t="str">
        <f>IF(K797&gt;4,"Dames","Messieurs")</f>
        <v>Messieurs</v>
      </c>
      <c r="J797" t="str">
        <f>RIGHT(B797,5)</f>
        <v>166.0</v>
      </c>
      <c r="K797">
        <f>VALUE(LEFT(J797,1))</f>
        <v>1</v>
      </c>
      <c r="L797" s="25" t="str">
        <f>+O797</f>
        <v>R9 </v>
      </c>
      <c r="M797" s="25" t="s">
        <v>2052</v>
      </c>
      <c r="N797" s="25" t="s">
        <v>2053</v>
      </c>
      <c r="O797" s="25" t="s">
        <v>3073</v>
      </c>
      <c r="P797" s="25">
        <v>32458</v>
      </c>
      <c r="Q797" s="25">
        <v>0.75</v>
      </c>
      <c r="R797" s="25" t="s">
        <v>73</v>
      </c>
      <c r="S797" s="25" t="s">
        <v>878</v>
      </c>
    </row>
    <row r="798" spans="1:19" x14ac:dyDescent="0.35">
      <c r="A798" s="25" t="str">
        <f>+N798</f>
        <v>Errico Simone</v>
      </c>
      <c r="B798" s="25" t="str">
        <f>+M798</f>
        <v>321.87.213.0</v>
      </c>
      <c r="C798" s="25" t="str">
        <f>LEFT(L798,2)</f>
        <v>R8</v>
      </c>
      <c r="D798" s="25">
        <f>+Q798</f>
        <v>0.91300000000000003</v>
      </c>
      <c r="E798" s="25" t="str">
        <f>+R798</f>
        <v>35+</v>
      </c>
      <c r="F798" s="25" t="str">
        <f>+S798</f>
        <v>A</v>
      </c>
      <c r="G798" s="29" t="s">
        <v>3995</v>
      </c>
      <c r="H798" s="29" t="str">
        <f t="shared" si="12"/>
        <v/>
      </c>
      <c r="I798" s="25" t="str">
        <f>IF(K798&gt;4,"Dames","Messieurs")</f>
        <v>Messieurs</v>
      </c>
      <c r="J798" t="str">
        <f>RIGHT(B798,5)</f>
        <v>213.0</v>
      </c>
      <c r="K798">
        <f>VALUE(LEFT(J798,1))</f>
        <v>2</v>
      </c>
      <c r="L798" s="25" t="str">
        <f>+O798</f>
        <v>R8 </v>
      </c>
      <c r="M798" s="25" t="s">
        <v>4238</v>
      </c>
      <c r="N798" s="25" t="s">
        <v>4239</v>
      </c>
      <c r="O798" s="25" t="s">
        <v>3070</v>
      </c>
      <c r="P798" s="25">
        <v>30235</v>
      </c>
      <c r="Q798" s="25">
        <v>0.91300000000000003</v>
      </c>
      <c r="R798" s="25" t="s">
        <v>42</v>
      </c>
      <c r="S798" s="25" t="s">
        <v>36</v>
      </c>
    </row>
    <row r="799" spans="1:19" x14ac:dyDescent="0.35">
      <c r="A799" s="25" t="str">
        <f>+N799</f>
        <v>Escribano Marco</v>
      </c>
      <c r="B799" s="25" t="str">
        <f>+M799</f>
        <v>322.68.223.0</v>
      </c>
      <c r="C799" s="25" t="str">
        <f>LEFT(L799,2)</f>
        <v>R8</v>
      </c>
      <c r="D799" s="25">
        <f>+Q799</f>
        <v>1.095</v>
      </c>
      <c r="E799" s="25" t="str">
        <f>+R799</f>
        <v>55+</v>
      </c>
      <c r="F799" s="25" t="str">
        <f>+S799</f>
        <v>A</v>
      </c>
      <c r="G799" s="29" t="s">
        <v>1839</v>
      </c>
      <c r="H799" s="29" t="str">
        <f t="shared" si="12"/>
        <v/>
      </c>
      <c r="I799" s="25" t="str">
        <f>IF(K799&gt;4,"Dames","Messieurs")</f>
        <v>Messieurs</v>
      </c>
      <c r="J799" t="str">
        <f>RIGHT(B799,5)</f>
        <v>223.0</v>
      </c>
      <c r="K799">
        <f>VALUE(LEFT(J799,1))</f>
        <v>2</v>
      </c>
      <c r="L799" s="25" t="str">
        <f>+O799</f>
        <v>R8 </v>
      </c>
      <c r="M799" s="25" t="s">
        <v>3290</v>
      </c>
      <c r="N799" s="25" t="s">
        <v>3291</v>
      </c>
      <c r="O799" s="25" t="s">
        <v>3070</v>
      </c>
      <c r="P799" s="25">
        <v>27972</v>
      </c>
      <c r="Q799" s="25">
        <v>1.095</v>
      </c>
      <c r="R799" s="25" t="s">
        <v>53</v>
      </c>
      <c r="S799" s="25" t="s">
        <v>36</v>
      </c>
    </row>
    <row r="800" spans="1:19" x14ac:dyDescent="0.35">
      <c r="A800" s="25" t="str">
        <f>+N800</f>
        <v>Eshmawey Yasmine</v>
      </c>
      <c r="B800" s="25" t="str">
        <f>+M800</f>
        <v>322.08.684.0</v>
      </c>
      <c r="C800" s="25" t="str">
        <f>LEFT(L800,2)</f>
        <v>R9</v>
      </c>
      <c r="D800" s="25">
        <f>+Q800</f>
        <v>0.75</v>
      </c>
      <c r="E800" s="25" t="str">
        <f>+R800</f>
        <v>18&amp;U</v>
      </c>
      <c r="F800" s="25" t="str">
        <f>+S800</f>
        <v>S</v>
      </c>
      <c r="G800" s="29" t="s">
        <v>3359</v>
      </c>
      <c r="H800" s="29" t="str">
        <f t="shared" si="12"/>
        <v/>
      </c>
      <c r="I800" s="25" t="str">
        <f>IF(K800&gt;4,"Dames","Messieurs")</f>
        <v>Dames</v>
      </c>
      <c r="J800" t="str">
        <f>RIGHT(B800,5)</f>
        <v>684.0</v>
      </c>
      <c r="K800">
        <f>VALUE(LEFT(J800,1))</f>
        <v>6</v>
      </c>
      <c r="L800" s="25" t="str">
        <f>+O800</f>
        <v>R9 </v>
      </c>
      <c r="M800" s="25" t="s">
        <v>2655</v>
      </c>
      <c r="N800" s="25" t="s">
        <v>2656</v>
      </c>
      <c r="O800" s="25" t="s">
        <v>3073</v>
      </c>
      <c r="P800" s="25">
        <v>11805</v>
      </c>
      <c r="Q800" s="25">
        <v>0.75</v>
      </c>
      <c r="R800" s="25" t="s">
        <v>73</v>
      </c>
      <c r="S800" s="25" t="s">
        <v>878</v>
      </c>
    </row>
    <row r="801" spans="1:19" x14ac:dyDescent="0.35">
      <c r="A801" s="25" t="str">
        <f>+N801</f>
        <v>Espejo Ricardo</v>
      </c>
      <c r="B801" s="25" t="str">
        <f>+M801</f>
        <v>322.59.153.0</v>
      </c>
      <c r="C801" s="25" t="str">
        <f>LEFT(L801,2)</f>
        <v>R9</v>
      </c>
      <c r="D801" s="25">
        <f>+Q801</f>
        <v>0.75</v>
      </c>
      <c r="E801" s="25" t="str">
        <f>+R801</f>
        <v>65+</v>
      </c>
      <c r="F801" s="25" t="str">
        <f>+S801</f>
        <v>S</v>
      </c>
      <c r="G801" s="29" t="s">
        <v>543</v>
      </c>
      <c r="H801" s="29" t="str">
        <f t="shared" si="12"/>
        <v/>
      </c>
      <c r="I801" s="25" t="str">
        <f>IF(K801&gt;4,"Dames","Messieurs")</f>
        <v>Messieurs</v>
      </c>
      <c r="J801" t="str">
        <f>RIGHT(B801,5)</f>
        <v>153.0</v>
      </c>
      <c r="K801">
        <f>VALUE(LEFT(J801,1))</f>
        <v>1</v>
      </c>
      <c r="L801" s="25" t="str">
        <f>+O801</f>
        <v>R9 </v>
      </c>
      <c r="M801" s="25" t="s">
        <v>670</v>
      </c>
      <c r="N801" s="25" t="s">
        <v>671</v>
      </c>
      <c r="O801" s="25" t="s">
        <v>3073</v>
      </c>
      <c r="P801" s="25">
        <v>32458</v>
      </c>
      <c r="Q801" s="25">
        <v>0.75</v>
      </c>
      <c r="R801" s="25" t="s">
        <v>100</v>
      </c>
      <c r="S801" s="25" t="s">
        <v>878</v>
      </c>
    </row>
    <row r="802" spans="1:19" x14ac:dyDescent="0.35">
      <c r="A802" s="25" t="str">
        <f>+N802</f>
        <v>Esposito Daniel</v>
      </c>
      <c r="B802" s="25" t="str">
        <f>+M802</f>
        <v>322.13.292.0</v>
      </c>
      <c r="C802" s="25" t="str">
        <f>LEFT(L802,2)</f>
        <v>R6</v>
      </c>
      <c r="D802" s="25">
        <f>+Q802</f>
        <v>3.7770000000000001</v>
      </c>
      <c r="E802" s="25" t="str">
        <f>+R802</f>
        <v>12&amp;U</v>
      </c>
      <c r="F802" s="25" t="str">
        <f>+S802</f>
        <v>A</v>
      </c>
      <c r="G802" s="29" t="s">
        <v>28</v>
      </c>
      <c r="H802" s="29" t="str">
        <f t="shared" si="12"/>
        <v/>
      </c>
      <c r="I802" s="25" t="str">
        <f>IF(K802&gt;4,"Dames","Messieurs")</f>
        <v>Messieurs</v>
      </c>
      <c r="J802" t="str">
        <f>RIGHT(B802,5)</f>
        <v>292.0</v>
      </c>
      <c r="K802">
        <f>VALUE(LEFT(J802,1))</f>
        <v>2</v>
      </c>
      <c r="L802" s="25" t="str">
        <f>+O802</f>
        <v>R6 </v>
      </c>
      <c r="M802" s="25" t="s">
        <v>3211</v>
      </c>
      <c r="N802" s="25" t="s">
        <v>3212</v>
      </c>
      <c r="O802" s="25" t="s">
        <v>3065</v>
      </c>
      <c r="P802" s="25">
        <v>8650</v>
      </c>
      <c r="Q802" s="25">
        <v>3.7770000000000001</v>
      </c>
      <c r="R802" s="25" t="s">
        <v>50</v>
      </c>
      <c r="S802" s="25" t="s">
        <v>36</v>
      </c>
    </row>
    <row r="803" spans="1:19" x14ac:dyDescent="0.35">
      <c r="A803" s="25" t="str">
        <f>+N803</f>
        <v>Etienne Corentin</v>
      </c>
      <c r="B803" s="25" t="str">
        <f>+M803</f>
        <v>323.02.263.0</v>
      </c>
      <c r="C803" s="25" t="str">
        <f>LEFT(L803,2)</f>
        <v>R9</v>
      </c>
      <c r="D803" s="25">
        <f>+Q803</f>
        <v>0.75</v>
      </c>
      <c r="E803" s="25" t="str">
        <f>+R803</f>
        <v>A</v>
      </c>
      <c r="F803" s="25" t="str">
        <f>+S803</f>
        <v>S</v>
      </c>
      <c r="G803" s="29" t="s">
        <v>3359</v>
      </c>
      <c r="H803" s="29" t="str">
        <f t="shared" si="12"/>
        <v/>
      </c>
      <c r="I803" s="25" t="str">
        <f>IF(K803&gt;4,"Dames","Messieurs")</f>
        <v>Messieurs</v>
      </c>
      <c r="J803" t="str">
        <f>RIGHT(B803,5)</f>
        <v>263.0</v>
      </c>
      <c r="K803">
        <f>VALUE(LEFT(J803,1))</f>
        <v>2</v>
      </c>
      <c r="L803" s="25" t="str">
        <f>+O803</f>
        <v>R9 </v>
      </c>
      <c r="M803" s="25" t="s">
        <v>1657</v>
      </c>
      <c r="N803" s="25" t="s">
        <v>1658</v>
      </c>
      <c r="O803" s="25" t="s">
        <v>3073</v>
      </c>
      <c r="P803" s="25">
        <v>32458</v>
      </c>
      <c r="Q803" s="25">
        <v>0.75</v>
      </c>
      <c r="R803" s="25" t="s">
        <v>36</v>
      </c>
      <c r="S803" s="25" t="s">
        <v>878</v>
      </c>
    </row>
    <row r="804" spans="1:19" x14ac:dyDescent="0.35">
      <c r="A804" s="25" t="str">
        <f>+N804</f>
        <v>Etienne Léo</v>
      </c>
      <c r="B804" s="25" t="str">
        <f>+M804</f>
        <v>323.12.204.0</v>
      </c>
      <c r="C804" s="25" t="str">
        <f>LEFT(L804,2)</f>
        <v>R9</v>
      </c>
      <c r="D804" s="25">
        <f>+Q804</f>
        <v>0.75</v>
      </c>
      <c r="E804" s="25" t="str">
        <f>+R804</f>
        <v>14&amp;U</v>
      </c>
      <c r="F804" s="25" t="str">
        <f>+S804</f>
        <v>S</v>
      </c>
      <c r="G804" s="29" t="s">
        <v>543</v>
      </c>
      <c r="H804" s="29" t="str">
        <f t="shared" si="12"/>
        <v/>
      </c>
      <c r="I804" s="25" t="str">
        <f>IF(K804&gt;4,"Dames","Messieurs")</f>
        <v>Messieurs</v>
      </c>
      <c r="J804" t="str">
        <f>RIGHT(B804,5)</f>
        <v>204.0</v>
      </c>
      <c r="K804">
        <f>VALUE(LEFT(J804,1))</f>
        <v>2</v>
      </c>
      <c r="L804" s="25" t="str">
        <f>+O804</f>
        <v>R9 </v>
      </c>
      <c r="M804" s="25" t="s">
        <v>2399</v>
      </c>
      <c r="N804" s="25" t="s">
        <v>2400</v>
      </c>
      <c r="O804" s="25" t="s">
        <v>3073</v>
      </c>
      <c r="P804" s="25">
        <v>32458</v>
      </c>
      <c r="Q804" s="25">
        <v>0.75</v>
      </c>
      <c r="R804" s="25" t="s">
        <v>83</v>
      </c>
      <c r="S804" s="25" t="s">
        <v>878</v>
      </c>
    </row>
    <row r="805" spans="1:19" x14ac:dyDescent="0.35">
      <c r="A805" s="25" t="str">
        <f>+N805</f>
        <v>ETIENNE Noah</v>
      </c>
      <c r="B805" s="25" t="str">
        <f>+M805</f>
        <v>323.10.351.0</v>
      </c>
      <c r="C805" s="25" t="str">
        <f>LEFT(L805,2)</f>
        <v>R9</v>
      </c>
      <c r="D805" s="25">
        <f>+Q805</f>
        <v>0.75</v>
      </c>
      <c r="E805" s="25" t="str">
        <f>+R805</f>
        <v>16&amp;U</v>
      </c>
      <c r="F805" s="25" t="str">
        <f>+S805</f>
        <v>S</v>
      </c>
      <c r="G805" s="29" t="s">
        <v>543</v>
      </c>
      <c r="H805" s="29" t="str">
        <f t="shared" si="12"/>
        <v/>
      </c>
      <c r="I805" s="25" t="str">
        <f>IF(K805&gt;4,"Dames","Messieurs")</f>
        <v>Messieurs</v>
      </c>
      <c r="J805" t="str">
        <f>RIGHT(B805,5)</f>
        <v>351.0</v>
      </c>
      <c r="K805">
        <f>VALUE(LEFT(J805,1))</f>
        <v>3</v>
      </c>
      <c r="L805" s="25" t="str">
        <f>+O805</f>
        <v>R9 </v>
      </c>
      <c r="M805" s="25" t="s">
        <v>2374</v>
      </c>
      <c r="N805" s="25" t="s">
        <v>2375</v>
      </c>
      <c r="O805" s="25" t="s">
        <v>3073</v>
      </c>
      <c r="P805" s="25">
        <v>32458</v>
      </c>
      <c r="Q805" s="25">
        <v>0.75</v>
      </c>
      <c r="R805" s="25" t="s">
        <v>87</v>
      </c>
      <c r="S805" s="25" t="s">
        <v>878</v>
      </c>
    </row>
    <row r="806" spans="1:19" x14ac:dyDescent="0.35">
      <c r="A806" s="25" t="str">
        <f>+N806</f>
        <v>Etienne Richard</v>
      </c>
      <c r="B806" s="25" t="str">
        <f>+M806</f>
        <v>323.81.250.0</v>
      </c>
      <c r="C806" s="25" t="str">
        <f>LEFT(L806,2)</f>
        <v>R7</v>
      </c>
      <c r="D806" s="25">
        <f>+Q806</f>
        <v>2.3820000000000001</v>
      </c>
      <c r="E806" s="25" t="str">
        <f>+R806</f>
        <v>40+</v>
      </c>
      <c r="F806" s="25" t="str">
        <f>+S806</f>
        <v>S</v>
      </c>
      <c r="G806" s="29" t="s">
        <v>3995</v>
      </c>
      <c r="H806" s="29" t="str">
        <f t="shared" si="12"/>
        <v/>
      </c>
      <c r="I806" s="25" t="str">
        <f>IF(K806&gt;4,"Dames","Messieurs")</f>
        <v>Messieurs</v>
      </c>
      <c r="J806" t="str">
        <f>RIGHT(B806,5)</f>
        <v>250.0</v>
      </c>
      <c r="K806">
        <f>VALUE(LEFT(J806,1))</f>
        <v>2</v>
      </c>
      <c r="L806" s="25" t="str">
        <f>+O806</f>
        <v>R7 </v>
      </c>
      <c r="M806" s="25" t="s">
        <v>4178</v>
      </c>
      <c r="N806" s="25" t="s">
        <v>4179</v>
      </c>
      <c r="O806" s="25" t="s">
        <v>3066</v>
      </c>
      <c r="P806" s="25">
        <v>16410</v>
      </c>
      <c r="Q806" s="25">
        <v>2.3820000000000001</v>
      </c>
      <c r="R806" s="25" t="s">
        <v>68</v>
      </c>
      <c r="S806" s="25" t="s">
        <v>878</v>
      </c>
    </row>
    <row r="807" spans="1:19" x14ac:dyDescent="0.35">
      <c r="A807" s="25" t="str">
        <f>+N807</f>
        <v>Etoundi Océane</v>
      </c>
      <c r="B807" s="25" t="str">
        <f>+M807</f>
        <v>323.01.817.0</v>
      </c>
      <c r="C807" s="25" t="str">
        <f>LEFT(L807,2)</f>
        <v>R7</v>
      </c>
      <c r="D807" s="25">
        <f>+Q807</f>
        <v>2.4180000000000001</v>
      </c>
      <c r="E807" s="25" t="str">
        <f>+R807</f>
        <v>A</v>
      </c>
      <c r="F807" s="25" t="str">
        <f>+S807</f>
        <v>S</v>
      </c>
      <c r="G807" s="29" t="s">
        <v>543</v>
      </c>
      <c r="H807" s="29" t="str">
        <f t="shared" si="12"/>
        <v/>
      </c>
      <c r="I807" s="25" t="str">
        <f>IF(K807&gt;4,"Dames","Messieurs")</f>
        <v>Dames</v>
      </c>
      <c r="J807" t="str">
        <f>RIGHT(B807,5)</f>
        <v>817.0</v>
      </c>
      <c r="K807">
        <f>VALUE(LEFT(J807,1))</f>
        <v>8</v>
      </c>
      <c r="L807" s="25" t="str">
        <f>+O807</f>
        <v>R7 </v>
      </c>
      <c r="M807" s="25" t="s">
        <v>2342</v>
      </c>
      <c r="N807" s="25" t="s">
        <v>2343</v>
      </c>
      <c r="O807" s="25" t="s">
        <v>3066</v>
      </c>
      <c r="P807" s="25">
        <v>5708</v>
      </c>
      <c r="Q807" s="25">
        <v>2.4180000000000001</v>
      </c>
      <c r="R807" s="25" t="s">
        <v>36</v>
      </c>
      <c r="S807" s="25" t="s">
        <v>878</v>
      </c>
    </row>
    <row r="808" spans="1:19" x14ac:dyDescent="0.35">
      <c r="A808" s="25" t="str">
        <f>+N808</f>
        <v>Evequoz Claude</v>
      </c>
      <c r="B808" s="25" t="str">
        <f>+M808</f>
        <v>324.53.209.0</v>
      </c>
      <c r="C808" s="25" t="str">
        <f>LEFT(L808,2)</f>
        <v>R9</v>
      </c>
      <c r="D808" s="25">
        <f>+Q808</f>
        <v>0.75</v>
      </c>
      <c r="E808" s="25" t="str">
        <f>+R808</f>
        <v>70+</v>
      </c>
      <c r="F808" s="25" t="str">
        <f>+S808</f>
        <v>S</v>
      </c>
      <c r="G808" s="29" t="s">
        <v>25</v>
      </c>
      <c r="H808" s="29" t="str">
        <f t="shared" si="12"/>
        <v/>
      </c>
      <c r="I808" s="25" t="str">
        <f>IF(K808&gt;4,"Dames","Messieurs")</f>
        <v>Messieurs</v>
      </c>
      <c r="J808" t="str">
        <f>RIGHT(B808,5)</f>
        <v>209.0</v>
      </c>
      <c r="K808">
        <f>VALUE(LEFT(J808,1))</f>
        <v>2</v>
      </c>
      <c r="L808" s="25" t="str">
        <f>+O808</f>
        <v>R9 </v>
      </c>
      <c r="M808" s="25" t="s">
        <v>929</v>
      </c>
      <c r="N808" s="25" t="s">
        <v>930</v>
      </c>
      <c r="O808" s="25" t="s">
        <v>3073</v>
      </c>
      <c r="P808" s="25">
        <v>32458</v>
      </c>
      <c r="Q808" s="25">
        <v>0.75</v>
      </c>
      <c r="R808" s="25" t="s">
        <v>148</v>
      </c>
      <c r="S808" s="25" t="s">
        <v>878</v>
      </c>
    </row>
    <row r="809" spans="1:19" x14ac:dyDescent="0.35">
      <c r="A809" s="25" t="str">
        <f>+N809</f>
        <v>Evequoz Raphaël</v>
      </c>
      <c r="B809" s="25" t="str">
        <f>+M809</f>
        <v>324.82.348.0</v>
      </c>
      <c r="C809" s="25" t="str">
        <f>LEFT(L809,2)</f>
        <v>R9</v>
      </c>
      <c r="D809" s="25">
        <f>+Q809</f>
        <v>0.75</v>
      </c>
      <c r="E809" s="25" t="str">
        <f>+R809</f>
        <v>40+</v>
      </c>
      <c r="F809" s="25" t="str">
        <f>+S809</f>
        <v>S</v>
      </c>
      <c r="G809" s="29" t="s">
        <v>25</v>
      </c>
      <c r="H809" s="29" t="str">
        <f t="shared" si="12"/>
        <v/>
      </c>
      <c r="I809" s="25" t="str">
        <f>IF(K809&gt;4,"Dames","Messieurs")</f>
        <v>Messieurs</v>
      </c>
      <c r="J809" t="str">
        <f>RIGHT(B809,5)</f>
        <v>348.0</v>
      </c>
      <c r="K809">
        <f>VALUE(LEFT(J809,1))</f>
        <v>3</v>
      </c>
      <c r="L809" s="25" t="str">
        <f>+O809</f>
        <v>R9 </v>
      </c>
      <c r="M809" s="25" t="s">
        <v>881</v>
      </c>
      <c r="N809" s="25" t="s">
        <v>882</v>
      </c>
      <c r="O809" s="25" t="s">
        <v>3073</v>
      </c>
      <c r="P809" s="25">
        <v>32458</v>
      </c>
      <c r="Q809" s="25">
        <v>0.75</v>
      </c>
      <c r="R809" s="25" t="s">
        <v>68</v>
      </c>
      <c r="S809" s="25" t="s">
        <v>878</v>
      </c>
    </row>
    <row r="810" spans="1:19" x14ac:dyDescent="0.35">
      <c r="A810" s="25" t="str">
        <f>+N810</f>
        <v>Exartier Stéphane</v>
      </c>
      <c r="B810" s="25" t="str">
        <f>+M810</f>
        <v>324.69.465.0</v>
      </c>
      <c r="C810" s="25" t="str">
        <f>LEFT(L810,2)</f>
        <v>R9</v>
      </c>
      <c r="D810" s="25">
        <f>+Q810</f>
        <v>0.75</v>
      </c>
      <c r="E810" s="25" t="str">
        <f>+R810</f>
        <v>55+</v>
      </c>
      <c r="F810" s="25" t="str">
        <f>+S810</f>
        <v>A</v>
      </c>
      <c r="G810" s="29" t="s">
        <v>27</v>
      </c>
      <c r="H810" s="29" t="str">
        <f t="shared" si="12"/>
        <v/>
      </c>
      <c r="I810" s="25" t="str">
        <f>IF(K810&gt;4,"Dames","Messieurs")</f>
        <v>Messieurs</v>
      </c>
      <c r="J810" t="str">
        <f>RIGHT(B810,5)</f>
        <v>465.0</v>
      </c>
      <c r="K810">
        <f>VALUE(LEFT(J810,1))</f>
        <v>4</v>
      </c>
      <c r="L810" s="25" t="str">
        <f>+O810</f>
        <v>R9 </v>
      </c>
      <c r="M810" s="25" t="s">
        <v>502</v>
      </c>
      <c r="N810" s="25" t="s">
        <v>503</v>
      </c>
      <c r="O810" s="25" t="s">
        <v>3073</v>
      </c>
      <c r="P810" s="25">
        <v>32458</v>
      </c>
      <c r="Q810" s="25">
        <v>0.75</v>
      </c>
      <c r="R810" s="25" t="s">
        <v>53</v>
      </c>
      <c r="S810" s="25" t="s">
        <v>36</v>
      </c>
    </row>
    <row r="811" spans="1:19" x14ac:dyDescent="0.35">
      <c r="A811" s="25" t="str">
        <f>+N811</f>
        <v>Exquis Quentin</v>
      </c>
      <c r="B811" s="25" t="str">
        <f>+M811</f>
        <v>324.92.104.0</v>
      </c>
      <c r="C811" s="25" t="str">
        <f>LEFT(L811,2)</f>
        <v>R9</v>
      </c>
      <c r="D811" s="25">
        <f>+Q811</f>
        <v>0.75</v>
      </c>
      <c r="E811" s="25" t="str">
        <f>+R811</f>
        <v>A</v>
      </c>
      <c r="F811" s="25" t="str">
        <f>+S811</f>
        <v>S</v>
      </c>
      <c r="G811" s="29" t="s">
        <v>25</v>
      </c>
      <c r="H811" s="29" t="str">
        <f t="shared" si="12"/>
        <v/>
      </c>
      <c r="I811" s="25" t="str">
        <f>IF(K811&gt;4,"Dames","Messieurs")</f>
        <v>Messieurs</v>
      </c>
      <c r="J811" t="str">
        <f>RIGHT(B811,5)</f>
        <v>104.0</v>
      </c>
      <c r="K811">
        <f>VALUE(LEFT(J811,1))</f>
        <v>1</v>
      </c>
      <c r="L811" s="25" t="str">
        <f>+O811</f>
        <v>R9 </v>
      </c>
      <c r="M811" s="25" t="s">
        <v>931</v>
      </c>
      <c r="N811" s="25" t="s">
        <v>932</v>
      </c>
      <c r="O811" s="25" t="s">
        <v>3073</v>
      </c>
      <c r="P811" s="25">
        <v>32458</v>
      </c>
      <c r="Q811" s="25">
        <v>0.75</v>
      </c>
      <c r="R811" s="25" t="s">
        <v>36</v>
      </c>
      <c r="S811" s="25" t="s">
        <v>878</v>
      </c>
    </row>
    <row r="812" spans="1:19" x14ac:dyDescent="0.35">
      <c r="A812" s="25" t="str">
        <f>+N812</f>
        <v>Fabbretti Paolo</v>
      </c>
      <c r="B812" s="25" t="str">
        <f>+M812</f>
        <v>325.07.344.0</v>
      </c>
      <c r="C812" s="25" t="str">
        <f>LEFT(L812,2)</f>
        <v>R9</v>
      </c>
      <c r="D812" s="25">
        <f>+Q812</f>
        <v>0.75</v>
      </c>
      <c r="E812" s="25" t="str">
        <f>+R812</f>
        <v>18&amp;U</v>
      </c>
      <c r="F812" s="25" t="str">
        <f>+S812</f>
        <v>S</v>
      </c>
      <c r="G812" s="29" t="s">
        <v>3359</v>
      </c>
      <c r="H812" s="29" t="str">
        <f t="shared" si="12"/>
        <v/>
      </c>
      <c r="I812" s="25" t="str">
        <f>IF(K812&gt;4,"Dames","Messieurs")</f>
        <v>Messieurs</v>
      </c>
      <c r="J812" t="str">
        <f>RIGHT(B812,5)</f>
        <v>344.0</v>
      </c>
      <c r="K812">
        <f>VALUE(LEFT(J812,1))</f>
        <v>3</v>
      </c>
      <c r="L812" s="25" t="str">
        <f>+O812</f>
        <v>R9 </v>
      </c>
      <c r="M812" s="25" t="s">
        <v>3926</v>
      </c>
      <c r="N812" s="25" t="s">
        <v>3927</v>
      </c>
      <c r="O812" s="25" t="s">
        <v>3073</v>
      </c>
      <c r="P812" s="25">
        <v>32458</v>
      </c>
      <c r="Q812" s="25">
        <v>0.75</v>
      </c>
      <c r="R812" s="25" t="s">
        <v>73</v>
      </c>
      <c r="S812" s="25" t="s">
        <v>878</v>
      </c>
    </row>
    <row r="813" spans="1:19" x14ac:dyDescent="0.35">
      <c r="A813" s="25" t="str">
        <f>+N813</f>
        <v>Fachard Sylvian</v>
      </c>
      <c r="B813" s="25" t="str">
        <f>+M813</f>
        <v>325.76.316.0</v>
      </c>
      <c r="C813" s="25" t="str">
        <f>LEFT(L813,2)</f>
        <v>R9</v>
      </c>
      <c r="D813" s="25">
        <f>+Q813</f>
        <v>0.75</v>
      </c>
      <c r="E813" s="25" t="str">
        <f>+R813</f>
        <v>45+</v>
      </c>
      <c r="F813" s="25" t="str">
        <f>+S813</f>
        <v>A</v>
      </c>
      <c r="G813" s="29" t="s">
        <v>28</v>
      </c>
      <c r="H813" s="29" t="str">
        <f t="shared" si="12"/>
        <v/>
      </c>
      <c r="I813" s="25" t="str">
        <f>IF(K813&gt;4,"Dames","Messieurs")</f>
        <v>Messieurs</v>
      </c>
      <c r="J813" t="str">
        <f>RIGHT(B813,5)</f>
        <v>316.0</v>
      </c>
      <c r="K813">
        <f>VALUE(LEFT(J813,1))</f>
        <v>3</v>
      </c>
      <c r="L813" s="25" t="str">
        <f>+O813</f>
        <v>R9 </v>
      </c>
      <c r="M813" s="25" t="s">
        <v>3225</v>
      </c>
      <c r="N813" s="25" t="s">
        <v>3226</v>
      </c>
      <c r="O813" s="25" t="s">
        <v>3073</v>
      </c>
      <c r="P813" s="25">
        <v>32458</v>
      </c>
      <c r="Q813" s="25">
        <v>0.75</v>
      </c>
      <c r="R813" s="25" t="s">
        <v>78</v>
      </c>
      <c r="S813" s="25" t="s">
        <v>36</v>
      </c>
    </row>
    <row r="814" spans="1:19" x14ac:dyDescent="0.35">
      <c r="A814" s="25" t="str">
        <f>+N814</f>
        <v>Faeh Marc</v>
      </c>
      <c r="B814" s="25" t="str">
        <f>+M814</f>
        <v>326.60.227.0</v>
      </c>
      <c r="C814" s="25" t="str">
        <f>LEFT(L814,2)</f>
        <v>R9</v>
      </c>
      <c r="D814" s="25">
        <f>+Q814</f>
        <v>0.75</v>
      </c>
      <c r="E814" s="25" t="str">
        <f>+R814</f>
        <v>65+</v>
      </c>
      <c r="F814" s="25" t="str">
        <f>+S814</f>
        <v>S</v>
      </c>
      <c r="G814" s="29" t="s">
        <v>28</v>
      </c>
      <c r="H814" s="29" t="str">
        <f t="shared" si="12"/>
        <v/>
      </c>
      <c r="I814" s="25" t="str">
        <f>IF(K814&gt;4,"Dames","Messieurs")</f>
        <v>Messieurs</v>
      </c>
      <c r="J814" t="str">
        <f>RIGHT(B814,5)</f>
        <v>227.0</v>
      </c>
      <c r="K814">
        <f>VALUE(LEFT(J814,1))</f>
        <v>2</v>
      </c>
      <c r="L814" s="25" t="str">
        <f>+O814</f>
        <v>R9 </v>
      </c>
      <c r="M814" s="25" t="s">
        <v>358</v>
      </c>
      <c r="N814" s="25" t="s">
        <v>359</v>
      </c>
      <c r="O814" s="25" t="s">
        <v>3073</v>
      </c>
      <c r="P814" s="25">
        <v>32458</v>
      </c>
      <c r="Q814" s="25">
        <v>0.75</v>
      </c>
      <c r="R814" s="25" t="s">
        <v>100</v>
      </c>
      <c r="S814" s="25" t="s">
        <v>878</v>
      </c>
    </row>
    <row r="815" spans="1:19" x14ac:dyDescent="0.35">
      <c r="A815" s="25" t="str">
        <f>+N815</f>
        <v>Fahrni Flavien</v>
      </c>
      <c r="B815" s="25" t="str">
        <f>+M815</f>
        <v>326.09.205.0</v>
      </c>
      <c r="C815" s="25" t="str">
        <f>LEFT(L815,2)</f>
        <v>R5</v>
      </c>
      <c r="D815" s="25">
        <f>+Q815</f>
        <v>5.2549999999999999</v>
      </c>
      <c r="E815" s="25" t="str">
        <f>+R815</f>
        <v>16&amp;U</v>
      </c>
      <c r="F815" s="25" t="str">
        <f>+S815</f>
        <v>A</v>
      </c>
      <c r="G815" s="29" t="s">
        <v>29</v>
      </c>
      <c r="H815" s="29" t="str">
        <f t="shared" si="12"/>
        <v/>
      </c>
      <c r="I815" s="25" t="str">
        <f>IF(K815&gt;4,"Dames","Messieurs")</f>
        <v>Messieurs</v>
      </c>
      <c r="J815" t="str">
        <f>RIGHT(B815,5)</f>
        <v>205.0</v>
      </c>
      <c r="K815">
        <f>VALUE(LEFT(J815,1))</f>
        <v>2</v>
      </c>
      <c r="L815" s="25" t="str">
        <f>+O815</f>
        <v>R5 </v>
      </c>
      <c r="M815" s="25" t="s">
        <v>5210</v>
      </c>
      <c r="N815" s="25" t="s">
        <v>5211</v>
      </c>
      <c r="O815" s="25" t="s">
        <v>3084</v>
      </c>
      <c r="P815" s="25">
        <v>3650</v>
      </c>
      <c r="Q815" s="25">
        <v>5.2549999999999999</v>
      </c>
      <c r="R815" s="25" t="s">
        <v>87</v>
      </c>
      <c r="S815" s="25" t="s">
        <v>36</v>
      </c>
    </row>
    <row r="816" spans="1:19" x14ac:dyDescent="0.35">
      <c r="A816" s="25" t="str">
        <f>+N816</f>
        <v>Fahrni Théoden</v>
      </c>
      <c r="B816" s="25" t="str">
        <f>+M816</f>
        <v>326.15.234.0</v>
      </c>
      <c r="C816" s="25" t="str">
        <f>LEFT(L816,2)</f>
        <v>R9</v>
      </c>
      <c r="D816" s="25">
        <f>+Q816</f>
        <v>0.67800000000000005</v>
      </c>
      <c r="E816" s="25" t="str">
        <f>+R816</f>
        <v>10&amp;U</v>
      </c>
      <c r="F816" s="25" t="str">
        <f>+S816</f>
        <v>A</v>
      </c>
      <c r="G816" s="29" t="s">
        <v>2175</v>
      </c>
      <c r="H816" s="29" t="str">
        <f t="shared" si="12"/>
        <v/>
      </c>
      <c r="I816" s="25" t="str">
        <f>IF(K816&gt;4,"Dames","Messieurs")</f>
        <v>Messieurs</v>
      </c>
      <c r="J816" t="str">
        <f>RIGHT(B816,5)</f>
        <v>234.0</v>
      </c>
      <c r="K816">
        <f>VALUE(LEFT(J816,1))</f>
        <v>2</v>
      </c>
      <c r="L816" s="25" t="str">
        <f>+O816</f>
        <v>R9 </v>
      </c>
      <c r="M816" s="25" t="s">
        <v>5152</v>
      </c>
      <c r="N816" s="25" t="s">
        <v>5153</v>
      </c>
      <c r="O816" s="25" t="s">
        <v>3073</v>
      </c>
      <c r="P816" s="25">
        <v>56983</v>
      </c>
      <c r="Q816" s="25">
        <v>0.67800000000000005</v>
      </c>
      <c r="R816" s="25" t="s">
        <v>110</v>
      </c>
      <c r="S816" s="25" t="s">
        <v>36</v>
      </c>
    </row>
    <row r="817" spans="1:19" x14ac:dyDescent="0.35">
      <c r="A817" s="25" t="str">
        <f>+N817</f>
        <v>Faivre Jérémy</v>
      </c>
      <c r="B817" s="25" t="str">
        <f>+M817</f>
        <v>327.91.266.0</v>
      </c>
      <c r="C817" s="25" t="str">
        <f>LEFT(L817,2)</f>
        <v>R6</v>
      </c>
      <c r="D817" s="25">
        <f>+Q817</f>
        <v>4.2839999999999998</v>
      </c>
      <c r="E817" s="25" t="str">
        <f>+R817</f>
        <v>A</v>
      </c>
      <c r="F817" s="25" t="str">
        <f>+S817</f>
        <v>A</v>
      </c>
      <c r="G817" s="29" t="s">
        <v>28</v>
      </c>
      <c r="H817" s="29" t="str">
        <f t="shared" si="12"/>
        <v/>
      </c>
      <c r="I817" s="25" t="str">
        <f>IF(K817&gt;4,"Dames","Messieurs")</f>
        <v>Messieurs</v>
      </c>
      <c r="J817" t="str">
        <f>RIGHT(B817,5)</f>
        <v>266.0</v>
      </c>
      <c r="K817">
        <f>VALUE(LEFT(J817,1))</f>
        <v>2</v>
      </c>
      <c r="L817" s="25" t="str">
        <f>+O817</f>
        <v>R6 </v>
      </c>
      <c r="M817" s="25" t="s">
        <v>1491</v>
      </c>
      <c r="N817" s="25" t="s">
        <v>1492</v>
      </c>
      <c r="O817" s="25" t="s">
        <v>3065</v>
      </c>
      <c r="P817" s="25">
        <v>6549</v>
      </c>
      <c r="Q817" s="25">
        <v>4.2839999999999998</v>
      </c>
      <c r="R817" s="25" t="s">
        <v>36</v>
      </c>
      <c r="S817" s="25" t="s">
        <v>36</v>
      </c>
    </row>
    <row r="818" spans="1:19" x14ac:dyDescent="0.35">
      <c r="A818" s="25" t="str">
        <f>+N818</f>
        <v>Fakih Hani</v>
      </c>
      <c r="B818" s="25" t="str">
        <f>+M818</f>
        <v>327.80.441.0</v>
      </c>
      <c r="C818" s="25" t="str">
        <f>LEFT(L818,2)</f>
        <v>R9</v>
      </c>
      <c r="D818" s="25">
        <f>+Q818</f>
        <v>0.67100000000000004</v>
      </c>
      <c r="E818" s="25" t="str">
        <f>+R818</f>
        <v>45+</v>
      </c>
      <c r="F818" s="25" t="str">
        <f>+S818</f>
        <v>A</v>
      </c>
      <c r="G818" s="29" t="s">
        <v>3995</v>
      </c>
      <c r="H818" s="29" t="str">
        <f t="shared" si="12"/>
        <v/>
      </c>
      <c r="I818" s="25" t="str">
        <f>IF(K818&gt;4,"Dames","Messieurs")</f>
        <v>Messieurs</v>
      </c>
      <c r="J818" t="str">
        <f>RIGHT(B818,5)</f>
        <v>441.0</v>
      </c>
      <c r="K818">
        <f>VALUE(LEFT(J818,1))</f>
        <v>4</v>
      </c>
      <c r="L818" s="25" t="str">
        <f>+O818</f>
        <v>R9 </v>
      </c>
      <c r="M818" s="25" t="s">
        <v>4356</v>
      </c>
      <c r="N818" s="25" t="s">
        <v>4357</v>
      </c>
      <c r="O818" s="25" t="s">
        <v>3073</v>
      </c>
      <c r="P818" s="25">
        <v>57053</v>
      </c>
      <c r="Q818" s="25">
        <v>0.67100000000000004</v>
      </c>
      <c r="R818" s="25" t="s">
        <v>78</v>
      </c>
      <c r="S818" s="25" t="s">
        <v>36</v>
      </c>
    </row>
    <row r="819" spans="1:19" x14ac:dyDescent="0.35">
      <c r="A819" s="25" t="str">
        <f>+N819</f>
        <v>Fakih Toufic</v>
      </c>
      <c r="B819" s="25" t="str">
        <f>+M819</f>
        <v>327.80.441.1</v>
      </c>
      <c r="C819" s="25" t="str">
        <f>LEFT(L819,2)</f>
        <v>R9</v>
      </c>
      <c r="D819" s="25">
        <f>+Q819</f>
        <v>0.63500000000000001</v>
      </c>
      <c r="E819" s="25" t="str">
        <f>+R819</f>
        <v>45+</v>
      </c>
      <c r="F819" s="25" t="str">
        <f>+S819</f>
        <v>A</v>
      </c>
      <c r="G819" s="29" t="s">
        <v>3995</v>
      </c>
      <c r="H819" s="29" t="str">
        <f t="shared" si="12"/>
        <v/>
      </c>
      <c r="I819" s="25" t="str">
        <f>IF(K819&gt;4,"Dames","Messieurs")</f>
        <v>Messieurs</v>
      </c>
      <c r="J819" t="str">
        <f>RIGHT(B819,5)</f>
        <v>441.1</v>
      </c>
      <c r="K819">
        <f>VALUE(LEFT(J819,1))</f>
        <v>4</v>
      </c>
      <c r="L819" s="25" t="str">
        <f>+O819</f>
        <v>R9 </v>
      </c>
      <c r="M819" s="25" t="s">
        <v>4358</v>
      </c>
      <c r="N819" s="25" t="s">
        <v>4359</v>
      </c>
      <c r="O819" s="25" t="s">
        <v>3073</v>
      </c>
      <c r="P819" s="25">
        <v>57396</v>
      </c>
      <c r="Q819" s="25">
        <v>0.63500000000000001</v>
      </c>
      <c r="R819" s="25" t="s">
        <v>78</v>
      </c>
      <c r="S819" s="25" t="s">
        <v>36</v>
      </c>
    </row>
    <row r="820" spans="1:19" x14ac:dyDescent="0.35">
      <c r="A820" s="25" t="str">
        <f>+N820</f>
        <v>Falconnet Benjamin</v>
      </c>
      <c r="B820" s="25" t="str">
        <f>+M820</f>
        <v>327.10.255.0</v>
      </c>
      <c r="C820" s="25" t="str">
        <f>LEFT(L820,2)</f>
        <v>R9</v>
      </c>
      <c r="D820" s="25">
        <f>+Q820</f>
        <v>0.76800000000000002</v>
      </c>
      <c r="E820" s="25" t="str">
        <f>+R820</f>
        <v>16&amp;U</v>
      </c>
      <c r="F820" s="25" t="str">
        <f>+S820</f>
        <v>A</v>
      </c>
      <c r="G820" s="29" t="s">
        <v>27</v>
      </c>
      <c r="H820" s="29" t="str">
        <f t="shared" si="12"/>
        <v/>
      </c>
      <c r="I820" s="25" t="str">
        <f>IF(K820&gt;4,"Dames","Messieurs")</f>
        <v>Messieurs</v>
      </c>
      <c r="J820" t="str">
        <f>RIGHT(B820,5)</f>
        <v>255.0</v>
      </c>
      <c r="K820">
        <f>VALUE(LEFT(J820,1))</f>
        <v>2</v>
      </c>
      <c r="L820" s="25" t="str">
        <f>+O820</f>
        <v>R9 </v>
      </c>
      <c r="M820" s="25" t="s">
        <v>3764</v>
      </c>
      <c r="N820" s="25" t="s">
        <v>3765</v>
      </c>
      <c r="O820" s="25" t="s">
        <v>3073</v>
      </c>
      <c r="P820" s="25">
        <v>32209</v>
      </c>
      <c r="Q820" s="25">
        <v>0.76800000000000002</v>
      </c>
      <c r="R820" s="25" t="s">
        <v>87</v>
      </c>
      <c r="S820" s="25" t="s">
        <v>36</v>
      </c>
    </row>
    <row r="821" spans="1:19" x14ac:dyDescent="0.35">
      <c r="A821" s="25" t="str">
        <f>+N821</f>
        <v>Falconnet Jean-Romain</v>
      </c>
      <c r="B821" s="25" t="str">
        <f>+M821</f>
        <v>327.74.222.0</v>
      </c>
      <c r="C821" s="25" t="str">
        <f>LEFT(L821,2)</f>
        <v>R6</v>
      </c>
      <c r="D821" s="25">
        <f>+Q821</f>
        <v>4.2939999999999996</v>
      </c>
      <c r="E821" s="25" t="str">
        <f>+R821</f>
        <v>50+</v>
      </c>
      <c r="F821" s="25" t="str">
        <f>+S821</f>
        <v>A</v>
      </c>
      <c r="G821" s="29" t="s">
        <v>27</v>
      </c>
      <c r="H821" s="29" t="str">
        <f t="shared" si="12"/>
        <v/>
      </c>
      <c r="I821" s="25" t="str">
        <f>IF(K821&gt;4,"Dames","Messieurs")</f>
        <v>Messieurs</v>
      </c>
      <c r="J821" t="str">
        <f>RIGHT(B821,5)</f>
        <v>222.0</v>
      </c>
      <c r="K821">
        <f>VALUE(LEFT(J821,1))</f>
        <v>2</v>
      </c>
      <c r="L821" s="25" t="str">
        <f>+O821</f>
        <v>R6 </v>
      </c>
      <c r="M821" s="25" t="s">
        <v>2417</v>
      </c>
      <c r="N821" s="25" t="s">
        <v>2418</v>
      </c>
      <c r="O821" s="25" t="s">
        <v>3065</v>
      </c>
      <c r="P821" s="25">
        <v>6509</v>
      </c>
      <c r="Q821" s="25">
        <v>4.2939999999999996</v>
      </c>
      <c r="R821" s="25" t="s">
        <v>39</v>
      </c>
      <c r="S821" s="25" t="s">
        <v>36</v>
      </c>
    </row>
    <row r="822" spans="1:19" x14ac:dyDescent="0.35">
      <c r="A822" s="25" t="str">
        <f>+N822</f>
        <v>Fallot Alain</v>
      </c>
      <c r="B822" s="25" t="str">
        <f>+M822</f>
        <v>327.83.425.0</v>
      </c>
      <c r="C822" s="25" t="str">
        <f>LEFT(L822,2)</f>
        <v>R7</v>
      </c>
      <c r="D822" s="25">
        <f>+Q822</f>
        <v>3.117</v>
      </c>
      <c r="E822" s="25" t="str">
        <f>+R822</f>
        <v>40+</v>
      </c>
      <c r="F822" s="25" t="str">
        <f>+S822</f>
        <v>A</v>
      </c>
      <c r="G822" s="29" t="s">
        <v>27</v>
      </c>
      <c r="H822" s="29" t="str">
        <f t="shared" si="12"/>
        <v/>
      </c>
      <c r="I822" s="25" t="str">
        <f>IF(K822&gt;4,"Dames","Messieurs")</f>
        <v>Messieurs</v>
      </c>
      <c r="J822" t="str">
        <f>RIGHT(B822,5)</f>
        <v>425.0</v>
      </c>
      <c r="K822">
        <f>VALUE(LEFT(J822,1))</f>
        <v>4</v>
      </c>
      <c r="L822" s="25" t="str">
        <f>+O822</f>
        <v>R7 </v>
      </c>
      <c r="M822" s="25" t="s">
        <v>1433</v>
      </c>
      <c r="N822" s="25" t="s">
        <v>1434</v>
      </c>
      <c r="O822" s="25" t="s">
        <v>3066</v>
      </c>
      <c r="P822" s="25">
        <v>11928</v>
      </c>
      <c r="Q822" s="25">
        <v>3.117</v>
      </c>
      <c r="R822" s="25" t="s">
        <v>68</v>
      </c>
      <c r="S822" s="25" t="s">
        <v>36</v>
      </c>
    </row>
    <row r="823" spans="1:19" x14ac:dyDescent="0.35">
      <c r="A823" s="25" t="str">
        <f>+N823</f>
        <v>Fankhauser Adrien</v>
      </c>
      <c r="B823" s="25" t="str">
        <f>+M823</f>
        <v>328.92.454.0</v>
      </c>
      <c r="C823" s="25" t="str">
        <f>LEFT(L823,2)</f>
        <v>R9</v>
      </c>
      <c r="D823" s="25">
        <f>+Q823</f>
        <v>0.75</v>
      </c>
      <c r="E823" s="25" t="str">
        <f>+R823</f>
        <v>A</v>
      </c>
      <c r="F823" s="25" t="str">
        <f>+S823</f>
        <v>S</v>
      </c>
      <c r="G823" s="29" t="s">
        <v>543</v>
      </c>
      <c r="H823" s="29" t="str">
        <f t="shared" si="12"/>
        <v/>
      </c>
      <c r="I823" s="25" t="str">
        <f>IF(K823&gt;4,"Dames","Messieurs")</f>
        <v>Messieurs</v>
      </c>
      <c r="J823" t="str">
        <f>RIGHT(B823,5)</f>
        <v>454.0</v>
      </c>
      <c r="K823">
        <f>VALUE(LEFT(J823,1))</f>
        <v>4</v>
      </c>
      <c r="L823" s="25" t="str">
        <f>+O823</f>
        <v>R9 </v>
      </c>
      <c r="M823" s="25" t="s">
        <v>1192</v>
      </c>
      <c r="N823" s="25" t="s">
        <v>1193</v>
      </c>
      <c r="O823" s="25" t="s">
        <v>3073</v>
      </c>
      <c r="P823" s="25">
        <v>32458</v>
      </c>
      <c r="Q823" s="25">
        <v>0.75</v>
      </c>
      <c r="R823" s="25" t="s">
        <v>36</v>
      </c>
      <c r="S823" s="25" t="s">
        <v>878</v>
      </c>
    </row>
    <row r="824" spans="1:19" x14ac:dyDescent="0.35">
      <c r="A824" s="25" t="str">
        <f>+N824</f>
        <v>Farhat Samy</v>
      </c>
      <c r="B824" s="25" t="str">
        <f>+M824</f>
        <v>329.03.170.0</v>
      </c>
      <c r="C824" s="25" t="str">
        <f>LEFT(L824,2)</f>
        <v>R9</v>
      </c>
      <c r="D824" s="25">
        <f>+Q824</f>
        <v>0.75</v>
      </c>
      <c r="E824" s="25" t="str">
        <f>+R824</f>
        <v>A</v>
      </c>
      <c r="F824" s="25" t="str">
        <f>+S824</f>
        <v>S</v>
      </c>
      <c r="G824" s="29" t="s">
        <v>28</v>
      </c>
      <c r="H824" s="29" t="str">
        <f t="shared" ref="H824:H886" si="13">IF(B824=B823,1,"")</f>
        <v/>
      </c>
      <c r="I824" s="25" t="str">
        <f>IF(K824&gt;4,"Dames","Messieurs")</f>
        <v>Messieurs</v>
      </c>
      <c r="J824" t="str">
        <f>RIGHT(B824,5)</f>
        <v>170.0</v>
      </c>
      <c r="K824">
        <f>VALUE(LEFT(J824,1))</f>
        <v>1</v>
      </c>
      <c r="L824" s="25" t="str">
        <f>+O824</f>
        <v>R9 </v>
      </c>
      <c r="M824" s="25" t="s">
        <v>272</v>
      </c>
      <c r="N824" s="25" t="s">
        <v>273</v>
      </c>
      <c r="O824" s="25" t="s">
        <v>3073</v>
      </c>
      <c r="P824" s="25">
        <v>32458</v>
      </c>
      <c r="Q824" s="25">
        <v>0.75</v>
      </c>
      <c r="R824" s="25" t="s">
        <v>36</v>
      </c>
      <c r="S824" s="25" t="s">
        <v>878</v>
      </c>
    </row>
    <row r="825" spans="1:19" x14ac:dyDescent="0.35">
      <c r="A825" s="25" t="str">
        <f>+N825</f>
        <v>Farpour Nathalie</v>
      </c>
      <c r="B825" s="25" t="str">
        <f>+M825</f>
        <v>329.68.522.0</v>
      </c>
      <c r="C825" s="25" t="str">
        <f>LEFT(L825,2)</f>
        <v>R5</v>
      </c>
      <c r="D825" s="25">
        <f>+Q825</f>
        <v>4.5190000000000001</v>
      </c>
      <c r="E825" s="25" t="str">
        <f>+R825</f>
        <v>55+</v>
      </c>
      <c r="F825" s="25" t="str">
        <f>+S825</f>
        <v>A</v>
      </c>
      <c r="G825" s="29" t="s">
        <v>1839</v>
      </c>
      <c r="H825" s="29" t="str">
        <f t="shared" si="13"/>
        <v/>
      </c>
      <c r="I825" s="25" t="str">
        <f>IF(K825&gt;4,"Dames","Messieurs")</f>
        <v>Dames</v>
      </c>
      <c r="J825" t="str">
        <f>RIGHT(B825,5)</f>
        <v>522.0</v>
      </c>
      <c r="K825">
        <f>VALUE(LEFT(J825,1))</f>
        <v>5</v>
      </c>
      <c r="L825" s="25" t="str">
        <f>+O825</f>
        <v>R5 </v>
      </c>
      <c r="M825" s="25" t="s">
        <v>1857</v>
      </c>
      <c r="N825" s="25" t="s">
        <v>1858</v>
      </c>
      <c r="O825" s="25" t="s">
        <v>3084</v>
      </c>
      <c r="P825" s="25">
        <v>2012</v>
      </c>
      <c r="Q825" s="25">
        <v>4.5190000000000001</v>
      </c>
      <c r="R825" s="25" t="s">
        <v>53</v>
      </c>
      <c r="S825" s="25" t="s">
        <v>36</v>
      </c>
    </row>
    <row r="826" spans="1:19" x14ac:dyDescent="0.35">
      <c r="A826" s="25" t="str">
        <f>+N826</f>
        <v>Fasel Sonja</v>
      </c>
      <c r="B826" s="25" t="str">
        <f>+M826</f>
        <v>330.51.866.0</v>
      </c>
      <c r="C826" s="25" t="str">
        <f>LEFT(L826,2)</f>
        <v>R9</v>
      </c>
      <c r="D826" s="25">
        <f>+Q826</f>
        <v>0.75</v>
      </c>
      <c r="E826" s="25" t="str">
        <f>+R826</f>
        <v>70+</v>
      </c>
      <c r="F826" s="25" t="str">
        <f>+S826</f>
        <v>S</v>
      </c>
      <c r="G826" s="29" t="s">
        <v>25</v>
      </c>
      <c r="H826" s="29" t="str">
        <f t="shared" si="13"/>
        <v/>
      </c>
      <c r="I826" s="25" t="str">
        <f>IF(K826&gt;4,"Dames","Messieurs")</f>
        <v>Dames</v>
      </c>
      <c r="J826" t="str">
        <f>RIGHT(B826,5)</f>
        <v>866.0</v>
      </c>
      <c r="K826">
        <f>VALUE(LEFT(J826,1))</f>
        <v>8</v>
      </c>
      <c r="L826" s="25" t="str">
        <f>+O826</f>
        <v>R9 </v>
      </c>
      <c r="M826" s="25" t="s">
        <v>933</v>
      </c>
      <c r="N826" s="25" t="s">
        <v>934</v>
      </c>
      <c r="O826" s="25" t="s">
        <v>3073</v>
      </c>
      <c r="P826" s="25">
        <v>11805</v>
      </c>
      <c r="Q826" s="25">
        <v>0.75</v>
      </c>
      <c r="R826" s="25" t="s">
        <v>148</v>
      </c>
      <c r="S826" s="25" t="s">
        <v>878</v>
      </c>
    </row>
    <row r="827" spans="1:19" x14ac:dyDescent="0.35">
      <c r="A827" s="25" t="str">
        <f>+N827</f>
        <v>Fasola Kilian</v>
      </c>
      <c r="B827" s="25" t="str">
        <f>+M827</f>
        <v>330.10.127.0</v>
      </c>
      <c r="C827" s="25" t="str">
        <f>LEFT(L827,2)</f>
        <v>R8</v>
      </c>
      <c r="D827" s="25">
        <f>+Q827</f>
        <v>1.1879999999999999</v>
      </c>
      <c r="E827" s="25" t="str">
        <f>+R827</f>
        <v>16&amp;U</v>
      </c>
      <c r="F827" s="25" t="str">
        <f>+S827</f>
        <v>A</v>
      </c>
      <c r="G827" s="29" t="s">
        <v>3996</v>
      </c>
      <c r="H827" s="29" t="str">
        <f t="shared" si="13"/>
        <v/>
      </c>
      <c r="I827" s="25" t="str">
        <f>IF(K827&gt;4,"Dames","Messieurs")</f>
        <v>Messieurs</v>
      </c>
      <c r="J827" t="str">
        <f>RIGHT(B827,5)</f>
        <v>127.0</v>
      </c>
      <c r="K827">
        <f>VALUE(LEFT(J827,1))</f>
        <v>1</v>
      </c>
      <c r="L827" s="25" t="str">
        <f>+O827</f>
        <v>R8 </v>
      </c>
      <c r="M827" s="25" t="s">
        <v>4519</v>
      </c>
      <c r="N827" s="25" t="s">
        <v>4520</v>
      </c>
      <c r="O827" s="25" t="s">
        <v>3070</v>
      </c>
      <c r="P827" s="25">
        <v>26914</v>
      </c>
      <c r="Q827" s="25">
        <v>1.1879999999999999</v>
      </c>
      <c r="R827" s="25" t="s">
        <v>87</v>
      </c>
      <c r="S827" s="25" t="s">
        <v>36</v>
      </c>
    </row>
    <row r="828" spans="1:19" x14ac:dyDescent="0.35">
      <c r="A828" s="25" t="str">
        <f>+N828</f>
        <v>Fasola Mathieu</v>
      </c>
      <c r="B828" s="25" t="str">
        <f>+M828</f>
        <v>330.77.351.0</v>
      </c>
      <c r="C828" s="25" t="str">
        <f>LEFT(L828,2)</f>
        <v>R9</v>
      </c>
      <c r="D828" s="25">
        <f>+Q828</f>
        <v>0.75</v>
      </c>
      <c r="E828" s="25" t="str">
        <f>+R828</f>
        <v>45+</v>
      </c>
      <c r="F828" s="25" t="str">
        <f>+S828</f>
        <v>A</v>
      </c>
      <c r="G828" s="29" t="s">
        <v>3996</v>
      </c>
      <c r="H828" s="29" t="str">
        <f t="shared" si="13"/>
        <v/>
      </c>
      <c r="I828" s="25" t="str">
        <f>IF(K828&gt;4,"Dames","Messieurs")</f>
        <v>Messieurs</v>
      </c>
      <c r="J828" t="str">
        <f>RIGHT(B828,5)</f>
        <v>351.0</v>
      </c>
      <c r="K828">
        <f>VALUE(LEFT(J828,1))</f>
        <v>3</v>
      </c>
      <c r="L828" s="25" t="str">
        <f>+O828</f>
        <v>R9 </v>
      </c>
      <c r="M828" s="25" t="s">
        <v>4541</v>
      </c>
      <c r="N828" s="25" t="s">
        <v>4542</v>
      </c>
      <c r="O828" s="25" t="s">
        <v>3073</v>
      </c>
      <c r="P828" s="25">
        <v>32458</v>
      </c>
      <c r="Q828" s="25">
        <v>0.75</v>
      </c>
      <c r="R828" s="25" t="s">
        <v>78</v>
      </c>
      <c r="S828" s="25" t="s">
        <v>36</v>
      </c>
    </row>
    <row r="829" spans="1:19" x14ac:dyDescent="0.35">
      <c r="A829" s="25" t="str">
        <f>+N829</f>
        <v>Fathallah Sabri</v>
      </c>
      <c r="B829" s="25" t="str">
        <f>+M829</f>
        <v>332.76.312.0</v>
      </c>
      <c r="C829" s="25" t="str">
        <f>LEFT(L829,2)</f>
        <v>R9</v>
      </c>
      <c r="D829" s="25">
        <f>+Q829</f>
        <v>0.75</v>
      </c>
      <c r="E829" s="25" t="str">
        <f>+R829</f>
        <v>45+</v>
      </c>
      <c r="F829" s="25" t="str">
        <f>+S829</f>
        <v>A</v>
      </c>
      <c r="G829" s="29" t="s">
        <v>543</v>
      </c>
      <c r="H829" s="29" t="str">
        <f t="shared" si="13"/>
        <v/>
      </c>
      <c r="I829" s="25" t="str">
        <f>IF(K829&gt;4,"Dames","Messieurs")</f>
        <v>Messieurs</v>
      </c>
      <c r="J829" t="str">
        <f>RIGHT(B829,5)</f>
        <v>312.0</v>
      </c>
      <c r="K829">
        <f>VALUE(LEFT(J829,1))</f>
        <v>3</v>
      </c>
      <c r="L829" s="25" t="str">
        <f>+O829</f>
        <v>R9 </v>
      </c>
      <c r="M829" s="25" t="s">
        <v>4038</v>
      </c>
      <c r="N829" s="25" t="s">
        <v>4039</v>
      </c>
      <c r="O829" s="25" t="s">
        <v>3073</v>
      </c>
      <c r="P829" s="25">
        <v>32458</v>
      </c>
      <c r="Q829" s="25">
        <v>0.75</v>
      </c>
      <c r="R829" s="25" t="s">
        <v>78</v>
      </c>
      <c r="S829" s="25" t="s">
        <v>36</v>
      </c>
    </row>
    <row r="830" spans="1:19" x14ac:dyDescent="0.35">
      <c r="A830" s="25" t="str">
        <f>+N830</f>
        <v>Fatton Morgane</v>
      </c>
      <c r="B830" s="25" t="str">
        <f>+M830</f>
        <v>332.92.877.0</v>
      </c>
      <c r="C830" s="25" t="str">
        <f>LEFT(L830,2)</f>
        <v>R9</v>
      </c>
      <c r="D830" s="25">
        <f>+Q830</f>
        <v>0.75</v>
      </c>
      <c r="E830" s="25" t="str">
        <f>+R830</f>
        <v>30+</v>
      </c>
      <c r="F830" s="25" t="str">
        <f>+S830</f>
        <v>S</v>
      </c>
      <c r="G830" s="29" t="s">
        <v>543</v>
      </c>
      <c r="H830" s="29" t="str">
        <f t="shared" si="13"/>
        <v/>
      </c>
      <c r="I830" s="25" t="str">
        <f>IF(K830&gt;4,"Dames","Messieurs")</f>
        <v>Dames</v>
      </c>
      <c r="J830" t="str">
        <f>RIGHT(B830,5)</f>
        <v>877.0</v>
      </c>
      <c r="K830">
        <f>VALUE(LEFT(J830,1))</f>
        <v>8</v>
      </c>
      <c r="L830" s="25" t="str">
        <f>+O830</f>
        <v>R9 </v>
      </c>
      <c r="M830" s="25" t="s">
        <v>1194</v>
      </c>
      <c r="N830" s="25" t="s">
        <v>1195</v>
      </c>
      <c r="O830" s="25" t="s">
        <v>3073</v>
      </c>
      <c r="P830" s="25">
        <v>11805</v>
      </c>
      <c r="Q830" s="25">
        <v>0.75</v>
      </c>
      <c r="R830" s="25" t="s">
        <v>35</v>
      </c>
      <c r="S830" s="25" t="s">
        <v>878</v>
      </c>
    </row>
    <row r="831" spans="1:19" x14ac:dyDescent="0.35">
      <c r="A831" s="25" t="str">
        <f>+N831</f>
        <v>Fatton Philippe</v>
      </c>
      <c r="B831" s="25" t="str">
        <f>+M831</f>
        <v>332.60.201.0</v>
      </c>
      <c r="C831" s="25" t="str">
        <f>LEFT(L831,2)</f>
        <v>R9</v>
      </c>
      <c r="D831" s="25">
        <f>+Q831</f>
        <v>0.75</v>
      </c>
      <c r="E831" s="25" t="str">
        <f>+R831</f>
        <v>65+</v>
      </c>
      <c r="F831" s="25" t="str">
        <f>+S831</f>
        <v>S</v>
      </c>
      <c r="G831" s="29" t="s">
        <v>543</v>
      </c>
      <c r="H831" s="29" t="str">
        <f t="shared" si="13"/>
        <v/>
      </c>
      <c r="I831" s="25" t="str">
        <f>IF(K831&gt;4,"Dames","Messieurs")</f>
        <v>Messieurs</v>
      </c>
      <c r="J831" t="str">
        <f>RIGHT(B831,5)</f>
        <v>201.0</v>
      </c>
      <c r="K831">
        <f>VALUE(LEFT(J831,1))</f>
        <v>2</v>
      </c>
      <c r="L831" s="25" t="str">
        <f>+O831</f>
        <v>R9 </v>
      </c>
      <c r="M831" s="25" t="s">
        <v>1196</v>
      </c>
      <c r="N831" s="25" t="s">
        <v>1197</v>
      </c>
      <c r="O831" s="25" t="s">
        <v>3073</v>
      </c>
      <c r="P831" s="25">
        <v>32458</v>
      </c>
      <c r="Q831" s="25">
        <v>0.75</v>
      </c>
      <c r="R831" s="25" t="s">
        <v>100</v>
      </c>
      <c r="S831" s="25" t="s">
        <v>878</v>
      </c>
    </row>
    <row r="832" spans="1:19" x14ac:dyDescent="0.35">
      <c r="A832" s="25" t="str">
        <f>+N832</f>
        <v>Fatton Salomé</v>
      </c>
      <c r="B832" s="25" t="str">
        <f>+M832</f>
        <v>332.90.625.0</v>
      </c>
      <c r="C832" s="25" t="str">
        <f>LEFT(L832,2)</f>
        <v>R9</v>
      </c>
      <c r="D832" s="25">
        <f>+Q832</f>
        <v>0.75</v>
      </c>
      <c r="E832" s="25" t="str">
        <f>+R832</f>
        <v>35+</v>
      </c>
      <c r="F832" s="25" t="str">
        <f>+S832</f>
        <v>S</v>
      </c>
      <c r="G832" s="29" t="s">
        <v>543</v>
      </c>
      <c r="H832" s="29" t="str">
        <f t="shared" si="13"/>
        <v/>
      </c>
      <c r="I832" s="25" t="str">
        <f>IF(K832&gt;4,"Dames","Messieurs")</f>
        <v>Dames</v>
      </c>
      <c r="J832" t="str">
        <f>RIGHT(B832,5)</f>
        <v>625.0</v>
      </c>
      <c r="K832">
        <f>VALUE(LEFT(J832,1))</f>
        <v>6</v>
      </c>
      <c r="L832" s="25" t="str">
        <f>+O832</f>
        <v>R9 </v>
      </c>
      <c r="M832" s="25" t="s">
        <v>1198</v>
      </c>
      <c r="N832" s="25" t="s">
        <v>1199</v>
      </c>
      <c r="O832" s="25" t="s">
        <v>3073</v>
      </c>
      <c r="P832" s="25">
        <v>11805</v>
      </c>
      <c r="Q832" s="25">
        <v>0.75</v>
      </c>
      <c r="R832" s="25" t="s">
        <v>42</v>
      </c>
      <c r="S832" s="25" t="s">
        <v>878</v>
      </c>
    </row>
    <row r="833" spans="1:19" x14ac:dyDescent="0.35">
      <c r="A833" s="25" t="str">
        <f>+N833</f>
        <v>Fauchère Hadrien</v>
      </c>
      <c r="B833" s="25" t="str">
        <f>+M833</f>
        <v>332.07.402.0</v>
      </c>
      <c r="C833" s="25" t="str">
        <f>LEFT(L833,2)</f>
        <v>R8</v>
      </c>
      <c r="D833" s="25">
        <f>+Q833</f>
        <v>1.256</v>
      </c>
      <c r="E833" s="25" t="str">
        <f>+R833</f>
        <v>18&amp;U</v>
      </c>
      <c r="F833" s="25" t="str">
        <f>+S833</f>
        <v>A</v>
      </c>
      <c r="G833" s="29" t="s">
        <v>2175</v>
      </c>
      <c r="H833" s="29" t="str">
        <f t="shared" si="13"/>
        <v/>
      </c>
      <c r="I833" s="25" t="str">
        <f>IF(K833&gt;4,"Dames","Messieurs")</f>
        <v>Messieurs</v>
      </c>
      <c r="J833" t="str">
        <f>RIGHT(B833,5)</f>
        <v>402.0</v>
      </c>
      <c r="K833">
        <f>VALUE(LEFT(J833,1))</f>
        <v>4</v>
      </c>
      <c r="L833" s="25" t="str">
        <f>+O833</f>
        <v>R8 </v>
      </c>
      <c r="M833" s="25" t="s">
        <v>2867</v>
      </c>
      <c r="N833" s="25" t="s">
        <v>2868</v>
      </c>
      <c r="O833" s="25" t="s">
        <v>3070</v>
      </c>
      <c r="P833" s="25">
        <v>26114</v>
      </c>
      <c r="Q833" s="25">
        <v>1.256</v>
      </c>
      <c r="R833" s="25" t="s">
        <v>73</v>
      </c>
      <c r="S833" s="25" t="s">
        <v>36</v>
      </c>
    </row>
    <row r="834" spans="1:19" x14ac:dyDescent="0.35">
      <c r="A834" s="25" t="str">
        <f>+N834</f>
        <v>Fauchère Marie-Françoise</v>
      </c>
      <c r="B834" s="25" t="str">
        <f>+M834</f>
        <v>332.63.744.0</v>
      </c>
      <c r="C834" s="25" t="str">
        <f>LEFT(L834,2)</f>
        <v>R9</v>
      </c>
      <c r="D834" s="25">
        <f>+Q834</f>
        <v>0.69299999999999995</v>
      </c>
      <c r="E834" s="25" t="str">
        <f>+R834</f>
        <v>60+</v>
      </c>
      <c r="F834" s="25" t="str">
        <f>+S834</f>
        <v>A</v>
      </c>
      <c r="G834" s="29" t="s">
        <v>26</v>
      </c>
      <c r="H834" s="29" t="str">
        <f t="shared" si="13"/>
        <v/>
      </c>
      <c r="I834" s="25" t="str">
        <f>IF(K834&gt;4,"Dames","Messieurs")</f>
        <v>Dames</v>
      </c>
      <c r="J834" t="str">
        <f>RIGHT(B834,5)</f>
        <v>744.0</v>
      </c>
      <c r="K834">
        <f>VALUE(LEFT(J834,1))</f>
        <v>7</v>
      </c>
      <c r="L834" s="25" t="str">
        <f>+O834</f>
        <v>R9 </v>
      </c>
      <c r="M834" s="25" t="s">
        <v>175</v>
      </c>
      <c r="N834" s="25" t="s">
        <v>176</v>
      </c>
      <c r="O834" s="25" t="s">
        <v>3073</v>
      </c>
      <c r="P834" s="25">
        <v>20907</v>
      </c>
      <c r="Q834" s="25">
        <v>0.69299999999999995</v>
      </c>
      <c r="R834" s="25" t="s">
        <v>47</v>
      </c>
      <c r="S834" s="25" t="s">
        <v>36</v>
      </c>
    </row>
    <row r="835" spans="1:19" x14ac:dyDescent="0.35">
      <c r="A835" s="25" t="str">
        <f>+N835</f>
        <v>Faure Manuel</v>
      </c>
      <c r="B835" s="25" t="str">
        <f>+M835</f>
        <v>332.58.424.0</v>
      </c>
      <c r="C835" s="25" t="str">
        <f>LEFT(L835,2)</f>
        <v>R7</v>
      </c>
      <c r="D835" s="25">
        <f>+Q835</f>
        <v>2.399</v>
      </c>
      <c r="E835" s="25" t="str">
        <f>+R835</f>
        <v>65+</v>
      </c>
      <c r="F835" s="25" t="str">
        <f>+S835</f>
        <v>S</v>
      </c>
      <c r="G835" s="29" t="s">
        <v>1839</v>
      </c>
      <c r="H835" s="29" t="str">
        <f t="shared" si="13"/>
        <v/>
      </c>
      <c r="I835" s="25" t="str">
        <f>IF(K835&gt;4,"Dames","Messieurs")</f>
        <v>Messieurs</v>
      </c>
      <c r="J835" t="str">
        <f>RIGHT(B835,5)</f>
        <v>424.0</v>
      </c>
      <c r="K835">
        <f>VALUE(LEFT(J835,1))</f>
        <v>4</v>
      </c>
      <c r="L835" s="25" t="str">
        <f>+O835</f>
        <v>R7 </v>
      </c>
      <c r="M835" s="25" t="s">
        <v>3276</v>
      </c>
      <c r="N835" s="25" t="s">
        <v>3277</v>
      </c>
      <c r="O835" s="25" t="s">
        <v>3066</v>
      </c>
      <c r="P835" s="25">
        <v>16288</v>
      </c>
      <c r="Q835" s="25">
        <v>2.399</v>
      </c>
      <c r="R835" s="25" t="s">
        <v>100</v>
      </c>
      <c r="S835" s="25" t="s">
        <v>878</v>
      </c>
    </row>
    <row r="836" spans="1:19" x14ac:dyDescent="0.35">
      <c r="A836" s="25" t="str">
        <f>+N836</f>
        <v>Faure Raphaël</v>
      </c>
      <c r="B836" s="25" t="str">
        <f>+M836</f>
        <v>332.94.307.0</v>
      </c>
      <c r="C836" s="25" t="str">
        <f>LEFT(L836,2)</f>
        <v>R7</v>
      </c>
      <c r="D836" s="25">
        <f>+Q836</f>
        <v>2.76</v>
      </c>
      <c r="E836" s="25" t="str">
        <f>+R836</f>
        <v>A</v>
      </c>
      <c r="F836" s="25" t="str">
        <f>+S836</f>
        <v>A</v>
      </c>
      <c r="G836" s="29" t="s">
        <v>3995</v>
      </c>
      <c r="H836" s="29" t="str">
        <f t="shared" si="13"/>
        <v/>
      </c>
      <c r="I836" s="25" t="str">
        <f>IF(K836&gt;4,"Dames","Messieurs")</f>
        <v>Messieurs</v>
      </c>
      <c r="J836" t="str">
        <f>RIGHT(B836,5)</f>
        <v>307.0</v>
      </c>
      <c r="K836">
        <f>VALUE(LEFT(J836,1))</f>
        <v>3</v>
      </c>
      <c r="L836" s="25" t="str">
        <f>+O836</f>
        <v>R7 </v>
      </c>
      <c r="M836" s="25" t="s">
        <v>4170</v>
      </c>
      <c r="N836" s="25" t="s">
        <v>4171</v>
      </c>
      <c r="O836" s="25" t="s">
        <v>3066</v>
      </c>
      <c r="P836" s="25">
        <v>14005</v>
      </c>
      <c r="Q836" s="25">
        <v>2.76</v>
      </c>
      <c r="R836" s="25" t="s">
        <v>36</v>
      </c>
      <c r="S836" s="25" t="s">
        <v>36</v>
      </c>
    </row>
    <row r="837" spans="1:19" x14ac:dyDescent="0.35">
      <c r="A837" s="25" t="str">
        <f>+N837</f>
        <v>Faure Ugolin</v>
      </c>
      <c r="B837" s="25" t="str">
        <f>+M837</f>
        <v>332.10.122.0</v>
      </c>
      <c r="C837" s="25" t="str">
        <f>LEFT(L837,2)</f>
        <v>R7</v>
      </c>
      <c r="D837" s="25">
        <f>+Q837</f>
        <v>2.1160000000000001</v>
      </c>
      <c r="E837" s="25" t="str">
        <f>+R837</f>
        <v>16&amp;U</v>
      </c>
      <c r="F837" s="25" t="str">
        <f>+S837</f>
        <v>A</v>
      </c>
      <c r="G837" s="29" t="s">
        <v>1839</v>
      </c>
      <c r="H837" s="29" t="str">
        <f t="shared" si="13"/>
        <v/>
      </c>
      <c r="I837" s="25" t="str">
        <f>IF(K837&gt;4,"Dames","Messieurs")</f>
        <v>Messieurs</v>
      </c>
      <c r="J837" t="str">
        <f>RIGHT(B837,5)</f>
        <v>122.0</v>
      </c>
      <c r="K837">
        <f>VALUE(LEFT(J837,1))</f>
        <v>1</v>
      </c>
      <c r="L837" s="25" t="str">
        <f>+O837</f>
        <v>R7 </v>
      </c>
      <c r="M837" s="25" t="s">
        <v>4960</v>
      </c>
      <c r="N837" s="25" t="s">
        <v>4961</v>
      </c>
      <c r="O837" s="25" t="s">
        <v>3066</v>
      </c>
      <c r="P837" s="25">
        <v>18308</v>
      </c>
      <c r="Q837" s="25">
        <v>2.1160000000000001</v>
      </c>
      <c r="R837" s="25" t="s">
        <v>87</v>
      </c>
      <c r="S837" s="25" t="s">
        <v>36</v>
      </c>
    </row>
    <row r="838" spans="1:19" x14ac:dyDescent="0.35">
      <c r="A838" s="25" t="str">
        <f>+N838</f>
        <v>Fausta Maroussia</v>
      </c>
      <c r="B838" s="25" t="str">
        <f>+M838</f>
        <v>332.12.556.0</v>
      </c>
      <c r="C838" s="25" t="str">
        <f>LEFT(L838,2)</f>
        <v>R9</v>
      </c>
      <c r="D838" s="25">
        <f>+Q838</f>
        <v>0.74299999999999999</v>
      </c>
      <c r="E838" s="25" t="str">
        <f>+R838</f>
        <v>14&amp;U</v>
      </c>
      <c r="F838" s="25" t="str">
        <f>+S838</f>
        <v>A</v>
      </c>
      <c r="G838" s="29" t="s">
        <v>539</v>
      </c>
      <c r="H838" s="29" t="str">
        <f t="shared" si="13"/>
        <v/>
      </c>
      <c r="I838" s="25" t="str">
        <f>IF(K838&gt;4,"Dames","Messieurs")</f>
        <v>Dames</v>
      </c>
      <c r="J838" t="str">
        <f>RIGHT(B838,5)</f>
        <v>556.0</v>
      </c>
      <c r="K838">
        <f>VALUE(LEFT(J838,1))</f>
        <v>5</v>
      </c>
      <c r="L838" s="25" t="str">
        <f>+O838</f>
        <v>R9 </v>
      </c>
      <c r="M838" s="25" t="s">
        <v>4369</v>
      </c>
      <c r="N838" s="25" t="s">
        <v>4370</v>
      </c>
      <c r="O838" s="25" t="s">
        <v>3073</v>
      </c>
      <c r="P838" s="25">
        <v>16552</v>
      </c>
      <c r="Q838" s="25">
        <v>0.74299999999999999</v>
      </c>
      <c r="R838" s="25" t="s">
        <v>83</v>
      </c>
      <c r="S838" s="25" t="s">
        <v>36</v>
      </c>
    </row>
    <row r="839" spans="1:19" x14ac:dyDescent="0.35">
      <c r="A839" s="25" t="str">
        <f>+N839</f>
        <v>Favet Grégoire</v>
      </c>
      <c r="B839" s="25" t="str">
        <f>+M839</f>
        <v>333.71.185.0</v>
      </c>
      <c r="C839" s="25" t="str">
        <f>LEFT(L839,2)</f>
        <v>R6</v>
      </c>
      <c r="D839" s="25">
        <f>+Q839</f>
        <v>4.3719999999999999</v>
      </c>
      <c r="E839" s="25" t="str">
        <f>+R839</f>
        <v>50+</v>
      </c>
      <c r="F839" s="25" t="str">
        <f>+S839</f>
        <v>A</v>
      </c>
      <c r="G839" s="29" t="s">
        <v>3359</v>
      </c>
      <c r="H839" s="29" t="str">
        <f t="shared" si="13"/>
        <v/>
      </c>
      <c r="I839" s="25" t="str">
        <f>IF(K839&gt;4,"Dames","Messieurs")</f>
        <v>Messieurs</v>
      </c>
      <c r="J839" t="str">
        <f>RIGHT(B839,5)</f>
        <v>185.0</v>
      </c>
      <c r="K839">
        <f>VALUE(LEFT(J839,1))</f>
        <v>1</v>
      </c>
      <c r="L839" s="25" t="str">
        <f>+O839</f>
        <v>R6 </v>
      </c>
      <c r="M839" s="25" t="s">
        <v>2644</v>
      </c>
      <c r="N839" s="25" t="s">
        <v>2645</v>
      </c>
      <c r="O839" s="25" t="s">
        <v>3065</v>
      </c>
      <c r="P839" s="25">
        <v>6252</v>
      </c>
      <c r="Q839" s="25">
        <v>4.3719999999999999</v>
      </c>
      <c r="R839" s="25" t="s">
        <v>39</v>
      </c>
      <c r="S839" s="25" t="s">
        <v>36</v>
      </c>
    </row>
    <row r="840" spans="1:19" x14ac:dyDescent="0.35">
      <c r="A840" s="25" t="str">
        <f>+N840</f>
        <v>Favet Olivier</v>
      </c>
      <c r="B840" s="25" t="str">
        <f>+M840</f>
        <v>333.99.358.0</v>
      </c>
      <c r="C840" s="25" t="str">
        <f>LEFT(L840,2)</f>
        <v>R9</v>
      </c>
      <c r="D840" s="25">
        <f>+Q840</f>
        <v>0.75</v>
      </c>
      <c r="E840" s="25" t="str">
        <f>+R840</f>
        <v>A</v>
      </c>
      <c r="F840" s="25" t="str">
        <f>+S840</f>
        <v>S</v>
      </c>
      <c r="G840" s="29" t="s">
        <v>3359</v>
      </c>
      <c r="H840" s="29" t="str">
        <f t="shared" si="13"/>
        <v/>
      </c>
      <c r="I840" s="25" t="str">
        <f>IF(K840&gt;4,"Dames","Messieurs")</f>
        <v>Messieurs</v>
      </c>
      <c r="J840" t="str">
        <f>RIGHT(B840,5)</f>
        <v>358.0</v>
      </c>
      <c r="K840">
        <f>VALUE(LEFT(J840,1))</f>
        <v>3</v>
      </c>
      <c r="L840" s="25" t="str">
        <f>+O840</f>
        <v>R9 </v>
      </c>
      <c r="M840" s="25" t="s">
        <v>1659</v>
      </c>
      <c r="N840" s="25" t="s">
        <v>1660</v>
      </c>
      <c r="O840" s="25" t="s">
        <v>3073</v>
      </c>
      <c r="P840" s="25">
        <v>32458</v>
      </c>
      <c r="Q840" s="25">
        <v>0.75</v>
      </c>
      <c r="R840" s="25" t="s">
        <v>36</v>
      </c>
      <c r="S840" s="25" t="s">
        <v>878</v>
      </c>
    </row>
    <row r="841" spans="1:19" x14ac:dyDescent="0.35">
      <c r="A841" s="25" t="str">
        <f>+N841</f>
        <v>Favre Célia</v>
      </c>
      <c r="B841" s="25" t="str">
        <f>+M841</f>
        <v>333.99.642.0</v>
      </c>
      <c r="C841" s="25" t="str">
        <f>LEFT(L841,2)</f>
        <v>R4</v>
      </c>
      <c r="D841" s="25">
        <f>+Q841</f>
        <v>6.6020000000000003</v>
      </c>
      <c r="E841" s="25" t="str">
        <f>+R841</f>
        <v>A</v>
      </c>
      <c r="F841" s="25" t="str">
        <f>+S841</f>
        <v>A</v>
      </c>
      <c r="G841" s="29" t="s">
        <v>5398</v>
      </c>
      <c r="H841" s="29" t="str">
        <f t="shared" si="13"/>
        <v/>
      </c>
      <c r="I841" s="25" t="str">
        <f>IF(K841&gt;4,"Dames","Messieurs")</f>
        <v>Dames</v>
      </c>
      <c r="J841" t="str">
        <f>RIGHT(B841,5)</f>
        <v>642.0</v>
      </c>
      <c r="K841">
        <f>VALUE(LEFT(J841,1))</f>
        <v>6</v>
      </c>
      <c r="L841" s="25" t="str">
        <f>+O841</f>
        <v>R4 </v>
      </c>
      <c r="M841" s="25" t="s">
        <v>4002</v>
      </c>
      <c r="N841" s="25" t="s">
        <v>4003</v>
      </c>
      <c r="O841" s="25" t="s">
        <v>3064</v>
      </c>
      <c r="P841" s="25">
        <v>590</v>
      </c>
      <c r="Q841" s="25">
        <v>6.6020000000000003</v>
      </c>
      <c r="R841" s="25" t="s">
        <v>36</v>
      </c>
      <c r="S841" s="25" t="s">
        <v>36</v>
      </c>
    </row>
    <row r="842" spans="1:19" x14ac:dyDescent="0.35">
      <c r="A842" s="25" t="str">
        <f>+N842</f>
        <v>Favre Claudine</v>
      </c>
      <c r="B842" s="25" t="str">
        <f>+M842</f>
        <v>333.49.813.0</v>
      </c>
      <c r="C842" s="25" t="str">
        <f>LEFT(L842,2)</f>
        <v>R9</v>
      </c>
      <c r="D842" s="25">
        <f>+Q842</f>
        <v>0.75</v>
      </c>
      <c r="E842" s="25" t="str">
        <f>+R842</f>
        <v>75+</v>
      </c>
      <c r="F842" s="25" t="str">
        <f>+S842</f>
        <v>S</v>
      </c>
      <c r="G842" s="29" t="s">
        <v>2175</v>
      </c>
      <c r="H842" s="29" t="str">
        <f t="shared" si="13"/>
        <v/>
      </c>
      <c r="I842" s="25" t="str">
        <f>IF(K842&gt;4,"Dames","Messieurs")</f>
        <v>Dames</v>
      </c>
      <c r="J842" t="str">
        <f>RIGHT(B842,5)</f>
        <v>813.0</v>
      </c>
      <c r="K842">
        <f>VALUE(LEFT(J842,1))</f>
        <v>8</v>
      </c>
      <c r="L842" s="25" t="str">
        <f>+O842</f>
        <v>R9 </v>
      </c>
      <c r="M842" s="25" t="s">
        <v>2971</v>
      </c>
      <c r="N842" s="25" t="s">
        <v>2972</v>
      </c>
      <c r="O842" s="25" t="s">
        <v>3073</v>
      </c>
      <c r="P842" s="25">
        <v>11805</v>
      </c>
      <c r="Q842" s="25">
        <v>0.75</v>
      </c>
      <c r="R842" s="25" t="s">
        <v>159</v>
      </c>
      <c r="S842" s="25" t="s">
        <v>878</v>
      </c>
    </row>
    <row r="843" spans="1:19" x14ac:dyDescent="0.35">
      <c r="A843" s="25" t="str">
        <f>+N843</f>
        <v>Favre Jacques</v>
      </c>
      <c r="B843" s="25" t="str">
        <f>+M843</f>
        <v>333.74.130.0</v>
      </c>
      <c r="C843" s="25" t="str">
        <f>LEFT(L843,2)</f>
        <v>R9</v>
      </c>
      <c r="D843" s="25">
        <f>+Q843</f>
        <v>0.75</v>
      </c>
      <c r="E843" s="25" t="str">
        <f>+R843</f>
        <v>50+</v>
      </c>
      <c r="F843" s="25" t="str">
        <f>+S843</f>
        <v>S</v>
      </c>
      <c r="G843" s="29" t="s">
        <v>28</v>
      </c>
      <c r="H843" s="29" t="str">
        <f t="shared" si="13"/>
        <v/>
      </c>
      <c r="I843" s="25" t="str">
        <f>IF(K843&gt;4,"Dames","Messieurs")</f>
        <v>Messieurs</v>
      </c>
      <c r="J843" t="str">
        <f>RIGHT(B843,5)</f>
        <v>130.0</v>
      </c>
      <c r="K843">
        <f>VALUE(LEFT(J843,1))</f>
        <v>1</v>
      </c>
      <c r="L843" s="25" t="str">
        <f>+O843</f>
        <v>R9 </v>
      </c>
      <c r="M843" s="25" t="s">
        <v>1493</v>
      </c>
      <c r="N843" s="25" t="s">
        <v>1494</v>
      </c>
      <c r="O843" s="25" t="s">
        <v>3073</v>
      </c>
      <c r="P843" s="25">
        <v>32458</v>
      </c>
      <c r="Q843" s="25">
        <v>0.75</v>
      </c>
      <c r="R843" s="25" t="s">
        <v>39</v>
      </c>
      <c r="S843" s="25" t="s">
        <v>878</v>
      </c>
    </row>
    <row r="844" spans="1:19" x14ac:dyDescent="0.35">
      <c r="A844" s="25" t="str">
        <f>+N844</f>
        <v>Favre Laurent</v>
      </c>
      <c r="B844" s="25" t="str">
        <f>+M844</f>
        <v>333.78.329.0</v>
      </c>
      <c r="C844" s="25" t="str">
        <f>LEFT(L844,2)</f>
        <v>R5</v>
      </c>
      <c r="D844" s="25">
        <f>+Q844</f>
        <v>4.734</v>
      </c>
      <c r="E844" s="25" t="str">
        <f>+R844</f>
        <v>45+</v>
      </c>
      <c r="F844" s="25" t="str">
        <f>+S844</f>
        <v>A</v>
      </c>
      <c r="G844" s="29" t="s">
        <v>2175</v>
      </c>
      <c r="H844" s="29" t="str">
        <f t="shared" si="13"/>
        <v/>
      </c>
      <c r="I844" s="25" t="str">
        <f>IF(K844&gt;4,"Dames","Messieurs")</f>
        <v>Messieurs</v>
      </c>
      <c r="J844" t="str">
        <f>RIGHT(B844,5)</f>
        <v>329.0</v>
      </c>
      <c r="K844">
        <f>VALUE(LEFT(J844,1))</f>
        <v>3</v>
      </c>
      <c r="L844" s="25" t="str">
        <f>+O844</f>
        <v>R5 </v>
      </c>
      <c r="M844" s="25" t="s">
        <v>5128</v>
      </c>
      <c r="N844" s="25" t="s">
        <v>5129</v>
      </c>
      <c r="O844" s="25" t="s">
        <v>3084</v>
      </c>
      <c r="P844" s="25">
        <v>5067</v>
      </c>
      <c r="Q844" s="25">
        <v>4.734</v>
      </c>
      <c r="R844" s="25" t="s">
        <v>78</v>
      </c>
      <c r="S844" s="25" t="s">
        <v>36</v>
      </c>
    </row>
    <row r="845" spans="1:19" x14ac:dyDescent="0.35">
      <c r="A845" s="25" t="str">
        <f>+N845</f>
        <v>Favre Pierre</v>
      </c>
      <c r="B845" s="25" t="str">
        <f>+M845</f>
        <v>333.68.241.0</v>
      </c>
      <c r="C845" s="25" t="str">
        <f>LEFT(L845,2)</f>
        <v>R9</v>
      </c>
      <c r="D845" s="25">
        <f>+Q845</f>
        <v>0.75</v>
      </c>
      <c r="E845" s="25" t="str">
        <f>+R845</f>
        <v>55+</v>
      </c>
      <c r="F845" s="25" t="str">
        <f>+S845</f>
        <v>A</v>
      </c>
      <c r="G845" s="29" t="s">
        <v>28</v>
      </c>
      <c r="H845" s="29" t="str">
        <f t="shared" si="13"/>
        <v/>
      </c>
      <c r="I845" s="25" t="str">
        <f>IF(K845&gt;4,"Dames","Messieurs")</f>
        <v>Messieurs</v>
      </c>
      <c r="J845" t="str">
        <f>RIGHT(B845,5)</f>
        <v>241.0</v>
      </c>
      <c r="K845">
        <f>VALUE(LEFT(J845,1))</f>
        <v>2</v>
      </c>
      <c r="L845" s="25" t="str">
        <f>+O845</f>
        <v>R9 </v>
      </c>
      <c r="M845" s="25" t="s">
        <v>356</v>
      </c>
      <c r="N845" s="25" t="s">
        <v>357</v>
      </c>
      <c r="O845" s="25" t="s">
        <v>3073</v>
      </c>
      <c r="P845" s="25">
        <v>32458</v>
      </c>
      <c r="Q845" s="25">
        <v>0.75</v>
      </c>
      <c r="R845" s="25" t="s">
        <v>53</v>
      </c>
      <c r="S845" s="25" t="s">
        <v>36</v>
      </c>
    </row>
    <row r="846" spans="1:19" x14ac:dyDescent="0.35">
      <c r="A846" s="25" t="str">
        <f>+N846</f>
        <v>Favre Serge</v>
      </c>
      <c r="B846" s="25" t="str">
        <f>+M846</f>
        <v>333.68.289.0</v>
      </c>
      <c r="C846" s="25" t="str">
        <f>LEFT(L846,2)</f>
        <v>R8</v>
      </c>
      <c r="D846" s="25">
        <f>+Q846</f>
        <v>1.649</v>
      </c>
      <c r="E846" s="25" t="str">
        <f>+R846</f>
        <v>55+</v>
      </c>
      <c r="F846" s="25" t="str">
        <f>+S846</f>
        <v>S</v>
      </c>
      <c r="G846" s="29" t="s">
        <v>1839</v>
      </c>
      <c r="H846" s="29" t="str">
        <f t="shared" si="13"/>
        <v/>
      </c>
      <c r="I846" s="25" t="str">
        <f>IF(K846&gt;4,"Dames","Messieurs")</f>
        <v>Messieurs</v>
      </c>
      <c r="J846" t="str">
        <f>RIGHT(B846,5)</f>
        <v>289.0</v>
      </c>
      <c r="K846">
        <f>VALUE(LEFT(J846,1))</f>
        <v>2</v>
      </c>
      <c r="L846" s="25" t="str">
        <f>+O846</f>
        <v>R8 </v>
      </c>
      <c r="M846" s="25" t="s">
        <v>3861</v>
      </c>
      <c r="N846" s="25" t="s">
        <v>3862</v>
      </c>
      <c r="O846" s="25" t="s">
        <v>3070</v>
      </c>
      <c r="P846" s="25">
        <v>22055</v>
      </c>
      <c r="Q846" s="25">
        <v>1.649</v>
      </c>
      <c r="R846" s="25" t="s">
        <v>53</v>
      </c>
      <c r="S846" s="25" t="s">
        <v>878</v>
      </c>
    </row>
    <row r="847" spans="1:19" x14ac:dyDescent="0.35">
      <c r="A847" s="25" t="str">
        <f>+N847</f>
        <v>Favre Thérèse</v>
      </c>
      <c r="B847" s="25" t="str">
        <f>+M847</f>
        <v>333.53.547.0</v>
      </c>
      <c r="C847" s="25" t="str">
        <f>LEFT(L847,2)</f>
        <v>R9</v>
      </c>
      <c r="D847" s="25">
        <f>+Q847</f>
        <v>0.75</v>
      </c>
      <c r="E847" s="25" t="str">
        <f>+R847</f>
        <v>70+</v>
      </c>
      <c r="F847" s="25" t="str">
        <f>+S847</f>
        <v>S</v>
      </c>
      <c r="G847" s="29" t="s">
        <v>543</v>
      </c>
      <c r="H847" s="29" t="str">
        <f t="shared" si="13"/>
        <v/>
      </c>
      <c r="I847" s="25" t="str">
        <f>IF(K847&gt;4,"Dames","Messieurs")</f>
        <v>Dames</v>
      </c>
      <c r="J847" t="str">
        <f>RIGHT(B847,5)</f>
        <v>547.0</v>
      </c>
      <c r="K847">
        <f>VALUE(LEFT(J847,1))</f>
        <v>5</v>
      </c>
      <c r="L847" s="25" t="str">
        <f>+O847</f>
        <v>R9 </v>
      </c>
      <c r="M847" s="25" t="s">
        <v>1200</v>
      </c>
      <c r="N847" s="25" t="s">
        <v>1201</v>
      </c>
      <c r="O847" s="25" t="s">
        <v>3073</v>
      </c>
      <c r="P847" s="25">
        <v>11805</v>
      </c>
      <c r="Q847" s="25">
        <v>0.75</v>
      </c>
      <c r="R847" s="25" t="s">
        <v>148</v>
      </c>
      <c r="S847" s="25" t="s">
        <v>878</v>
      </c>
    </row>
    <row r="848" spans="1:19" x14ac:dyDescent="0.35">
      <c r="A848" s="25" t="str">
        <f>+N848</f>
        <v>Febo Fabio</v>
      </c>
      <c r="B848" s="25" t="str">
        <f>+M848</f>
        <v>335.65.376.0</v>
      </c>
      <c r="C848" s="25" t="str">
        <f>LEFT(L848,2)</f>
        <v>R8</v>
      </c>
      <c r="D848" s="25">
        <f>+Q848</f>
        <v>1.4550000000000001</v>
      </c>
      <c r="E848" s="25" t="str">
        <f>+R848</f>
        <v>60+</v>
      </c>
      <c r="F848" s="25" t="str">
        <f>+S848</f>
        <v>A</v>
      </c>
      <c r="G848" s="29" t="s">
        <v>3359</v>
      </c>
      <c r="H848" s="29" t="str">
        <f t="shared" si="13"/>
        <v/>
      </c>
      <c r="I848" s="25" t="str">
        <f>IF(K848&gt;4,"Dames","Messieurs")</f>
        <v>Messieurs</v>
      </c>
      <c r="J848" t="str">
        <f>RIGHT(B848,5)</f>
        <v>376.0</v>
      </c>
      <c r="K848">
        <f>VALUE(LEFT(J848,1))</f>
        <v>3</v>
      </c>
      <c r="L848" s="25" t="str">
        <f>+O848</f>
        <v>R8 </v>
      </c>
      <c r="M848" s="25" t="s">
        <v>2673</v>
      </c>
      <c r="N848" s="25" t="s">
        <v>2674</v>
      </c>
      <c r="O848" s="25" t="s">
        <v>3070</v>
      </c>
      <c r="P848" s="25">
        <v>23846</v>
      </c>
      <c r="Q848" s="25">
        <v>1.4550000000000001</v>
      </c>
      <c r="R848" s="25" t="s">
        <v>47</v>
      </c>
      <c r="S848" s="25" t="s">
        <v>36</v>
      </c>
    </row>
    <row r="849" spans="1:19" x14ac:dyDescent="0.35">
      <c r="A849" s="25" t="str">
        <f>+N849</f>
        <v>Feinberg Thierry</v>
      </c>
      <c r="B849" s="25" t="str">
        <f>+M849</f>
        <v>335.82.369.0</v>
      </c>
      <c r="C849" s="25" t="str">
        <f>LEFT(L849,2)</f>
        <v>R9</v>
      </c>
      <c r="D849" s="25">
        <f>+Q849</f>
        <v>0.75</v>
      </c>
      <c r="E849" s="25" t="str">
        <f>+R849</f>
        <v>40+</v>
      </c>
      <c r="F849" s="25" t="str">
        <f>+S849</f>
        <v>S</v>
      </c>
      <c r="G849" s="29" t="s">
        <v>28</v>
      </c>
      <c r="H849" s="29" t="str">
        <f t="shared" si="13"/>
        <v/>
      </c>
      <c r="I849" s="25" t="str">
        <f>IF(K849&gt;4,"Dames","Messieurs")</f>
        <v>Messieurs</v>
      </c>
      <c r="J849" t="str">
        <f>RIGHT(B849,5)</f>
        <v>369.0</v>
      </c>
      <c r="K849">
        <f>VALUE(LEFT(J849,1))</f>
        <v>3</v>
      </c>
      <c r="L849" s="25" t="str">
        <f>+O849</f>
        <v>R9 </v>
      </c>
      <c r="M849" s="25" t="s">
        <v>697</v>
      </c>
      <c r="N849" s="25" t="s">
        <v>698</v>
      </c>
      <c r="O849" s="25" t="s">
        <v>3073</v>
      </c>
      <c r="P849" s="25">
        <v>32458</v>
      </c>
      <c r="Q849" s="25">
        <v>0.75</v>
      </c>
      <c r="R849" s="25" t="s">
        <v>68</v>
      </c>
      <c r="S849" s="25" t="s">
        <v>878</v>
      </c>
    </row>
    <row r="850" spans="1:19" x14ac:dyDescent="0.35">
      <c r="A850" s="25" t="str">
        <f>+N850</f>
        <v>Fellay Mahé</v>
      </c>
      <c r="B850" s="25" t="str">
        <f>+M850</f>
        <v>337.91.733.0</v>
      </c>
      <c r="C850" s="25" t="str">
        <f>LEFT(L850,2)</f>
        <v>R9</v>
      </c>
      <c r="D850" s="25">
        <f>+Q850</f>
        <v>0.75</v>
      </c>
      <c r="E850" s="25" t="str">
        <f>+R850</f>
        <v>30+</v>
      </c>
      <c r="F850" s="25" t="str">
        <f>+S850</f>
        <v>A</v>
      </c>
      <c r="G850" s="29" t="s">
        <v>27</v>
      </c>
      <c r="H850" s="29" t="str">
        <f t="shared" si="13"/>
        <v/>
      </c>
      <c r="I850" s="25" t="str">
        <f>IF(K850&gt;4,"Dames","Messieurs")</f>
        <v>Dames</v>
      </c>
      <c r="J850" t="str">
        <f>RIGHT(B850,5)</f>
        <v>733.0</v>
      </c>
      <c r="K850">
        <f>VALUE(LEFT(J850,1))</f>
        <v>7</v>
      </c>
      <c r="L850" s="25" t="str">
        <f>+O850</f>
        <v>R9 </v>
      </c>
      <c r="M850" s="25" t="s">
        <v>3155</v>
      </c>
      <c r="N850" s="25" t="s">
        <v>3156</v>
      </c>
      <c r="O850" s="25" t="s">
        <v>3073</v>
      </c>
      <c r="P850" s="25">
        <v>11805</v>
      </c>
      <c r="Q850" s="25">
        <v>0.75</v>
      </c>
      <c r="R850" s="25" t="s">
        <v>35</v>
      </c>
      <c r="S850" s="25" t="s">
        <v>36</v>
      </c>
    </row>
    <row r="851" spans="1:19" x14ac:dyDescent="0.35">
      <c r="A851" s="25" t="str">
        <f>+N851</f>
        <v>Fellay Viviane</v>
      </c>
      <c r="B851" s="25" t="str">
        <f>+M851</f>
        <v>337.60.588.0</v>
      </c>
      <c r="C851" s="25" t="str">
        <f>LEFT(L851,2)</f>
        <v>R8</v>
      </c>
      <c r="D851" s="25">
        <f>+Q851</f>
        <v>1.208</v>
      </c>
      <c r="E851" s="25" t="str">
        <f>+R851</f>
        <v>65+</v>
      </c>
      <c r="F851" s="25" t="str">
        <f>+S851</f>
        <v>A</v>
      </c>
      <c r="G851" s="29" t="s">
        <v>26</v>
      </c>
      <c r="H851" s="29" t="str">
        <f t="shared" si="13"/>
        <v/>
      </c>
      <c r="I851" s="25" t="str">
        <f>IF(K851&gt;4,"Dames","Messieurs")</f>
        <v>Dames</v>
      </c>
      <c r="J851" t="str">
        <f>RIGHT(B851,5)</f>
        <v>588.0</v>
      </c>
      <c r="K851">
        <f>VALUE(LEFT(J851,1))</f>
        <v>5</v>
      </c>
      <c r="L851" s="25" t="str">
        <f>+O851</f>
        <v>R8 </v>
      </c>
      <c r="M851" s="25" t="s">
        <v>2202</v>
      </c>
      <c r="N851" s="25" t="s">
        <v>2203</v>
      </c>
      <c r="O851" s="25" t="s">
        <v>3070</v>
      </c>
      <c r="P851" s="25">
        <v>9783</v>
      </c>
      <c r="Q851" s="25">
        <v>1.208</v>
      </c>
      <c r="R851" s="25" t="s">
        <v>100</v>
      </c>
      <c r="S851" s="25" t="s">
        <v>36</v>
      </c>
    </row>
    <row r="852" spans="1:19" x14ac:dyDescent="0.35">
      <c r="A852" s="25" t="str">
        <f>+N852</f>
        <v>Felley Hugo</v>
      </c>
      <c r="B852" s="25" t="str">
        <f>+M852</f>
        <v>337.07.224.0</v>
      </c>
      <c r="C852" s="25" t="str">
        <f>LEFT(L852,2)</f>
        <v>R9</v>
      </c>
      <c r="D852" s="25">
        <f>+Q852</f>
        <v>0.75</v>
      </c>
      <c r="E852" s="25" t="str">
        <f>+R852</f>
        <v>18&amp;U</v>
      </c>
      <c r="F852" s="25" t="str">
        <f>+S852</f>
        <v>S</v>
      </c>
      <c r="G852" s="29" t="s">
        <v>2175</v>
      </c>
      <c r="H852" s="29" t="str">
        <f t="shared" si="13"/>
        <v/>
      </c>
      <c r="I852" s="25" t="str">
        <f>IF(K852&gt;4,"Dames","Messieurs")</f>
        <v>Messieurs</v>
      </c>
      <c r="J852" t="str">
        <f>RIGHT(B852,5)</f>
        <v>224.0</v>
      </c>
      <c r="K852">
        <f>VALUE(LEFT(J852,1))</f>
        <v>2</v>
      </c>
      <c r="L852" s="25" t="str">
        <f>+O852</f>
        <v>R9 </v>
      </c>
      <c r="M852" s="25" t="s">
        <v>2905</v>
      </c>
      <c r="N852" s="25" t="s">
        <v>2906</v>
      </c>
      <c r="O852" s="25" t="s">
        <v>3073</v>
      </c>
      <c r="P852" s="25">
        <v>32458</v>
      </c>
      <c r="Q852" s="25">
        <v>0.75</v>
      </c>
      <c r="R852" s="25" t="s">
        <v>73</v>
      </c>
      <c r="S852" s="25" t="s">
        <v>878</v>
      </c>
    </row>
    <row r="853" spans="1:19" x14ac:dyDescent="0.35">
      <c r="A853" s="25" t="str">
        <f>+N853</f>
        <v>Ferguson Kate</v>
      </c>
      <c r="B853" s="25" t="str">
        <f>+M853</f>
        <v>338.64.838.0</v>
      </c>
      <c r="C853" s="25" t="str">
        <f>LEFT(L853,2)</f>
        <v>R7</v>
      </c>
      <c r="D853" s="25">
        <f>+Q853</f>
        <v>2.2400000000000002</v>
      </c>
      <c r="E853" s="25" t="str">
        <f>+R853</f>
        <v>60+</v>
      </c>
      <c r="F853" s="25" t="str">
        <f>+S853</f>
        <v>A</v>
      </c>
      <c r="G853" s="29" t="s">
        <v>3994</v>
      </c>
      <c r="H853" s="29" t="str">
        <f t="shared" si="13"/>
        <v/>
      </c>
      <c r="I853" s="25" t="str">
        <f>IF(K853&gt;4,"Dames","Messieurs")</f>
        <v>Dames</v>
      </c>
      <c r="J853" t="str">
        <f>RIGHT(B853,5)</f>
        <v>838.0</v>
      </c>
      <c r="K853">
        <f>VALUE(LEFT(J853,1))</f>
        <v>8</v>
      </c>
      <c r="L853" s="25" t="str">
        <f>+O853</f>
        <v>R7 </v>
      </c>
      <c r="M853" s="25" t="s">
        <v>4579</v>
      </c>
      <c r="N853" s="25" t="s">
        <v>4580</v>
      </c>
      <c r="O853" s="25" t="s">
        <v>3066</v>
      </c>
      <c r="P853" s="25">
        <v>6153</v>
      </c>
      <c r="Q853" s="25">
        <v>2.2400000000000002</v>
      </c>
      <c r="R853" s="25" t="s">
        <v>47</v>
      </c>
      <c r="S853" s="25" t="s">
        <v>36</v>
      </c>
    </row>
    <row r="854" spans="1:19" x14ac:dyDescent="0.35">
      <c r="A854" s="25" t="str">
        <f>+N854</f>
        <v>Fernandez Alexia</v>
      </c>
      <c r="B854" s="25" t="str">
        <f>+M854</f>
        <v>338.14.647.0</v>
      </c>
      <c r="C854" s="25" t="str">
        <f>LEFT(L854,2)</f>
        <v>R9</v>
      </c>
      <c r="D854" s="25">
        <f>+Q854</f>
        <v>0.74299999999999999</v>
      </c>
      <c r="E854" s="25" t="str">
        <f>+R854</f>
        <v>12&amp;U</v>
      </c>
      <c r="F854" s="25" t="str">
        <f>+S854</f>
        <v>A</v>
      </c>
      <c r="G854" s="29" t="s">
        <v>539</v>
      </c>
      <c r="H854" s="29" t="str">
        <f t="shared" si="13"/>
        <v/>
      </c>
      <c r="I854" s="25" t="str">
        <f>IF(K854&gt;4,"Dames","Messieurs")</f>
        <v>Dames</v>
      </c>
      <c r="J854" t="str">
        <f>RIGHT(B854,5)</f>
        <v>647.0</v>
      </c>
      <c r="K854">
        <f>VALUE(LEFT(J854,1))</f>
        <v>6</v>
      </c>
      <c r="L854" s="25" t="str">
        <f>+O854</f>
        <v>R9 </v>
      </c>
      <c r="M854" s="25" t="s">
        <v>4373</v>
      </c>
      <c r="N854" s="25" t="s">
        <v>4374</v>
      </c>
      <c r="O854" s="25" t="s">
        <v>3073</v>
      </c>
      <c r="P854" s="25">
        <v>16552</v>
      </c>
      <c r="Q854" s="25">
        <v>0.74299999999999999</v>
      </c>
      <c r="R854" s="25" t="s">
        <v>50</v>
      </c>
      <c r="S854" s="25" t="s">
        <v>36</v>
      </c>
    </row>
    <row r="855" spans="1:19" x14ac:dyDescent="0.35">
      <c r="A855" s="25" t="str">
        <f>+N855</f>
        <v>Fernandez David</v>
      </c>
      <c r="B855" s="25" t="str">
        <f>+M855</f>
        <v>338.77.370.0</v>
      </c>
      <c r="C855" s="25" t="str">
        <f>LEFT(L855,2)</f>
        <v>R9</v>
      </c>
      <c r="D855" s="25">
        <f>+Q855</f>
        <v>0.75</v>
      </c>
      <c r="E855" s="25" t="str">
        <f>+R855</f>
        <v>45+</v>
      </c>
      <c r="F855" s="25" t="str">
        <f>+S855</f>
        <v>S</v>
      </c>
      <c r="G855" s="29" t="s">
        <v>543</v>
      </c>
      <c r="H855" s="29" t="str">
        <f t="shared" si="13"/>
        <v/>
      </c>
      <c r="I855" s="25" t="str">
        <f>IF(K855&gt;4,"Dames","Messieurs")</f>
        <v>Messieurs</v>
      </c>
      <c r="J855" t="str">
        <f>RIGHT(B855,5)</f>
        <v>370.0</v>
      </c>
      <c r="K855">
        <f>VALUE(LEFT(J855,1))</f>
        <v>3</v>
      </c>
      <c r="L855" s="25" t="str">
        <f>+O855</f>
        <v>R9 </v>
      </c>
      <c r="M855" s="25" t="s">
        <v>1202</v>
      </c>
      <c r="N855" s="25" t="s">
        <v>1203</v>
      </c>
      <c r="O855" s="25" t="s">
        <v>3073</v>
      </c>
      <c r="P855" s="25">
        <v>32458</v>
      </c>
      <c r="Q855" s="25">
        <v>0.75</v>
      </c>
      <c r="R855" s="25" t="s">
        <v>78</v>
      </c>
      <c r="S855" s="25" t="s">
        <v>878</v>
      </c>
    </row>
    <row r="856" spans="1:19" x14ac:dyDescent="0.35">
      <c r="A856" s="25" t="str">
        <f>+N856</f>
        <v>Fernandez Jorge</v>
      </c>
      <c r="B856" s="25" t="str">
        <f>+M856</f>
        <v>338.68.139.0</v>
      </c>
      <c r="C856" s="25" t="str">
        <f>LEFT(L856,2)</f>
        <v>R5</v>
      </c>
      <c r="D856" s="25">
        <f>+Q856</f>
        <v>5.7930000000000001</v>
      </c>
      <c r="E856" s="25" t="str">
        <f>+R856</f>
        <v>55+</v>
      </c>
      <c r="F856" s="25" t="str">
        <f>+S856</f>
        <v>A</v>
      </c>
      <c r="G856" s="29" t="s">
        <v>3359</v>
      </c>
      <c r="H856" s="29" t="str">
        <f t="shared" si="13"/>
        <v/>
      </c>
      <c r="I856" s="25" t="str">
        <f>IF(K856&gt;4,"Dames","Messieurs")</f>
        <v>Messieurs</v>
      </c>
      <c r="J856" t="str">
        <f>RIGHT(B856,5)</f>
        <v>139.0</v>
      </c>
      <c r="K856">
        <f>VALUE(LEFT(J856,1))</f>
        <v>1</v>
      </c>
      <c r="L856" s="25" t="str">
        <f>+O856</f>
        <v>R5 </v>
      </c>
      <c r="M856" s="25" t="s">
        <v>2642</v>
      </c>
      <c r="N856" s="25" t="s">
        <v>2643</v>
      </c>
      <c r="O856" s="25" t="s">
        <v>3084</v>
      </c>
      <c r="P856" s="25">
        <v>2622</v>
      </c>
      <c r="Q856" s="25">
        <v>5.7930000000000001</v>
      </c>
      <c r="R856" s="25" t="s">
        <v>53</v>
      </c>
      <c r="S856" s="25" t="s">
        <v>36</v>
      </c>
    </row>
    <row r="857" spans="1:19" x14ac:dyDescent="0.35">
      <c r="A857" s="25" t="str">
        <f>+N857</f>
        <v>Fernandez José - Manuel</v>
      </c>
      <c r="B857" s="25" t="str">
        <f>+M857</f>
        <v>338.49.170.0</v>
      </c>
      <c r="C857" s="25" t="str">
        <f>LEFT(L857,2)</f>
        <v>R8</v>
      </c>
      <c r="D857" s="25">
        <f>+Q857</f>
        <v>1.0149999999999999</v>
      </c>
      <c r="E857" s="25" t="str">
        <f>+R857</f>
        <v>75+</v>
      </c>
      <c r="F857" s="25" t="str">
        <f>+S857</f>
        <v>A</v>
      </c>
      <c r="G857" s="29" t="s">
        <v>3359</v>
      </c>
      <c r="H857" s="29" t="str">
        <f t="shared" si="13"/>
        <v/>
      </c>
      <c r="I857" s="25" t="str">
        <f>IF(K857&gt;4,"Dames","Messieurs")</f>
        <v>Messieurs</v>
      </c>
      <c r="J857" t="str">
        <f>RIGHT(B857,5)</f>
        <v>170.0</v>
      </c>
      <c r="K857">
        <f>VALUE(LEFT(J857,1))</f>
        <v>1</v>
      </c>
      <c r="L857" s="25" t="str">
        <f>+O857</f>
        <v>R8 </v>
      </c>
      <c r="M857" s="25" t="s">
        <v>819</v>
      </c>
      <c r="N857" s="25" t="s">
        <v>820</v>
      </c>
      <c r="O857" s="25" t="s">
        <v>3070</v>
      </c>
      <c r="P857" s="25">
        <v>28752</v>
      </c>
      <c r="Q857" s="25">
        <v>1.0149999999999999</v>
      </c>
      <c r="R857" s="25" t="s">
        <v>159</v>
      </c>
      <c r="S857" s="25" t="s">
        <v>36</v>
      </c>
    </row>
    <row r="858" spans="1:19" x14ac:dyDescent="0.35">
      <c r="A858" s="25" t="str">
        <f>+N858</f>
        <v>Fernandez Noé</v>
      </c>
      <c r="B858" s="25" t="str">
        <f>+M858</f>
        <v>338.14.849.0</v>
      </c>
      <c r="C858" s="25" t="str">
        <f>LEFT(L858,2)</f>
        <v>R9</v>
      </c>
      <c r="D858" s="25">
        <f>+Q858</f>
        <v>0.745</v>
      </c>
      <c r="E858" s="25" t="str">
        <f>+R858</f>
        <v>12&amp;U</v>
      </c>
      <c r="F858" s="25" t="str">
        <f>+S858</f>
        <v>A</v>
      </c>
      <c r="G858" s="29" t="s">
        <v>2175</v>
      </c>
      <c r="H858" s="29" t="str">
        <f t="shared" si="13"/>
        <v/>
      </c>
      <c r="I858" s="25" t="str">
        <f>IF(K858&gt;4,"Dames","Messieurs")</f>
        <v>Dames</v>
      </c>
      <c r="J858" t="str">
        <f>RIGHT(B858,5)</f>
        <v>849.0</v>
      </c>
      <c r="K858">
        <f>VALUE(LEFT(J858,1))</f>
        <v>8</v>
      </c>
      <c r="L858" s="25" t="str">
        <f>+O858</f>
        <v>R9 </v>
      </c>
      <c r="M858" s="25" t="s">
        <v>5100</v>
      </c>
      <c r="N858" s="25" t="s">
        <v>5101</v>
      </c>
      <c r="O858" s="25" t="s">
        <v>3073</v>
      </c>
      <c r="P858" s="25">
        <v>44548</v>
      </c>
      <c r="Q858" s="25">
        <v>0.745</v>
      </c>
      <c r="R858" s="25" t="s">
        <v>50</v>
      </c>
      <c r="S858" s="25" t="s">
        <v>36</v>
      </c>
    </row>
    <row r="859" spans="1:19" x14ac:dyDescent="0.35">
      <c r="A859" s="25" t="str">
        <f>+N859</f>
        <v>Férolles Valérie</v>
      </c>
      <c r="B859" s="25" t="str">
        <f>+M859</f>
        <v>338.87.535.0</v>
      </c>
      <c r="C859" s="25" t="str">
        <f>LEFT(L859,2)</f>
        <v>R6</v>
      </c>
      <c r="D859" s="25">
        <f>+Q859</f>
        <v>3.6259999999999999</v>
      </c>
      <c r="E859" s="25" t="str">
        <f>+R859</f>
        <v>35+</v>
      </c>
      <c r="F859" s="25" t="str">
        <f>+S859</f>
        <v>A</v>
      </c>
      <c r="G859" s="29" t="s">
        <v>3996</v>
      </c>
      <c r="H859" s="29" t="str">
        <f t="shared" si="13"/>
        <v/>
      </c>
      <c r="I859" s="25" t="str">
        <f>IF(K859&gt;4,"Dames","Messieurs")</f>
        <v>Dames</v>
      </c>
      <c r="J859" t="str">
        <f>RIGHT(B859,5)</f>
        <v>535.0</v>
      </c>
      <c r="K859">
        <f>VALUE(LEFT(J859,1))</f>
        <v>5</v>
      </c>
      <c r="L859" s="25" t="str">
        <f>+O859</f>
        <v>R6 </v>
      </c>
      <c r="M859" s="25" t="s">
        <v>4409</v>
      </c>
      <c r="N859" s="25" t="s">
        <v>4410</v>
      </c>
      <c r="O859" s="25" t="s">
        <v>3065</v>
      </c>
      <c r="P859" s="25">
        <v>3251</v>
      </c>
      <c r="Q859" s="25">
        <v>3.6259999999999999</v>
      </c>
      <c r="R859" s="25" t="s">
        <v>42</v>
      </c>
      <c r="S859" s="25" t="s">
        <v>36</v>
      </c>
    </row>
    <row r="860" spans="1:19" x14ac:dyDescent="0.35">
      <c r="A860" s="25" t="str">
        <f>+N860</f>
        <v>Férouge Aimee</v>
      </c>
      <c r="B860" s="25" t="str">
        <f>+M860</f>
        <v>338.91.602.0</v>
      </c>
      <c r="C860" s="25" t="str">
        <f>LEFT(L860,2)</f>
        <v>R6</v>
      </c>
      <c r="D860" s="25">
        <f>+Q860</f>
        <v>3.9060000000000001</v>
      </c>
      <c r="E860" s="25" t="str">
        <f>+R860</f>
        <v>30+</v>
      </c>
      <c r="F860" s="25" t="str">
        <f>+S860</f>
        <v>A</v>
      </c>
      <c r="G860" s="29" t="s">
        <v>2175</v>
      </c>
      <c r="H860" s="29" t="str">
        <f t="shared" si="13"/>
        <v/>
      </c>
      <c r="I860" s="25" t="str">
        <f>IF(K860&gt;4,"Dames","Messieurs")</f>
        <v>Dames</v>
      </c>
      <c r="J860" t="str">
        <f>RIGHT(B860,5)</f>
        <v>602.0</v>
      </c>
      <c r="K860">
        <f>VALUE(LEFT(J860,1))</f>
        <v>6</v>
      </c>
      <c r="L860" s="25" t="str">
        <f>+O860</f>
        <v>R6 </v>
      </c>
      <c r="M860" s="25" t="s">
        <v>3366</v>
      </c>
      <c r="N860" s="25" t="s">
        <v>3367</v>
      </c>
      <c r="O860" s="25" t="s">
        <v>3065</v>
      </c>
      <c r="P860" s="25">
        <v>2815</v>
      </c>
      <c r="Q860" s="25">
        <v>3.9060000000000001</v>
      </c>
      <c r="R860" s="25" t="s">
        <v>35</v>
      </c>
      <c r="S860" s="25" t="s">
        <v>36</v>
      </c>
    </row>
    <row r="861" spans="1:19" x14ac:dyDescent="0.35">
      <c r="A861" s="25" t="str">
        <f>+N861</f>
        <v>Ferrero Yann</v>
      </c>
      <c r="B861" s="25" t="str">
        <f>+M861</f>
        <v>338.99.125.0</v>
      </c>
      <c r="C861" s="25" t="str">
        <f>LEFT(L861,2)</f>
        <v>R9</v>
      </c>
      <c r="D861" s="25">
        <f>+Q861</f>
        <v>0.75</v>
      </c>
      <c r="E861" s="25" t="str">
        <f>+R861</f>
        <v>A</v>
      </c>
      <c r="F861" s="25" t="str">
        <f>+S861</f>
        <v>S</v>
      </c>
      <c r="G861" s="29" t="s">
        <v>543</v>
      </c>
      <c r="H861" s="29" t="str">
        <f t="shared" si="13"/>
        <v/>
      </c>
      <c r="I861" s="25" t="str">
        <f>IF(K861&gt;4,"Dames","Messieurs")</f>
        <v>Messieurs</v>
      </c>
      <c r="J861" t="str">
        <f>RIGHT(B861,5)</f>
        <v>125.0</v>
      </c>
      <c r="K861">
        <f>VALUE(LEFT(J861,1))</f>
        <v>1</v>
      </c>
      <c r="L861" s="25" t="str">
        <f>+O861</f>
        <v>R9 </v>
      </c>
      <c r="M861" s="25" t="s">
        <v>1204</v>
      </c>
      <c r="N861" s="25" t="s">
        <v>1205</v>
      </c>
      <c r="O861" s="25" t="s">
        <v>3073</v>
      </c>
      <c r="P861" s="25">
        <v>32458</v>
      </c>
      <c r="Q861" s="25">
        <v>0.75</v>
      </c>
      <c r="R861" s="25" t="s">
        <v>36</v>
      </c>
      <c r="S861" s="25" t="s">
        <v>878</v>
      </c>
    </row>
    <row r="862" spans="1:19" x14ac:dyDescent="0.35">
      <c r="A862" s="25" t="str">
        <f>+N862</f>
        <v>Ferry Thomas</v>
      </c>
      <c r="B862" s="25" t="str">
        <f>+M862</f>
        <v>338.79.429.0</v>
      </c>
      <c r="C862" s="25" t="str">
        <f>LEFT(L862,2)</f>
        <v>R6</v>
      </c>
      <c r="D862" s="25">
        <f>+Q862</f>
        <v>3.5670000000000002</v>
      </c>
      <c r="E862" s="25" t="str">
        <f>+R862</f>
        <v>45+</v>
      </c>
      <c r="F862" s="25" t="str">
        <f>+S862</f>
        <v>A</v>
      </c>
      <c r="G862" s="29" t="s">
        <v>28</v>
      </c>
      <c r="H862" s="29" t="str">
        <f t="shared" si="13"/>
        <v/>
      </c>
      <c r="I862" s="25" t="str">
        <f>IF(K862&gt;4,"Dames","Messieurs")</f>
        <v>Messieurs</v>
      </c>
      <c r="J862" t="str">
        <f>RIGHT(B862,5)</f>
        <v>429.0</v>
      </c>
      <c r="K862">
        <f>VALUE(LEFT(J862,1))</f>
        <v>4</v>
      </c>
      <c r="L862" s="25" t="str">
        <f>+O862</f>
        <v>R6 </v>
      </c>
      <c r="M862" s="25" t="s">
        <v>294</v>
      </c>
      <c r="N862" s="25" t="s">
        <v>295</v>
      </c>
      <c r="O862" s="25" t="s">
        <v>3065</v>
      </c>
      <c r="P862" s="25">
        <v>9631</v>
      </c>
      <c r="Q862" s="25">
        <v>3.5670000000000002</v>
      </c>
      <c r="R862" s="25" t="s">
        <v>78</v>
      </c>
      <c r="S862" s="25" t="s">
        <v>36</v>
      </c>
    </row>
    <row r="863" spans="1:19" x14ac:dyDescent="0.35">
      <c r="A863" s="25" t="str">
        <f>+N863</f>
        <v>Fessler Yves</v>
      </c>
      <c r="B863" s="25" t="str">
        <f>+M863</f>
        <v>338.59.414.0</v>
      </c>
      <c r="C863" s="25" t="str">
        <f>LEFT(L863,2)</f>
        <v>R8</v>
      </c>
      <c r="D863" s="25">
        <f>+Q863</f>
        <v>1.504</v>
      </c>
      <c r="E863" s="25" t="str">
        <f>+R863</f>
        <v>65+</v>
      </c>
      <c r="F863" s="25" t="str">
        <f>+S863</f>
        <v>A</v>
      </c>
      <c r="G863" s="29" t="s">
        <v>3359</v>
      </c>
      <c r="H863" s="29" t="str">
        <f t="shared" si="13"/>
        <v/>
      </c>
      <c r="I863" s="25" t="str">
        <f>IF(K863&gt;4,"Dames","Messieurs")</f>
        <v>Messieurs</v>
      </c>
      <c r="J863" t="str">
        <f>RIGHT(B863,5)</f>
        <v>414.0</v>
      </c>
      <c r="K863">
        <f>VALUE(LEFT(J863,1))</f>
        <v>4</v>
      </c>
      <c r="L863" s="25" t="str">
        <f>+O863</f>
        <v>R8 </v>
      </c>
      <c r="M863" s="25" t="s">
        <v>760</v>
      </c>
      <c r="N863" s="25" t="s">
        <v>761</v>
      </c>
      <c r="O863" s="25" t="s">
        <v>3070</v>
      </c>
      <c r="P863" s="25">
        <v>23348</v>
      </c>
      <c r="Q863" s="25">
        <v>1.504</v>
      </c>
      <c r="R863" s="25" t="s">
        <v>100</v>
      </c>
      <c r="S863" s="25" t="s">
        <v>36</v>
      </c>
    </row>
    <row r="864" spans="1:19" x14ac:dyDescent="0.35">
      <c r="A864" s="25" t="str">
        <f>+N864</f>
        <v>Fiechter Alyssa</v>
      </c>
      <c r="B864" s="25" t="str">
        <f>+M864</f>
        <v>340.92.656.0</v>
      </c>
      <c r="C864" s="25" t="str">
        <f>LEFT(L864,2)</f>
        <v>R7</v>
      </c>
      <c r="D864" s="25">
        <f>+Q864</f>
        <v>1.764</v>
      </c>
      <c r="E864" s="25" t="str">
        <f>+R864</f>
        <v>30+</v>
      </c>
      <c r="F864" s="25" t="str">
        <f>+S864</f>
        <v>A</v>
      </c>
      <c r="G864" s="29" t="s">
        <v>28</v>
      </c>
      <c r="H864" s="29" t="str">
        <f t="shared" si="13"/>
        <v/>
      </c>
      <c r="I864" s="25" t="str">
        <f>IF(K864&gt;4,"Dames","Messieurs")</f>
        <v>Dames</v>
      </c>
      <c r="J864" t="str">
        <f>RIGHT(B864,5)</f>
        <v>656.0</v>
      </c>
      <c r="K864">
        <f>VALUE(LEFT(J864,1))</f>
        <v>6</v>
      </c>
      <c r="L864" s="25" t="str">
        <f>+O864</f>
        <v>R7 </v>
      </c>
      <c r="M864" s="25" t="s">
        <v>1206</v>
      </c>
      <c r="N864" s="25" t="s">
        <v>1207</v>
      </c>
      <c r="O864" s="25" t="s">
        <v>3066</v>
      </c>
      <c r="P864" s="25">
        <v>7633</v>
      </c>
      <c r="Q864" s="25">
        <v>1.764</v>
      </c>
      <c r="R864" s="25" t="s">
        <v>35</v>
      </c>
      <c r="S864" s="25" t="s">
        <v>36</v>
      </c>
    </row>
    <row r="865" spans="1:19" x14ac:dyDescent="0.35">
      <c r="A865" s="25" t="str">
        <f>+N865</f>
        <v>Fiechter Jean-Luc</v>
      </c>
      <c r="B865" s="25" t="str">
        <f>+M865</f>
        <v>340.64.191.0</v>
      </c>
      <c r="C865" s="25" t="str">
        <f>LEFT(L865,2)</f>
        <v>R9</v>
      </c>
      <c r="D865" s="25">
        <f>+Q865</f>
        <v>0.75</v>
      </c>
      <c r="E865" s="25" t="str">
        <f>+R865</f>
        <v>60+</v>
      </c>
      <c r="F865" s="25" t="str">
        <f>+S865</f>
        <v>A</v>
      </c>
      <c r="G865" s="29" t="s">
        <v>28</v>
      </c>
      <c r="H865" s="29" t="str">
        <f t="shared" si="13"/>
        <v/>
      </c>
      <c r="I865" s="25" t="str">
        <f>IF(K865&gt;4,"Dames","Messieurs")</f>
        <v>Messieurs</v>
      </c>
      <c r="J865" t="str">
        <f>RIGHT(B865,5)</f>
        <v>191.0</v>
      </c>
      <c r="K865">
        <f>VALUE(LEFT(J865,1))</f>
        <v>1</v>
      </c>
      <c r="L865" s="25" t="str">
        <f>+O865</f>
        <v>R9 </v>
      </c>
      <c r="M865" s="25" t="s">
        <v>1822</v>
      </c>
      <c r="N865" s="25" t="s">
        <v>1823</v>
      </c>
      <c r="O865" s="25" t="s">
        <v>3073</v>
      </c>
      <c r="P865" s="25">
        <v>32458</v>
      </c>
      <c r="Q865" s="25">
        <v>0.75</v>
      </c>
      <c r="R865" s="25" t="s">
        <v>47</v>
      </c>
      <c r="S865" s="25" t="s">
        <v>36</v>
      </c>
    </row>
    <row r="866" spans="1:19" x14ac:dyDescent="0.35">
      <c r="A866" s="25" t="str">
        <f>+N866</f>
        <v>Filanti Fabrice</v>
      </c>
      <c r="B866" s="25" t="str">
        <f>+M866</f>
        <v>340.65.117.0</v>
      </c>
      <c r="C866" s="25" t="str">
        <f>LEFT(L866,2)</f>
        <v>R6</v>
      </c>
      <c r="D866" s="25">
        <f>+Q866</f>
        <v>3.78</v>
      </c>
      <c r="E866" s="25" t="str">
        <f>+R866</f>
        <v>60+</v>
      </c>
      <c r="F866" s="25" t="str">
        <f>+S866</f>
        <v>A</v>
      </c>
      <c r="G866" s="29" t="s">
        <v>1839</v>
      </c>
      <c r="H866" s="29" t="str">
        <f t="shared" si="13"/>
        <v/>
      </c>
      <c r="I866" s="25" t="str">
        <f>IF(K866&gt;4,"Dames","Messieurs")</f>
        <v>Messieurs</v>
      </c>
      <c r="J866" t="str">
        <f>RIGHT(B866,5)</f>
        <v>117.0</v>
      </c>
      <c r="K866">
        <f>VALUE(LEFT(J866,1))</f>
        <v>1</v>
      </c>
      <c r="L866" s="25" t="str">
        <f>+O866</f>
        <v>R6 </v>
      </c>
      <c r="M866" s="25" t="s">
        <v>1904</v>
      </c>
      <c r="N866" s="25" t="s">
        <v>1905</v>
      </c>
      <c r="O866" s="25" t="s">
        <v>3065</v>
      </c>
      <c r="P866" s="25">
        <v>8639</v>
      </c>
      <c r="Q866" s="25">
        <v>3.78</v>
      </c>
      <c r="R866" s="25" t="s">
        <v>47</v>
      </c>
      <c r="S866" s="25" t="s">
        <v>36</v>
      </c>
    </row>
    <row r="867" spans="1:19" x14ac:dyDescent="0.35">
      <c r="A867" s="25" t="str">
        <f>+N867</f>
        <v>Filliez Mathieu</v>
      </c>
      <c r="B867" s="25" t="str">
        <f>+M867</f>
        <v>340.03.412.0</v>
      </c>
      <c r="C867" s="25" t="str">
        <f>LEFT(L867,2)</f>
        <v>R9</v>
      </c>
      <c r="D867" s="25">
        <f>+Q867</f>
        <v>0.75</v>
      </c>
      <c r="E867" s="25" t="str">
        <f>+R867</f>
        <v>A</v>
      </c>
      <c r="F867" s="25" t="str">
        <f>+S867</f>
        <v>S</v>
      </c>
      <c r="G867" s="29" t="s">
        <v>25</v>
      </c>
      <c r="H867" s="29" t="str">
        <f t="shared" si="13"/>
        <v/>
      </c>
      <c r="I867" s="25" t="str">
        <f>IF(K867&gt;4,"Dames","Messieurs")</f>
        <v>Messieurs</v>
      </c>
      <c r="J867" t="str">
        <f>RIGHT(B867,5)</f>
        <v>412.0</v>
      </c>
      <c r="K867">
        <f>VALUE(LEFT(J867,1))</f>
        <v>4</v>
      </c>
      <c r="L867" s="25" t="str">
        <f>+O867</f>
        <v>R9 </v>
      </c>
      <c r="M867" s="25" t="s">
        <v>434</v>
      </c>
      <c r="N867" s="25" t="s">
        <v>435</v>
      </c>
      <c r="O867" s="25" t="s">
        <v>3073</v>
      </c>
      <c r="P867" s="25">
        <v>32458</v>
      </c>
      <c r="Q867" s="25">
        <v>0.75</v>
      </c>
      <c r="R867" s="25" t="s">
        <v>36</v>
      </c>
      <c r="S867" s="25" t="s">
        <v>878</v>
      </c>
    </row>
    <row r="868" spans="1:19" x14ac:dyDescent="0.35">
      <c r="A868" s="25" t="str">
        <f>+N868</f>
        <v>Finidori Jean-Louis</v>
      </c>
      <c r="B868" s="25" t="str">
        <f>+M868</f>
        <v>341.57.458.0</v>
      </c>
      <c r="C868" s="25" t="str">
        <f>LEFT(L868,2)</f>
        <v>R9</v>
      </c>
      <c r="D868" s="25">
        <f>+Q868</f>
        <v>0.75</v>
      </c>
      <c r="E868" s="25" t="str">
        <f>+R868</f>
        <v>65+</v>
      </c>
      <c r="F868" s="25" t="str">
        <f>+S868</f>
        <v>S</v>
      </c>
      <c r="G868" s="29" t="s">
        <v>543</v>
      </c>
      <c r="H868" s="29" t="str">
        <f t="shared" si="13"/>
        <v/>
      </c>
      <c r="I868" s="25" t="str">
        <f>IF(K868&gt;4,"Dames","Messieurs")</f>
        <v>Messieurs</v>
      </c>
      <c r="J868" t="str">
        <f>RIGHT(B868,5)</f>
        <v>458.0</v>
      </c>
      <c r="K868">
        <f>VALUE(LEFT(J868,1))</f>
        <v>4</v>
      </c>
      <c r="L868" s="25" t="str">
        <f>+O868</f>
        <v>R9 </v>
      </c>
      <c r="M868" s="25" t="s">
        <v>1208</v>
      </c>
      <c r="N868" s="25" t="s">
        <v>1209</v>
      </c>
      <c r="O868" s="25" t="s">
        <v>3073</v>
      </c>
      <c r="P868" s="25">
        <v>32458</v>
      </c>
      <c r="Q868" s="25">
        <v>0.75</v>
      </c>
      <c r="R868" s="25" t="s">
        <v>100</v>
      </c>
      <c r="S868" s="25" t="s">
        <v>878</v>
      </c>
    </row>
    <row r="869" spans="1:19" x14ac:dyDescent="0.35">
      <c r="A869" s="25" t="str">
        <f>+N869</f>
        <v>Firmenich Jennifer</v>
      </c>
      <c r="B869" s="25" t="str">
        <f>+M869</f>
        <v>341.87.658.0</v>
      </c>
      <c r="C869" s="25" t="str">
        <f>LEFT(L869,2)</f>
        <v>R7</v>
      </c>
      <c r="D869" s="25">
        <f>+Q869</f>
        <v>1.7430000000000001</v>
      </c>
      <c r="E869" s="25" t="str">
        <f>+R869</f>
        <v>35+</v>
      </c>
      <c r="F869" s="25" t="str">
        <f>+S869</f>
        <v>A</v>
      </c>
      <c r="G869" s="29" t="s">
        <v>1839</v>
      </c>
      <c r="H869" s="29" t="str">
        <f t="shared" si="13"/>
        <v/>
      </c>
      <c r="I869" s="25" t="str">
        <f>IF(K869&gt;4,"Dames","Messieurs")</f>
        <v>Dames</v>
      </c>
      <c r="J869" t="str">
        <f>RIGHT(B869,5)</f>
        <v>658.0</v>
      </c>
      <c r="K869">
        <f>VALUE(LEFT(J869,1))</f>
        <v>6</v>
      </c>
      <c r="L869" s="25" t="str">
        <f>+O869</f>
        <v>R7 </v>
      </c>
      <c r="M869" s="25" t="s">
        <v>3254</v>
      </c>
      <c r="N869" s="25" t="s">
        <v>3255</v>
      </c>
      <c r="O869" s="25" t="s">
        <v>3066</v>
      </c>
      <c r="P869" s="25">
        <v>7724</v>
      </c>
      <c r="Q869" s="25">
        <v>1.7430000000000001</v>
      </c>
      <c r="R869" s="25" t="s">
        <v>42</v>
      </c>
      <c r="S869" s="25" t="s">
        <v>36</v>
      </c>
    </row>
    <row r="870" spans="1:19" x14ac:dyDescent="0.35">
      <c r="A870" s="25" t="str">
        <f>+N870</f>
        <v>Fischer Christophe</v>
      </c>
      <c r="B870" s="25" t="str">
        <f>+M870</f>
        <v>342.70.267.0</v>
      </c>
      <c r="C870" s="25" t="str">
        <f>LEFT(L870,2)</f>
        <v>R9</v>
      </c>
      <c r="D870" s="25">
        <f>+Q870</f>
        <v>0.75</v>
      </c>
      <c r="E870" s="25" t="str">
        <f>+R870</f>
        <v>55+</v>
      </c>
      <c r="F870" s="25" t="str">
        <f>+S870</f>
        <v>S</v>
      </c>
      <c r="G870" s="29" t="s">
        <v>3359</v>
      </c>
      <c r="H870" s="29" t="str">
        <f t="shared" si="13"/>
        <v/>
      </c>
      <c r="I870" s="25" t="str">
        <f>IF(K870&gt;4,"Dames","Messieurs")</f>
        <v>Messieurs</v>
      </c>
      <c r="J870" t="str">
        <f>RIGHT(B870,5)</f>
        <v>267.0</v>
      </c>
      <c r="K870">
        <f>VALUE(LEFT(J870,1))</f>
        <v>2</v>
      </c>
      <c r="L870" s="25" t="str">
        <f>+O870</f>
        <v>R9 </v>
      </c>
      <c r="M870" s="25" t="s">
        <v>1661</v>
      </c>
      <c r="N870" s="25" t="s">
        <v>1662</v>
      </c>
      <c r="O870" s="25" t="s">
        <v>3073</v>
      </c>
      <c r="P870" s="25">
        <v>32458</v>
      </c>
      <c r="Q870" s="25">
        <v>0.75</v>
      </c>
      <c r="R870" s="25" t="s">
        <v>53</v>
      </c>
      <c r="S870" s="25" t="s">
        <v>878</v>
      </c>
    </row>
    <row r="871" spans="1:19" x14ac:dyDescent="0.35">
      <c r="A871" s="25" t="str">
        <f>+N871</f>
        <v>Fischer Georges</v>
      </c>
      <c r="B871" s="25" t="str">
        <f>+M871</f>
        <v>342.52.325.0</v>
      </c>
      <c r="C871" s="25" t="str">
        <f>LEFT(L871,2)</f>
        <v>R8</v>
      </c>
      <c r="D871" s="25">
        <f>+Q871</f>
        <v>1.73</v>
      </c>
      <c r="E871" s="25" t="str">
        <f>+R871</f>
        <v>70+</v>
      </c>
      <c r="F871" s="25" t="str">
        <f>+S871</f>
        <v>A</v>
      </c>
      <c r="G871" s="29" t="s">
        <v>3996</v>
      </c>
      <c r="H871" s="29" t="str">
        <f t="shared" si="13"/>
        <v/>
      </c>
      <c r="I871" s="25" t="str">
        <f>IF(K871&gt;4,"Dames","Messieurs")</f>
        <v>Messieurs</v>
      </c>
      <c r="J871" t="str">
        <f>RIGHT(B871,5)</f>
        <v>325.0</v>
      </c>
      <c r="K871">
        <f>VALUE(LEFT(J871,1))</f>
        <v>3</v>
      </c>
      <c r="L871" s="25" t="str">
        <f>+O871</f>
        <v>R8 </v>
      </c>
      <c r="M871" s="25" t="s">
        <v>4505</v>
      </c>
      <c r="N871" s="25" t="s">
        <v>4506</v>
      </c>
      <c r="O871" s="25" t="s">
        <v>3070</v>
      </c>
      <c r="P871" s="25">
        <v>21335</v>
      </c>
      <c r="Q871" s="25">
        <v>1.73</v>
      </c>
      <c r="R871" s="25" t="s">
        <v>148</v>
      </c>
      <c r="S871" s="25" t="s">
        <v>36</v>
      </c>
    </row>
    <row r="872" spans="1:19" x14ac:dyDescent="0.35">
      <c r="A872" s="25" t="str">
        <f>+N872</f>
        <v>Fischer Gregory</v>
      </c>
      <c r="B872" s="25" t="str">
        <f>+M872</f>
        <v>342.87.450.0</v>
      </c>
      <c r="C872" s="25" t="str">
        <f>LEFT(L872,2)</f>
        <v>R8</v>
      </c>
      <c r="D872" s="25">
        <f>+Q872</f>
        <v>1.157</v>
      </c>
      <c r="E872" s="25" t="str">
        <f>+R872</f>
        <v>35+</v>
      </c>
      <c r="F872" s="25" t="str">
        <f>+S872</f>
        <v>A</v>
      </c>
      <c r="G872" s="29" t="s">
        <v>539</v>
      </c>
      <c r="H872" s="29" t="str">
        <f t="shared" si="13"/>
        <v/>
      </c>
      <c r="I872" s="25" t="str">
        <f>IF(K872&gt;4,"Dames","Messieurs")</f>
        <v>Messieurs</v>
      </c>
      <c r="J872" t="str">
        <f>RIGHT(B872,5)</f>
        <v>450.0</v>
      </c>
      <c r="K872">
        <f>VALUE(LEFT(J872,1))</f>
        <v>4</v>
      </c>
      <c r="L872" s="25" t="str">
        <f>+O872</f>
        <v>R8 </v>
      </c>
      <c r="M872" s="25" t="s">
        <v>463</v>
      </c>
      <c r="N872" s="25" t="s">
        <v>464</v>
      </c>
      <c r="O872" s="25" t="s">
        <v>3070</v>
      </c>
      <c r="P872" s="25">
        <v>27273</v>
      </c>
      <c r="Q872" s="25">
        <v>1.157</v>
      </c>
      <c r="R872" s="25" t="s">
        <v>42</v>
      </c>
      <c r="S872" s="25" t="s">
        <v>36</v>
      </c>
    </row>
    <row r="873" spans="1:19" x14ac:dyDescent="0.35">
      <c r="A873" s="25" t="str">
        <f>+N873</f>
        <v>Fleury Théo</v>
      </c>
      <c r="B873" s="25" t="str">
        <f>+M873</f>
        <v>346.99.372.0</v>
      </c>
      <c r="C873" s="25" t="str">
        <f>LEFT(L873,2)</f>
        <v>R9</v>
      </c>
      <c r="D873" s="25">
        <f>+Q873</f>
        <v>0.75</v>
      </c>
      <c r="E873" s="25" t="str">
        <f>+R873</f>
        <v>A</v>
      </c>
      <c r="F873" s="25" t="str">
        <f>+S873</f>
        <v>S</v>
      </c>
      <c r="G873" s="29" t="s">
        <v>543</v>
      </c>
      <c r="H873" s="29" t="str">
        <f t="shared" si="13"/>
        <v/>
      </c>
      <c r="I873" s="25" t="str">
        <f>IF(K873&gt;4,"Dames","Messieurs")</f>
        <v>Messieurs</v>
      </c>
      <c r="J873" t="str">
        <f>RIGHT(B873,5)</f>
        <v>372.0</v>
      </c>
      <c r="K873">
        <f>VALUE(LEFT(J873,1))</f>
        <v>3</v>
      </c>
      <c r="L873" s="25" t="str">
        <f>+O873</f>
        <v>R9 </v>
      </c>
      <c r="M873" s="25" t="s">
        <v>1210</v>
      </c>
      <c r="N873" s="25" t="s">
        <v>1211</v>
      </c>
      <c r="O873" s="25" t="s">
        <v>3073</v>
      </c>
      <c r="P873" s="25">
        <v>32458</v>
      </c>
      <c r="Q873" s="25">
        <v>0.75</v>
      </c>
      <c r="R873" s="25" t="s">
        <v>36</v>
      </c>
      <c r="S873" s="25" t="s">
        <v>878</v>
      </c>
    </row>
    <row r="874" spans="1:19" x14ac:dyDescent="0.35">
      <c r="A874" s="25" t="str">
        <f>+N874</f>
        <v>Flores del Valle Isaac Giovanni</v>
      </c>
      <c r="B874" s="25" t="str">
        <f>+M874</f>
        <v>347.05.424.0</v>
      </c>
      <c r="C874" s="25" t="str">
        <f>LEFT(L874,2)</f>
        <v>R9</v>
      </c>
      <c r="D874" s="25">
        <f>+Q874</f>
        <v>0.75</v>
      </c>
      <c r="E874" s="25" t="str">
        <f>+R874</f>
        <v>A</v>
      </c>
      <c r="F874" s="25" t="str">
        <f>+S874</f>
        <v>S</v>
      </c>
      <c r="G874" s="29" t="s">
        <v>2175</v>
      </c>
      <c r="H874" s="29" t="str">
        <f t="shared" si="13"/>
        <v/>
      </c>
      <c r="I874" s="25" t="str">
        <f>IF(K874&gt;4,"Dames","Messieurs")</f>
        <v>Messieurs</v>
      </c>
      <c r="J874" t="str">
        <f>RIGHT(B874,5)</f>
        <v>424.0</v>
      </c>
      <c r="K874">
        <f>VALUE(LEFT(J874,1))</f>
        <v>4</v>
      </c>
      <c r="L874" s="25" t="str">
        <f>+O874</f>
        <v>R9 </v>
      </c>
      <c r="M874" s="25" t="s">
        <v>3023</v>
      </c>
      <c r="N874" s="25" t="s">
        <v>3024</v>
      </c>
      <c r="O874" s="25" t="s">
        <v>3073</v>
      </c>
      <c r="P874" s="25">
        <v>32458</v>
      </c>
      <c r="Q874" s="25">
        <v>0.75</v>
      </c>
      <c r="R874" s="25" t="s">
        <v>36</v>
      </c>
      <c r="S874" s="25" t="s">
        <v>878</v>
      </c>
    </row>
    <row r="875" spans="1:19" x14ac:dyDescent="0.35">
      <c r="A875" s="25" t="str">
        <f>+N875</f>
        <v>Fluckiger Roland</v>
      </c>
      <c r="B875" s="25" t="str">
        <f>+M875</f>
        <v>348.53.335.0</v>
      </c>
      <c r="C875" s="25" t="str">
        <f>LEFT(L875,2)</f>
        <v>R8</v>
      </c>
      <c r="D875" s="25">
        <f>+Q875</f>
        <v>0.877</v>
      </c>
      <c r="E875" s="25" t="str">
        <f>+R875</f>
        <v>70+</v>
      </c>
      <c r="F875" s="25" t="str">
        <f>+S875</f>
        <v>A</v>
      </c>
      <c r="G875" s="29" t="s">
        <v>3994</v>
      </c>
      <c r="H875" s="29" t="str">
        <f t="shared" si="13"/>
        <v/>
      </c>
      <c r="I875" s="25" t="str">
        <f>IF(K875&gt;4,"Dames","Messieurs")</f>
        <v>Messieurs</v>
      </c>
      <c r="J875" t="str">
        <f>RIGHT(B875,5)</f>
        <v>335.0</v>
      </c>
      <c r="K875">
        <f>VALUE(LEFT(J875,1))</f>
        <v>3</v>
      </c>
      <c r="L875" s="25" t="str">
        <f>+O875</f>
        <v>R8 </v>
      </c>
      <c r="M875" s="25" t="s">
        <v>4689</v>
      </c>
      <c r="N875" s="25" t="s">
        <v>4690</v>
      </c>
      <c r="O875" s="25" t="s">
        <v>3070</v>
      </c>
      <c r="P875" s="25">
        <v>30706</v>
      </c>
      <c r="Q875" s="25">
        <v>0.877</v>
      </c>
      <c r="R875" s="25" t="s">
        <v>148</v>
      </c>
      <c r="S875" s="25" t="s">
        <v>36</v>
      </c>
    </row>
    <row r="876" spans="1:19" x14ac:dyDescent="0.35">
      <c r="A876" s="25" t="str">
        <f>+N876</f>
        <v>Follonier Jeremy</v>
      </c>
      <c r="B876" s="25" t="str">
        <f>+M876</f>
        <v>350.13.450.0</v>
      </c>
      <c r="C876" s="25" t="str">
        <f>LEFT(L876,2)</f>
        <v>R9</v>
      </c>
      <c r="D876" s="25">
        <f>+Q876</f>
        <v>0.71599999999999997</v>
      </c>
      <c r="E876" s="25" t="str">
        <f>+R876</f>
        <v>12&amp;U</v>
      </c>
      <c r="F876" s="25" t="str">
        <f>+S876</f>
        <v>S</v>
      </c>
      <c r="G876" s="29" t="s">
        <v>2175</v>
      </c>
      <c r="H876" s="29" t="str">
        <f t="shared" si="13"/>
        <v/>
      </c>
      <c r="I876" s="25" t="str">
        <f>IF(K876&gt;4,"Dames","Messieurs")</f>
        <v>Messieurs</v>
      </c>
      <c r="J876" t="str">
        <f>RIGHT(B876,5)</f>
        <v>450.0</v>
      </c>
      <c r="K876">
        <f>VALUE(LEFT(J876,1))</f>
        <v>4</v>
      </c>
      <c r="L876" s="25" t="str">
        <f>+O876</f>
        <v>R9 </v>
      </c>
      <c r="M876" s="25" t="s">
        <v>5150</v>
      </c>
      <c r="N876" s="25" t="s">
        <v>5151</v>
      </c>
      <c r="O876" s="25" t="s">
        <v>3073</v>
      </c>
      <c r="P876" s="25">
        <v>56592</v>
      </c>
      <c r="Q876" s="25">
        <v>0.71599999999999997</v>
      </c>
      <c r="R876" s="25" t="s">
        <v>50</v>
      </c>
      <c r="S876" s="25" t="s">
        <v>878</v>
      </c>
    </row>
    <row r="877" spans="1:19" x14ac:dyDescent="0.35">
      <c r="A877" s="25" t="str">
        <f>+N877</f>
        <v>Follonier Patrick</v>
      </c>
      <c r="B877" s="25" t="str">
        <f>+M877</f>
        <v>350.86.252.0</v>
      </c>
      <c r="C877" s="25" t="str">
        <f>LEFT(L877,2)</f>
        <v>R9</v>
      </c>
      <c r="D877" s="25">
        <f>+Q877</f>
        <v>0.75</v>
      </c>
      <c r="E877" s="25" t="str">
        <f>+R877</f>
        <v>35+</v>
      </c>
      <c r="F877" s="25" t="str">
        <f>+S877</f>
        <v>S</v>
      </c>
      <c r="G877" s="29" t="s">
        <v>26</v>
      </c>
      <c r="H877" s="29" t="str">
        <f t="shared" si="13"/>
        <v/>
      </c>
      <c r="I877" s="25" t="str">
        <f>IF(K877&gt;4,"Dames","Messieurs")</f>
        <v>Messieurs</v>
      </c>
      <c r="J877" t="str">
        <f>RIGHT(B877,5)</f>
        <v>252.0</v>
      </c>
      <c r="K877">
        <f>VALUE(LEFT(J877,1))</f>
        <v>2</v>
      </c>
      <c r="L877" s="25" t="str">
        <f>+O877</f>
        <v>R9 </v>
      </c>
      <c r="M877" s="25" t="s">
        <v>429</v>
      </c>
      <c r="N877" s="25" t="s">
        <v>430</v>
      </c>
      <c r="O877" s="25" t="s">
        <v>3073</v>
      </c>
      <c r="P877" s="25">
        <v>32458</v>
      </c>
      <c r="Q877" s="25">
        <v>0.75</v>
      </c>
      <c r="R877" s="25" t="s">
        <v>42</v>
      </c>
      <c r="S877" s="25" t="s">
        <v>878</v>
      </c>
    </row>
    <row r="878" spans="1:19" x14ac:dyDescent="0.35">
      <c r="A878" s="25" t="str">
        <f>+N878</f>
        <v>Fontana Patrick</v>
      </c>
      <c r="B878" s="25" t="str">
        <f>+M878</f>
        <v>351.77.275.0</v>
      </c>
      <c r="C878" s="25" t="str">
        <f>LEFT(L878,2)</f>
        <v>R8</v>
      </c>
      <c r="D878" s="25">
        <f>+Q878</f>
        <v>1.1990000000000001</v>
      </c>
      <c r="E878" s="25" t="str">
        <f>+R878</f>
        <v>45+</v>
      </c>
      <c r="F878" s="25" t="str">
        <f>+S878</f>
        <v>A</v>
      </c>
      <c r="G878" s="29" t="s">
        <v>2175</v>
      </c>
      <c r="H878" s="29" t="str">
        <f t="shared" si="13"/>
        <v/>
      </c>
      <c r="I878" s="25" t="str">
        <f>IF(K878&gt;4,"Dames","Messieurs")</f>
        <v>Messieurs</v>
      </c>
      <c r="J878" t="str">
        <f>RIGHT(B878,5)</f>
        <v>275.0</v>
      </c>
      <c r="K878">
        <f>VALUE(LEFT(J878,1))</f>
        <v>2</v>
      </c>
      <c r="L878" s="25" t="str">
        <f>+O878</f>
        <v>R8 </v>
      </c>
      <c r="M878" s="25" t="s">
        <v>2765</v>
      </c>
      <c r="N878" s="25" t="s">
        <v>2766</v>
      </c>
      <c r="O878" s="25" t="s">
        <v>3070</v>
      </c>
      <c r="P878" s="25">
        <v>26779</v>
      </c>
      <c r="Q878" s="25">
        <v>1.1990000000000001</v>
      </c>
      <c r="R878" s="25" t="s">
        <v>78</v>
      </c>
      <c r="S878" s="25" t="s">
        <v>36</v>
      </c>
    </row>
    <row r="879" spans="1:19" x14ac:dyDescent="0.35">
      <c r="A879" s="25" t="str">
        <f>+N879</f>
        <v>Fontannaz Charles</v>
      </c>
      <c r="B879" s="25" t="str">
        <f>+M879</f>
        <v>351.04.174.0</v>
      </c>
      <c r="C879" s="25" t="str">
        <f>LEFT(L879,2)</f>
        <v>R9</v>
      </c>
      <c r="D879" s="25">
        <f>+Q879</f>
        <v>0.75</v>
      </c>
      <c r="E879" s="25" t="str">
        <f>+R879</f>
        <v>A</v>
      </c>
      <c r="F879" s="25" t="str">
        <f>+S879</f>
        <v>S</v>
      </c>
      <c r="G879" s="29" t="s">
        <v>28</v>
      </c>
      <c r="H879" s="29" t="str">
        <f t="shared" si="13"/>
        <v/>
      </c>
      <c r="I879" s="25" t="str">
        <f>IF(K879&gt;4,"Dames","Messieurs")</f>
        <v>Messieurs</v>
      </c>
      <c r="J879" t="str">
        <f>RIGHT(B879,5)</f>
        <v>174.0</v>
      </c>
      <c r="K879">
        <f>VALUE(LEFT(J879,1))</f>
        <v>1</v>
      </c>
      <c r="L879" s="25" t="str">
        <f>+O879</f>
        <v>R9 </v>
      </c>
      <c r="M879" s="25" t="s">
        <v>372</v>
      </c>
      <c r="N879" s="25" t="s">
        <v>373</v>
      </c>
      <c r="O879" s="25" t="s">
        <v>3073</v>
      </c>
      <c r="P879" s="25">
        <v>32458</v>
      </c>
      <c r="Q879" s="25">
        <v>0.75</v>
      </c>
      <c r="R879" s="25" t="s">
        <v>36</v>
      </c>
      <c r="S879" s="25" t="s">
        <v>878</v>
      </c>
    </row>
    <row r="880" spans="1:19" x14ac:dyDescent="0.35">
      <c r="A880" s="25" t="str">
        <f>+N880</f>
        <v>Forgeot Jean-Pierre</v>
      </c>
      <c r="B880" s="25" t="str">
        <f>+M880</f>
        <v>352.46.416.0</v>
      </c>
      <c r="C880" s="25" t="str">
        <f>LEFT(L880,2)</f>
        <v>R5</v>
      </c>
      <c r="D880" s="25">
        <f>+Q880</f>
        <v>5.4560000000000004</v>
      </c>
      <c r="E880" s="25" t="str">
        <f>+R880</f>
        <v>75+</v>
      </c>
      <c r="F880" s="25" t="str">
        <f>+S880</f>
        <v>A</v>
      </c>
      <c r="G880" s="29" t="s">
        <v>1839</v>
      </c>
      <c r="H880" s="29" t="str">
        <f t="shared" si="13"/>
        <v/>
      </c>
      <c r="I880" s="25" t="str">
        <f>IF(K880&gt;4,"Dames","Messieurs")</f>
        <v>Messieurs</v>
      </c>
      <c r="J880" t="str">
        <f>RIGHT(B880,5)</f>
        <v>416.0</v>
      </c>
      <c r="K880">
        <f>VALUE(LEFT(J880,1))</f>
        <v>4</v>
      </c>
      <c r="L880" s="25" t="str">
        <f>+O880</f>
        <v>R5 </v>
      </c>
      <c r="M880" s="25" t="s">
        <v>1934</v>
      </c>
      <c r="N880" s="25" t="s">
        <v>1935</v>
      </c>
      <c r="O880" s="25" t="s">
        <v>3084</v>
      </c>
      <c r="P880" s="25">
        <v>3215</v>
      </c>
      <c r="Q880" s="25">
        <v>5.4560000000000004</v>
      </c>
      <c r="R880" s="25" t="s">
        <v>159</v>
      </c>
      <c r="S880" s="25" t="s">
        <v>36</v>
      </c>
    </row>
    <row r="881" spans="1:19" x14ac:dyDescent="0.35">
      <c r="A881" s="25" t="str">
        <f>+N881</f>
        <v>Forgnone Christian</v>
      </c>
      <c r="B881" s="25" t="str">
        <f>+M881</f>
        <v>352.59.418.0</v>
      </c>
      <c r="C881" s="25" t="str">
        <f>LEFT(L881,2)</f>
        <v>R9</v>
      </c>
      <c r="D881" s="25">
        <f>+Q881</f>
        <v>0.75</v>
      </c>
      <c r="E881" s="25" t="str">
        <f>+R881</f>
        <v>65+</v>
      </c>
      <c r="F881" s="25" t="str">
        <f>+S881</f>
        <v>A</v>
      </c>
      <c r="G881" s="29" t="s">
        <v>3359</v>
      </c>
      <c r="H881" s="29" t="str">
        <f t="shared" si="13"/>
        <v/>
      </c>
      <c r="I881" s="25" t="str">
        <f>IF(K881&gt;4,"Dames","Messieurs")</f>
        <v>Messieurs</v>
      </c>
      <c r="J881" t="str">
        <f>RIGHT(B881,5)</f>
        <v>418.0</v>
      </c>
      <c r="K881">
        <f>VALUE(LEFT(J881,1))</f>
        <v>4</v>
      </c>
      <c r="L881" s="25" t="str">
        <f>+O881</f>
        <v>R9 </v>
      </c>
      <c r="M881" s="25" t="s">
        <v>766</v>
      </c>
      <c r="N881" s="25" t="s">
        <v>767</v>
      </c>
      <c r="O881" s="25" t="s">
        <v>3073</v>
      </c>
      <c r="P881" s="25">
        <v>32458</v>
      </c>
      <c r="Q881" s="25">
        <v>0.75</v>
      </c>
      <c r="R881" s="25" t="s">
        <v>100</v>
      </c>
      <c r="S881" s="25" t="s">
        <v>36</v>
      </c>
    </row>
    <row r="882" spans="1:19" x14ac:dyDescent="0.35">
      <c r="A882" s="25" t="str">
        <f>+N882</f>
        <v>Forgnone Jennifer</v>
      </c>
      <c r="B882" s="25" t="str">
        <f>+M882</f>
        <v>352.90.756.0</v>
      </c>
      <c r="C882" s="25" t="str">
        <f>LEFT(L882,2)</f>
        <v>R7</v>
      </c>
      <c r="D882" s="25">
        <f>+Q882</f>
        <v>2.1230000000000002</v>
      </c>
      <c r="E882" s="25" t="str">
        <f>+R882</f>
        <v>35+</v>
      </c>
      <c r="F882" s="25" t="str">
        <f>+S882</f>
        <v>A</v>
      </c>
      <c r="G882" s="29" t="s">
        <v>3359</v>
      </c>
      <c r="H882" s="29" t="str">
        <f t="shared" si="13"/>
        <v/>
      </c>
      <c r="I882" s="25" t="str">
        <f>IF(K882&gt;4,"Dames","Messieurs")</f>
        <v>Dames</v>
      </c>
      <c r="J882" t="str">
        <f>RIGHT(B882,5)</f>
        <v>756.0</v>
      </c>
      <c r="K882">
        <f>VALUE(LEFT(J882,1))</f>
        <v>7</v>
      </c>
      <c r="L882" s="25" t="str">
        <f>+O882</f>
        <v>R7 </v>
      </c>
      <c r="M882" s="25" t="s">
        <v>844</v>
      </c>
      <c r="N882" s="25" t="s">
        <v>845</v>
      </c>
      <c r="O882" s="25" t="s">
        <v>3066</v>
      </c>
      <c r="P882" s="25">
        <v>6492</v>
      </c>
      <c r="Q882" s="25">
        <v>2.1230000000000002</v>
      </c>
      <c r="R882" s="25" t="s">
        <v>42</v>
      </c>
      <c r="S882" s="25" t="s">
        <v>36</v>
      </c>
    </row>
    <row r="883" spans="1:19" x14ac:dyDescent="0.35">
      <c r="A883" s="25" t="str">
        <f>+N883</f>
        <v>Forgnone Marie-Luce</v>
      </c>
      <c r="B883" s="25" t="str">
        <f>+M883</f>
        <v>352.63.833.0</v>
      </c>
      <c r="C883" s="25" t="str">
        <f>LEFT(L883,2)</f>
        <v>R8</v>
      </c>
      <c r="D883" s="25">
        <f>+Q883</f>
        <v>0.86699999999999999</v>
      </c>
      <c r="E883" s="25" t="str">
        <f>+R883</f>
        <v>60+</v>
      </c>
      <c r="F883" s="25" t="str">
        <f>+S883</f>
        <v>A</v>
      </c>
      <c r="G883" s="29" t="s">
        <v>3359</v>
      </c>
      <c r="H883" s="29" t="str">
        <f t="shared" si="13"/>
        <v/>
      </c>
      <c r="I883" s="25" t="str">
        <f>IF(K883&gt;4,"Dames","Messieurs")</f>
        <v>Dames</v>
      </c>
      <c r="J883" t="str">
        <f>RIGHT(B883,5)</f>
        <v>833.0</v>
      </c>
      <c r="K883">
        <f>VALUE(LEFT(J883,1))</f>
        <v>8</v>
      </c>
      <c r="L883" s="25" t="str">
        <f>+O883</f>
        <v>R8 </v>
      </c>
      <c r="M883" s="25" t="s">
        <v>832</v>
      </c>
      <c r="N883" s="25" t="s">
        <v>833</v>
      </c>
      <c r="O883" s="25" t="s">
        <v>3070</v>
      </c>
      <c r="P883" s="25">
        <v>11239</v>
      </c>
      <c r="Q883" s="25">
        <v>0.86699999999999999</v>
      </c>
      <c r="R883" s="25" t="s">
        <v>47</v>
      </c>
      <c r="S883" s="25" t="s">
        <v>36</v>
      </c>
    </row>
    <row r="884" spans="1:19" x14ac:dyDescent="0.35">
      <c r="A884" s="25" t="str">
        <f>+N884</f>
        <v>Forgnone Samantha</v>
      </c>
      <c r="B884" s="25" t="str">
        <f>+M884</f>
        <v>352.88.592.0</v>
      </c>
      <c r="C884" s="25" t="str">
        <f>LEFT(L884,2)</f>
        <v>R9</v>
      </c>
      <c r="D884" s="25">
        <f>+Q884</f>
        <v>0.75</v>
      </c>
      <c r="E884" s="25" t="str">
        <f>+R884</f>
        <v>35+</v>
      </c>
      <c r="F884" s="25" t="str">
        <f>+S884</f>
        <v>S</v>
      </c>
      <c r="G884" s="29" t="s">
        <v>3359</v>
      </c>
      <c r="H884" s="29" t="str">
        <f t="shared" si="13"/>
        <v/>
      </c>
      <c r="I884" s="25" t="str">
        <f>IF(K884&gt;4,"Dames","Messieurs")</f>
        <v>Dames</v>
      </c>
      <c r="J884" t="str">
        <f>RIGHT(B884,5)</f>
        <v>592.0</v>
      </c>
      <c r="K884">
        <f>VALUE(LEFT(J884,1))</f>
        <v>5</v>
      </c>
      <c r="L884" s="25" t="str">
        <f>+O884</f>
        <v>R9 </v>
      </c>
      <c r="M884" s="25" t="s">
        <v>1663</v>
      </c>
      <c r="N884" s="25" t="s">
        <v>1664</v>
      </c>
      <c r="O884" s="25" t="s">
        <v>3073</v>
      </c>
      <c r="P884" s="25">
        <v>11805</v>
      </c>
      <c r="Q884" s="25">
        <v>0.75</v>
      </c>
      <c r="R884" s="25" t="s">
        <v>42</v>
      </c>
      <c r="S884" s="25" t="s">
        <v>878</v>
      </c>
    </row>
    <row r="885" spans="1:19" x14ac:dyDescent="0.35">
      <c r="A885" s="25" t="str">
        <f>+N885</f>
        <v>Fornerone Samuel</v>
      </c>
      <c r="B885" s="25" t="str">
        <f>+M885</f>
        <v>352.82.352.0</v>
      </c>
      <c r="C885" s="25" t="str">
        <f>LEFT(L885,2)</f>
        <v>R9</v>
      </c>
      <c r="D885" s="25">
        <f>+Q885</f>
        <v>0.75</v>
      </c>
      <c r="E885" s="25" t="str">
        <f>+R885</f>
        <v>40+</v>
      </c>
      <c r="F885" s="25" t="str">
        <f>+S885</f>
        <v>S</v>
      </c>
      <c r="G885" s="29" t="s">
        <v>3359</v>
      </c>
      <c r="H885" s="29" t="str">
        <f t="shared" si="13"/>
        <v/>
      </c>
      <c r="I885" s="25" t="str">
        <f>IF(K885&gt;4,"Dames","Messieurs")</f>
        <v>Messieurs</v>
      </c>
      <c r="J885" t="str">
        <f>RIGHT(B885,5)</f>
        <v>352.0</v>
      </c>
      <c r="K885">
        <f>VALUE(LEFT(J885,1))</f>
        <v>3</v>
      </c>
      <c r="L885" s="25" t="str">
        <f>+O885</f>
        <v>R9 </v>
      </c>
      <c r="M885" s="25" t="s">
        <v>770</v>
      </c>
      <c r="N885" s="25" t="s">
        <v>771</v>
      </c>
      <c r="O885" s="25" t="s">
        <v>3073</v>
      </c>
      <c r="P885" s="25">
        <v>32458</v>
      </c>
      <c r="Q885" s="25">
        <v>0.75</v>
      </c>
      <c r="R885" s="25" t="s">
        <v>68</v>
      </c>
      <c r="S885" s="25" t="s">
        <v>878</v>
      </c>
    </row>
    <row r="886" spans="1:19" x14ac:dyDescent="0.35">
      <c r="A886" s="25" t="str">
        <f>+N886</f>
        <v>Forster Dan</v>
      </c>
      <c r="B886" s="25" t="str">
        <f>+M886</f>
        <v>353.95.412.0</v>
      </c>
      <c r="C886" s="25" t="str">
        <f>LEFT(L886,2)</f>
        <v>R5</v>
      </c>
      <c r="D886" s="25">
        <f>+Q886</f>
        <v>5.81</v>
      </c>
      <c r="E886" s="25" t="str">
        <f>+R886</f>
        <v>A</v>
      </c>
      <c r="F886" s="25" t="str">
        <f>+S886</f>
        <v>A</v>
      </c>
      <c r="G886" s="29" t="s">
        <v>27</v>
      </c>
      <c r="H886" s="29" t="str">
        <f t="shared" si="13"/>
        <v/>
      </c>
      <c r="I886" s="25" t="str">
        <f>IF(K886&gt;4,"Dames","Messieurs")</f>
        <v>Messieurs</v>
      </c>
      <c r="J886" t="str">
        <f>RIGHT(B886,5)</f>
        <v>412.0</v>
      </c>
      <c r="K886">
        <f>VALUE(LEFT(J886,1))</f>
        <v>4</v>
      </c>
      <c r="L886" s="25" t="str">
        <f>+O886</f>
        <v>R5 </v>
      </c>
      <c r="M886" s="25" t="s">
        <v>3163</v>
      </c>
      <c r="N886" s="25" t="s">
        <v>3164</v>
      </c>
      <c r="O886" s="25" t="s">
        <v>3084</v>
      </c>
      <c r="P886" s="25">
        <v>2600</v>
      </c>
      <c r="Q886" s="25">
        <v>5.81</v>
      </c>
      <c r="R886" s="25" t="s">
        <v>36</v>
      </c>
      <c r="S886" s="25" t="s">
        <v>36</v>
      </c>
    </row>
    <row r="887" spans="1:19" x14ac:dyDescent="0.35">
      <c r="A887" s="25" t="str">
        <f>+N887</f>
        <v>Forster Italma</v>
      </c>
      <c r="B887" s="25" t="str">
        <f>+M887</f>
        <v>353.52.704.0</v>
      </c>
      <c r="C887" s="25" t="str">
        <f>LEFT(L887,2)</f>
        <v>R9</v>
      </c>
      <c r="D887" s="25">
        <f>+Q887</f>
        <v>0.75</v>
      </c>
      <c r="E887" s="25" t="str">
        <f>+R887</f>
        <v>70+</v>
      </c>
      <c r="F887" s="25" t="str">
        <f>+S887</f>
        <v>S</v>
      </c>
      <c r="G887" s="29" t="s">
        <v>543</v>
      </c>
      <c r="H887" s="29" t="str">
        <f t="shared" ref="H887:H949" si="14">IF(B887=B886,1,"")</f>
        <v/>
      </c>
      <c r="I887" s="25" t="str">
        <f>IF(K887&gt;4,"Dames","Messieurs")</f>
        <v>Dames</v>
      </c>
      <c r="J887" t="str">
        <f>RIGHT(B887,5)</f>
        <v>704.0</v>
      </c>
      <c r="K887">
        <f>VALUE(LEFT(J887,1))</f>
        <v>7</v>
      </c>
      <c r="L887" s="25" t="str">
        <f>+O887</f>
        <v>R9 </v>
      </c>
      <c r="M887" s="25" t="s">
        <v>1212</v>
      </c>
      <c r="N887" s="25" t="s">
        <v>1213</v>
      </c>
      <c r="O887" s="25" t="s">
        <v>3073</v>
      </c>
      <c r="P887" s="25">
        <v>11805</v>
      </c>
      <c r="Q887" s="25">
        <v>0.75</v>
      </c>
      <c r="R887" s="25" t="s">
        <v>148</v>
      </c>
      <c r="S887" s="25" t="s">
        <v>878</v>
      </c>
    </row>
    <row r="888" spans="1:19" x14ac:dyDescent="0.35">
      <c r="A888" s="25" t="str">
        <f>+N888</f>
        <v>Fossati Archibald</v>
      </c>
      <c r="B888" s="25" t="str">
        <f>+M888</f>
        <v>354.08.274.0</v>
      </c>
      <c r="C888" s="25" t="str">
        <f>LEFT(L888,2)</f>
        <v>R8</v>
      </c>
      <c r="D888" s="25">
        <f>+Q888</f>
        <v>1.661</v>
      </c>
      <c r="E888" s="25" t="str">
        <f>+R888</f>
        <v>18&amp;U</v>
      </c>
      <c r="F888" s="25" t="str">
        <f>+S888</f>
        <v>S</v>
      </c>
      <c r="G888" s="29" t="s">
        <v>3359</v>
      </c>
      <c r="H888" s="29" t="str">
        <f t="shared" si="14"/>
        <v/>
      </c>
      <c r="I888" s="25" t="str">
        <f>IF(K888&gt;4,"Dames","Messieurs")</f>
        <v>Messieurs</v>
      </c>
      <c r="J888" t="str">
        <f>RIGHT(B888,5)</f>
        <v>274.0</v>
      </c>
      <c r="K888">
        <f>VALUE(LEFT(J888,1))</f>
        <v>2</v>
      </c>
      <c r="L888" s="25" t="str">
        <f>+O888</f>
        <v>R8 </v>
      </c>
      <c r="M888" s="25" t="s">
        <v>812</v>
      </c>
      <c r="N888" s="25" t="s">
        <v>813</v>
      </c>
      <c r="O888" s="25" t="s">
        <v>3070</v>
      </c>
      <c r="P888" s="25">
        <v>21929</v>
      </c>
      <c r="Q888" s="25">
        <v>1.661</v>
      </c>
      <c r="R888" s="25" t="s">
        <v>73</v>
      </c>
      <c r="S888" s="25" t="s">
        <v>878</v>
      </c>
    </row>
    <row r="889" spans="1:19" x14ac:dyDescent="0.35">
      <c r="A889" s="25" t="str">
        <f>+N889</f>
        <v>Fossati Arthur</v>
      </c>
      <c r="B889" s="25" t="str">
        <f>+M889</f>
        <v>354.03.372.0</v>
      </c>
      <c r="C889" s="25" t="str">
        <f>LEFT(L889,2)</f>
        <v>R9</v>
      </c>
      <c r="D889" s="25">
        <f>+Q889</f>
        <v>0.75</v>
      </c>
      <c r="E889" s="25" t="str">
        <f>+R889</f>
        <v>A</v>
      </c>
      <c r="F889" s="25" t="str">
        <f>+S889</f>
        <v>S</v>
      </c>
      <c r="G889" s="29" t="s">
        <v>3359</v>
      </c>
      <c r="H889" s="29" t="str">
        <f t="shared" si="14"/>
        <v/>
      </c>
      <c r="I889" s="25" t="str">
        <f>IF(K889&gt;4,"Dames","Messieurs")</f>
        <v>Messieurs</v>
      </c>
      <c r="J889" t="str">
        <f>RIGHT(B889,5)</f>
        <v>372.0</v>
      </c>
      <c r="K889">
        <f>VALUE(LEFT(J889,1))</f>
        <v>3</v>
      </c>
      <c r="L889" s="25" t="str">
        <f>+O889</f>
        <v>R9 </v>
      </c>
      <c r="M889" s="25" t="s">
        <v>751</v>
      </c>
      <c r="N889" s="25" t="s">
        <v>752</v>
      </c>
      <c r="O889" s="25" t="s">
        <v>3073</v>
      </c>
      <c r="P889" s="25">
        <v>32458</v>
      </c>
      <c r="Q889" s="25">
        <v>0.75</v>
      </c>
      <c r="R889" s="25" t="s">
        <v>36</v>
      </c>
      <c r="S889" s="25" t="s">
        <v>878</v>
      </c>
    </row>
    <row r="890" spans="1:19" x14ac:dyDescent="0.35">
      <c r="A890" s="25" t="str">
        <f>+N890</f>
        <v>Foulon Philippe</v>
      </c>
      <c r="B890" s="25" t="str">
        <f>+M890</f>
        <v>354.70.467.0</v>
      </c>
      <c r="C890" s="25" t="str">
        <f>LEFT(L890,2)</f>
        <v>R7</v>
      </c>
      <c r="D890" s="25">
        <f>+Q890</f>
        <v>3.2469999999999999</v>
      </c>
      <c r="E890" s="25" t="str">
        <f>+R890</f>
        <v>55+</v>
      </c>
      <c r="F890" s="25" t="str">
        <f>+S890</f>
        <v>S</v>
      </c>
      <c r="G890" s="29" t="s">
        <v>3359</v>
      </c>
      <c r="H890" s="29" t="str">
        <f t="shared" si="14"/>
        <v/>
      </c>
      <c r="I890" s="25" t="str">
        <f>IF(K890&gt;4,"Dames","Messieurs")</f>
        <v>Messieurs</v>
      </c>
      <c r="J890" t="str">
        <f>RIGHT(B890,5)</f>
        <v>467.0</v>
      </c>
      <c r="K890">
        <f>VALUE(LEFT(J890,1))</f>
        <v>4</v>
      </c>
      <c r="L890" s="25" t="str">
        <f>+O890</f>
        <v>R7 </v>
      </c>
      <c r="M890" s="25" t="s">
        <v>3347</v>
      </c>
      <c r="N890" s="25" t="s">
        <v>3348</v>
      </c>
      <c r="O890" s="25" t="s">
        <v>3066</v>
      </c>
      <c r="P890" s="25">
        <v>11249</v>
      </c>
      <c r="Q890" s="25">
        <v>3.2469999999999999</v>
      </c>
      <c r="R890" s="25" t="s">
        <v>53</v>
      </c>
      <c r="S890" s="25" t="s">
        <v>878</v>
      </c>
    </row>
    <row r="891" spans="1:19" x14ac:dyDescent="0.35">
      <c r="A891" s="25" t="str">
        <f>+N891</f>
        <v>Foures Frederic</v>
      </c>
      <c r="B891" s="25" t="str">
        <f>+M891</f>
        <v>354.59.361.0</v>
      </c>
      <c r="C891" s="25" t="str">
        <f>LEFT(L891,2)</f>
        <v>R7</v>
      </c>
      <c r="D891" s="25">
        <f>+Q891</f>
        <v>3.33</v>
      </c>
      <c r="E891" s="25" t="str">
        <f>+R891</f>
        <v>65+</v>
      </c>
      <c r="F891" s="25" t="str">
        <f>+S891</f>
        <v>S</v>
      </c>
      <c r="G891" s="29" t="s">
        <v>1839</v>
      </c>
      <c r="H891" s="29" t="str">
        <f t="shared" si="14"/>
        <v/>
      </c>
      <c r="I891" s="25" t="str">
        <f>IF(K891&gt;4,"Dames","Messieurs")</f>
        <v>Messieurs</v>
      </c>
      <c r="J891" t="str">
        <f>RIGHT(B891,5)</f>
        <v>361.0</v>
      </c>
      <c r="K891">
        <f>VALUE(LEFT(J891,1))</f>
        <v>3</v>
      </c>
      <c r="L891" s="25" t="str">
        <f>+O891</f>
        <v>R7 </v>
      </c>
      <c r="M891" s="25" t="s">
        <v>2535</v>
      </c>
      <c r="N891" s="25" t="s">
        <v>2536</v>
      </c>
      <c r="O891" s="25" t="s">
        <v>3066</v>
      </c>
      <c r="P891" s="25">
        <v>10827</v>
      </c>
      <c r="Q891" s="25">
        <v>3.33</v>
      </c>
      <c r="R891" s="25" t="s">
        <v>100</v>
      </c>
      <c r="S891" s="25" t="s">
        <v>878</v>
      </c>
    </row>
    <row r="892" spans="1:19" x14ac:dyDescent="0.35">
      <c r="A892" s="25" t="str">
        <f>+N892</f>
        <v>Fournier Aline</v>
      </c>
      <c r="B892" s="25" t="str">
        <f>+M892</f>
        <v>354.89.728.0</v>
      </c>
      <c r="C892" s="25" t="str">
        <f>LEFT(L892,2)</f>
        <v>R5</v>
      </c>
      <c r="D892" s="25">
        <f>+Q892</f>
        <v>4.8959999999999999</v>
      </c>
      <c r="E892" s="25" t="str">
        <f>+R892</f>
        <v>35+</v>
      </c>
      <c r="F892" s="25" t="str">
        <f>+S892</f>
        <v>A</v>
      </c>
      <c r="G892" s="29" t="s">
        <v>2175</v>
      </c>
      <c r="H892" s="29" t="str">
        <f t="shared" si="14"/>
        <v/>
      </c>
      <c r="I892" s="25" t="str">
        <f>IF(K892&gt;4,"Dames","Messieurs")</f>
        <v>Dames</v>
      </c>
      <c r="J892" t="str">
        <f>RIGHT(B892,5)</f>
        <v>728.0</v>
      </c>
      <c r="K892">
        <f>VALUE(LEFT(J892,1))</f>
        <v>7</v>
      </c>
      <c r="L892" s="25" t="str">
        <f>+O892</f>
        <v>R5 </v>
      </c>
      <c r="M892" s="25" t="s">
        <v>2745</v>
      </c>
      <c r="N892" s="25" t="s">
        <v>2746</v>
      </c>
      <c r="O892" s="25" t="s">
        <v>3084</v>
      </c>
      <c r="P892" s="25">
        <v>1618</v>
      </c>
      <c r="Q892" s="25">
        <v>4.8959999999999999</v>
      </c>
      <c r="R892" s="25" t="s">
        <v>42</v>
      </c>
      <c r="S892" s="25" t="s">
        <v>36</v>
      </c>
    </row>
    <row r="893" spans="1:19" x14ac:dyDescent="0.35">
      <c r="A893" s="25" t="str">
        <f>+N893</f>
        <v>Fournier Laura</v>
      </c>
      <c r="B893" s="25" t="str">
        <f>+M893</f>
        <v>354.86.551.0</v>
      </c>
      <c r="C893" s="25" t="str">
        <f>LEFT(L893,2)</f>
        <v>R6</v>
      </c>
      <c r="D893" s="25">
        <f>+Q893</f>
        <v>3.4340000000000002</v>
      </c>
      <c r="E893" s="25" t="str">
        <f>+R893</f>
        <v>35+</v>
      </c>
      <c r="F893" s="25" t="str">
        <f>+S893</f>
        <v>A</v>
      </c>
      <c r="G893" s="29" t="s">
        <v>2175</v>
      </c>
      <c r="H893" s="29" t="str">
        <f t="shared" si="14"/>
        <v/>
      </c>
      <c r="I893" s="25" t="str">
        <f>IF(K893&gt;4,"Dames","Messieurs")</f>
        <v>Dames</v>
      </c>
      <c r="J893" t="str">
        <f>RIGHT(B893,5)</f>
        <v>551.0</v>
      </c>
      <c r="K893">
        <f>VALUE(LEFT(J893,1))</f>
        <v>5</v>
      </c>
      <c r="L893" s="25" t="str">
        <f>+O893</f>
        <v>R6 </v>
      </c>
      <c r="M893" s="25" t="s">
        <v>2729</v>
      </c>
      <c r="N893" s="25" t="s">
        <v>2730</v>
      </c>
      <c r="O893" s="25" t="s">
        <v>3065</v>
      </c>
      <c r="P893" s="25">
        <v>3577</v>
      </c>
      <c r="Q893" s="25">
        <v>3.4340000000000002</v>
      </c>
      <c r="R893" s="25" t="s">
        <v>42</v>
      </c>
      <c r="S893" s="25" t="s">
        <v>36</v>
      </c>
    </row>
    <row r="894" spans="1:19" x14ac:dyDescent="0.35">
      <c r="A894" s="25" t="str">
        <f>+N894</f>
        <v>Fournier Mariange</v>
      </c>
      <c r="B894" s="25" t="str">
        <f>+M894</f>
        <v>354.46.586.0</v>
      </c>
      <c r="C894" s="25" t="str">
        <f>LEFT(L894,2)</f>
        <v>R9</v>
      </c>
      <c r="D894" s="25">
        <f>+Q894</f>
        <v>0.75</v>
      </c>
      <c r="E894" s="25" t="str">
        <f>+R894</f>
        <v>75+</v>
      </c>
      <c r="F894" s="25" t="str">
        <f>+S894</f>
        <v>S</v>
      </c>
      <c r="G894" s="29" t="s">
        <v>25</v>
      </c>
      <c r="H894" s="29" t="str">
        <f t="shared" si="14"/>
        <v/>
      </c>
      <c r="I894" s="25" t="str">
        <f>IF(K894&gt;4,"Dames","Messieurs")</f>
        <v>Dames</v>
      </c>
      <c r="J894" t="str">
        <f>RIGHT(B894,5)</f>
        <v>586.0</v>
      </c>
      <c r="K894">
        <f>VALUE(LEFT(J894,1))</f>
        <v>5</v>
      </c>
      <c r="L894" s="25" t="str">
        <f>+O894</f>
        <v>R9 </v>
      </c>
      <c r="M894" s="25" t="s">
        <v>935</v>
      </c>
      <c r="N894" s="25" t="s">
        <v>936</v>
      </c>
      <c r="O894" s="25" t="s">
        <v>3073</v>
      </c>
      <c r="P894" s="25">
        <v>11805</v>
      </c>
      <c r="Q894" s="25">
        <v>0.75</v>
      </c>
      <c r="R894" s="25" t="s">
        <v>159</v>
      </c>
      <c r="S894" s="25" t="s">
        <v>878</v>
      </c>
    </row>
    <row r="895" spans="1:19" x14ac:dyDescent="0.35">
      <c r="A895" s="25" t="str">
        <f>+N895</f>
        <v>Fournier Marije</v>
      </c>
      <c r="B895" s="25" t="str">
        <f>+M895</f>
        <v>354.56.777.0</v>
      </c>
      <c r="C895" s="25" t="str">
        <f>LEFT(L895,2)</f>
        <v>R6</v>
      </c>
      <c r="D895" s="25">
        <f>+Q895</f>
        <v>3.5129999999999999</v>
      </c>
      <c r="E895" s="25" t="str">
        <f>+R895</f>
        <v>65+</v>
      </c>
      <c r="F895" s="25" t="str">
        <f>+S895</f>
        <v>A</v>
      </c>
      <c r="G895" s="29" t="s">
        <v>2175</v>
      </c>
      <c r="H895" s="29" t="str">
        <f t="shared" si="14"/>
        <v/>
      </c>
      <c r="I895" s="25" t="str">
        <f>IF(K895&gt;4,"Dames","Messieurs")</f>
        <v>Dames</v>
      </c>
      <c r="J895" t="str">
        <f>RIGHT(B895,5)</f>
        <v>777.0</v>
      </c>
      <c r="K895">
        <f>VALUE(LEFT(J895,1))</f>
        <v>7</v>
      </c>
      <c r="L895" s="25" t="str">
        <f>+O895</f>
        <v>R6 </v>
      </c>
      <c r="M895" s="25" t="s">
        <v>2767</v>
      </c>
      <c r="N895" s="25" t="s">
        <v>2768</v>
      </c>
      <c r="O895" s="25" t="s">
        <v>3065</v>
      </c>
      <c r="P895" s="25">
        <v>3432</v>
      </c>
      <c r="Q895" s="25">
        <v>3.5129999999999999</v>
      </c>
      <c r="R895" s="25" t="s">
        <v>100</v>
      </c>
      <c r="S895" s="25" t="s">
        <v>36</v>
      </c>
    </row>
    <row r="896" spans="1:19" x14ac:dyDescent="0.35">
      <c r="A896" s="25" t="str">
        <f>+N896</f>
        <v>Fournier Yannick</v>
      </c>
      <c r="B896" s="25" t="str">
        <f>+M896</f>
        <v>354.69.327.0</v>
      </c>
      <c r="C896" s="25" t="str">
        <f>LEFT(L896,2)</f>
        <v>R9</v>
      </c>
      <c r="D896" s="25">
        <f>+Q896</f>
        <v>0.75</v>
      </c>
      <c r="E896" s="25" t="str">
        <f>+R896</f>
        <v>55+</v>
      </c>
      <c r="F896" s="25" t="str">
        <f>+S896</f>
        <v>A</v>
      </c>
      <c r="G896" s="29" t="s">
        <v>25</v>
      </c>
      <c r="H896" s="29" t="str">
        <f t="shared" si="14"/>
        <v/>
      </c>
      <c r="I896" s="25" t="str">
        <f>IF(K896&gt;4,"Dames","Messieurs")</f>
        <v>Messieurs</v>
      </c>
      <c r="J896" t="str">
        <f>RIGHT(B896,5)</f>
        <v>327.0</v>
      </c>
      <c r="K896">
        <f>VALUE(LEFT(J896,1))</f>
        <v>3</v>
      </c>
      <c r="L896" s="25" t="str">
        <f>+O896</f>
        <v>R9 </v>
      </c>
      <c r="M896" s="25" t="s">
        <v>436</v>
      </c>
      <c r="N896" s="25" t="s">
        <v>437</v>
      </c>
      <c r="O896" s="25" t="s">
        <v>3073</v>
      </c>
      <c r="P896" s="25">
        <v>32458</v>
      </c>
      <c r="Q896" s="25">
        <v>0.75</v>
      </c>
      <c r="R896" s="25" t="s">
        <v>53</v>
      </c>
      <c r="S896" s="25" t="s">
        <v>36</v>
      </c>
    </row>
    <row r="897" spans="1:19" x14ac:dyDescent="0.35">
      <c r="A897" s="25" t="str">
        <f>+N897</f>
        <v>Fournier Zermatten Elodie</v>
      </c>
      <c r="B897" s="25" t="str">
        <f>+M897</f>
        <v>354.89.819.0</v>
      </c>
      <c r="C897" s="25" t="str">
        <f>LEFT(L897,2)</f>
        <v>R9</v>
      </c>
      <c r="D897" s="25">
        <f>+Q897</f>
        <v>0.75</v>
      </c>
      <c r="E897" s="25" t="str">
        <f>+R897</f>
        <v>35+</v>
      </c>
      <c r="F897" s="25" t="str">
        <f>+S897</f>
        <v>S</v>
      </c>
      <c r="G897" s="29" t="s">
        <v>25</v>
      </c>
      <c r="H897" s="29" t="str">
        <f t="shared" si="14"/>
        <v/>
      </c>
      <c r="I897" s="25" t="str">
        <f>IF(K897&gt;4,"Dames","Messieurs")</f>
        <v>Dames</v>
      </c>
      <c r="J897" t="str">
        <f>RIGHT(B897,5)</f>
        <v>819.0</v>
      </c>
      <c r="K897">
        <f>VALUE(LEFT(J897,1))</f>
        <v>8</v>
      </c>
      <c r="L897" s="25" t="str">
        <f>+O897</f>
        <v>R9 </v>
      </c>
      <c r="M897" s="25" t="s">
        <v>2188</v>
      </c>
      <c r="N897" s="25" t="s">
        <v>2189</v>
      </c>
      <c r="O897" s="25" t="s">
        <v>3073</v>
      </c>
      <c r="P897" s="25">
        <v>11805</v>
      </c>
      <c r="Q897" s="25">
        <v>0.75</v>
      </c>
      <c r="R897" s="25" t="s">
        <v>42</v>
      </c>
      <c r="S897" s="25" t="s">
        <v>878</v>
      </c>
    </row>
    <row r="898" spans="1:19" x14ac:dyDescent="0.35">
      <c r="A898" s="25" t="str">
        <f>+N898</f>
        <v>Fourquet Rémi</v>
      </c>
      <c r="B898" s="25" t="str">
        <f>+M898</f>
        <v>354.89.366.0</v>
      </c>
      <c r="C898" s="25" t="str">
        <f>LEFT(L898,2)</f>
        <v>R9</v>
      </c>
      <c r="D898" s="25">
        <f>+Q898</f>
        <v>0.75</v>
      </c>
      <c r="E898" s="25" t="str">
        <f>+R898</f>
        <v>35+</v>
      </c>
      <c r="F898" s="25" t="str">
        <f>+S898</f>
        <v>S</v>
      </c>
      <c r="G898" s="29" t="s">
        <v>3359</v>
      </c>
      <c r="H898" s="29" t="str">
        <f t="shared" si="14"/>
        <v/>
      </c>
      <c r="I898" s="25" t="str">
        <f>IF(K898&gt;4,"Dames","Messieurs")</f>
        <v>Messieurs</v>
      </c>
      <c r="J898" t="str">
        <f>RIGHT(B898,5)</f>
        <v>366.0</v>
      </c>
      <c r="K898">
        <f>VALUE(LEFT(J898,1))</f>
        <v>3</v>
      </c>
      <c r="L898" s="25" t="str">
        <f>+O898</f>
        <v>R9 </v>
      </c>
      <c r="M898" s="25" t="s">
        <v>1859</v>
      </c>
      <c r="N898" s="25" t="s">
        <v>1860</v>
      </c>
      <c r="O898" s="25" t="s">
        <v>3073</v>
      </c>
      <c r="P898" s="25">
        <v>32458</v>
      </c>
      <c r="Q898" s="25">
        <v>0.75</v>
      </c>
      <c r="R898" s="25" t="s">
        <v>42</v>
      </c>
      <c r="S898" s="25" t="s">
        <v>878</v>
      </c>
    </row>
    <row r="899" spans="1:19" x14ac:dyDescent="0.35">
      <c r="A899" s="25" t="str">
        <f>+N899</f>
        <v>Frachebourg ilan</v>
      </c>
      <c r="B899" s="25" t="str">
        <f>+M899</f>
        <v>355.10.342.0</v>
      </c>
      <c r="C899" s="25" t="str">
        <f>LEFT(L899,2)</f>
        <v>R8</v>
      </c>
      <c r="D899" s="25">
        <f>+Q899</f>
        <v>1.5249999999999999</v>
      </c>
      <c r="E899" s="25" t="str">
        <f>+R899</f>
        <v>16&amp;U</v>
      </c>
      <c r="F899" s="25" t="str">
        <f>+S899</f>
        <v>A</v>
      </c>
      <c r="G899" s="29" t="s">
        <v>2175</v>
      </c>
      <c r="H899" s="29" t="str">
        <f t="shared" si="14"/>
        <v/>
      </c>
      <c r="I899" s="25" t="str">
        <f>IF(K899&gt;4,"Dames","Messieurs")</f>
        <v>Messieurs</v>
      </c>
      <c r="J899" t="str">
        <f>RIGHT(B899,5)</f>
        <v>342.0</v>
      </c>
      <c r="K899">
        <f>VALUE(LEFT(J899,1))</f>
        <v>3</v>
      </c>
      <c r="L899" s="25" t="str">
        <f>+O899</f>
        <v>R8 </v>
      </c>
      <c r="M899" s="25" t="s">
        <v>3041</v>
      </c>
      <c r="N899" s="25" t="s">
        <v>3042</v>
      </c>
      <c r="O899" s="25" t="s">
        <v>3070</v>
      </c>
      <c r="P899" s="25">
        <v>23165</v>
      </c>
      <c r="Q899" s="25">
        <v>1.5249999999999999</v>
      </c>
      <c r="R899" s="25" t="s">
        <v>87</v>
      </c>
      <c r="S899" s="25" t="s">
        <v>36</v>
      </c>
    </row>
    <row r="900" spans="1:19" x14ac:dyDescent="0.35">
      <c r="A900" s="25" t="str">
        <f>+N900</f>
        <v>Fraenkel Eskill</v>
      </c>
      <c r="B900" s="25" t="str">
        <f>+M900</f>
        <v>356.85.151.0</v>
      </c>
      <c r="C900" s="25" t="str">
        <f>LEFT(L900,2)</f>
        <v>R8</v>
      </c>
      <c r="D900" s="25">
        <f>+Q900</f>
        <v>0.93300000000000005</v>
      </c>
      <c r="E900" s="25" t="str">
        <f>+R900</f>
        <v>40+</v>
      </c>
      <c r="F900" s="25" t="str">
        <f>+S900</f>
        <v>A</v>
      </c>
      <c r="G900" s="29" t="s">
        <v>28</v>
      </c>
      <c r="H900" s="29" t="str">
        <f t="shared" si="14"/>
        <v/>
      </c>
      <c r="I900" s="25" t="str">
        <f>IF(K900&gt;4,"Dames","Messieurs")</f>
        <v>Messieurs</v>
      </c>
      <c r="J900" t="str">
        <f>RIGHT(B900,5)</f>
        <v>151.0</v>
      </c>
      <c r="K900">
        <f>VALUE(LEFT(J900,1))</f>
        <v>1</v>
      </c>
      <c r="L900" s="25" t="str">
        <f>+O900</f>
        <v>R8 </v>
      </c>
      <c r="M900" s="25" t="s">
        <v>3820</v>
      </c>
      <c r="N900" s="25" t="s">
        <v>3821</v>
      </c>
      <c r="O900" s="25" t="s">
        <v>3070</v>
      </c>
      <c r="P900" s="25">
        <v>29932</v>
      </c>
      <c r="Q900" s="25">
        <v>0.93300000000000005</v>
      </c>
      <c r="R900" s="25" t="s">
        <v>68</v>
      </c>
      <c r="S900" s="25" t="s">
        <v>36</v>
      </c>
    </row>
    <row r="901" spans="1:19" x14ac:dyDescent="0.35">
      <c r="A901" s="25" t="str">
        <f>+N901</f>
        <v>Fragnière Raphaël</v>
      </c>
      <c r="B901" s="25" t="str">
        <f>+M901</f>
        <v>355.00.405.0</v>
      </c>
      <c r="C901" s="25" t="str">
        <f>LEFT(L901,2)</f>
        <v>R9</v>
      </c>
      <c r="D901" s="25">
        <f>+Q901</f>
        <v>0.75</v>
      </c>
      <c r="E901" s="25" t="str">
        <f>+R901</f>
        <v>A</v>
      </c>
      <c r="F901" s="25" t="str">
        <f>+S901</f>
        <v>S</v>
      </c>
      <c r="G901" s="29" t="s">
        <v>3359</v>
      </c>
      <c r="H901" s="29" t="str">
        <f t="shared" si="14"/>
        <v/>
      </c>
      <c r="I901" s="25" t="str">
        <f>IF(K901&gt;4,"Dames","Messieurs")</f>
        <v>Messieurs</v>
      </c>
      <c r="J901" t="str">
        <f>RIGHT(B901,5)</f>
        <v>405.0</v>
      </c>
      <c r="K901">
        <f>VALUE(LEFT(J901,1))</f>
        <v>4</v>
      </c>
      <c r="L901" s="25" t="str">
        <f>+O901</f>
        <v>R9 </v>
      </c>
      <c r="M901" s="25" t="s">
        <v>728</v>
      </c>
      <c r="N901" s="25" t="s">
        <v>729</v>
      </c>
      <c r="O901" s="25" t="s">
        <v>3073</v>
      </c>
      <c r="P901" s="25">
        <v>32458</v>
      </c>
      <c r="Q901" s="25">
        <v>0.75</v>
      </c>
      <c r="R901" s="25" t="s">
        <v>36</v>
      </c>
      <c r="S901" s="25" t="s">
        <v>878</v>
      </c>
    </row>
    <row r="902" spans="1:19" x14ac:dyDescent="0.35">
      <c r="A902" s="25" t="str">
        <f>+N902</f>
        <v>Francese Arianne</v>
      </c>
      <c r="B902" s="25" t="str">
        <f>+M902</f>
        <v>356.48.531.0</v>
      </c>
      <c r="C902" s="25" t="str">
        <f>LEFT(L902,2)</f>
        <v>R9</v>
      </c>
      <c r="D902" s="25">
        <f>+Q902</f>
        <v>0.75</v>
      </c>
      <c r="E902" s="25" t="str">
        <f>+R902</f>
        <v>75+</v>
      </c>
      <c r="F902" s="25" t="str">
        <f>+S902</f>
        <v>S</v>
      </c>
      <c r="G902" s="29" t="s">
        <v>543</v>
      </c>
      <c r="H902" s="29" t="str">
        <f t="shared" si="14"/>
        <v/>
      </c>
      <c r="I902" s="25" t="str">
        <f>IF(K902&gt;4,"Dames","Messieurs")</f>
        <v>Dames</v>
      </c>
      <c r="J902" t="str">
        <f>RIGHT(B902,5)</f>
        <v>531.0</v>
      </c>
      <c r="K902">
        <f>VALUE(LEFT(J902,1))</f>
        <v>5</v>
      </c>
      <c r="L902" s="25" t="str">
        <f>+O902</f>
        <v>R9 </v>
      </c>
      <c r="M902" s="25" t="s">
        <v>1214</v>
      </c>
      <c r="N902" s="25" t="s">
        <v>1215</v>
      </c>
      <c r="O902" s="25" t="s">
        <v>3073</v>
      </c>
      <c r="P902" s="25">
        <v>11805</v>
      </c>
      <c r="Q902" s="25">
        <v>0.75</v>
      </c>
      <c r="R902" s="25" t="s">
        <v>159</v>
      </c>
      <c r="S902" s="25" t="s">
        <v>878</v>
      </c>
    </row>
    <row r="903" spans="1:19" x14ac:dyDescent="0.35">
      <c r="A903" s="25" t="str">
        <f>+N903</f>
        <v>Franchino Nicolas</v>
      </c>
      <c r="B903" s="25" t="str">
        <f>+M903</f>
        <v>356.13.438.0</v>
      </c>
      <c r="C903" s="25" t="str">
        <f>LEFT(L903,2)</f>
        <v>R9</v>
      </c>
      <c r="D903" s="25">
        <f>+Q903</f>
        <v>0.75</v>
      </c>
      <c r="E903" s="25" t="str">
        <f>+R903</f>
        <v>12&amp;U</v>
      </c>
      <c r="F903" s="25" t="str">
        <f>+S903</f>
        <v>S</v>
      </c>
      <c r="G903" s="29" t="s">
        <v>539</v>
      </c>
      <c r="H903" s="29" t="str">
        <f t="shared" si="14"/>
        <v/>
      </c>
      <c r="I903" s="25" t="str">
        <f>IF(K903&gt;4,"Dames","Messieurs")</f>
        <v>Messieurs</v>
      </c>
      <c r="J903" t="str">
        <f>RIGHT(B903,5)</f>
        <v>438.0</v>
      </c>
      <c r="K903">
        <f>VALUE(LEFT(J903,1))</f>
        <v>4</v>
      </c>
      <c r="L903" s="25" t="str">
        <f>+O903</f>
        <v>R9 </v>
      </c>
      <c r="M903" s="25" t="s">
        <v>3102</v>
      </c>
      <c r="N903" s="25" t="s">
        <v>3103</v>
      </c>
      <c r="O903" s="25" t="s">
        <v>3073</v>
      </c>
      <c r="P903" s="25">
        <v>32458</v>
      </c>
      <c r="Q903" s="25">
        <v>0.75</v>
      </c>
      <c r="R903" s="25" t="s">
        <v>50</v>
      </c>
      <c r="S903" s="25" t="s">
        <v>878</v>
      </c>
    </row>
    <row r="904" spans="1:19" x14ac:dyDescent="0.35">
      <c r="A904" s="25" t="str">
        <f>+N904</f>
        <v>Franchino Sophie</v>
      </c>
      <c r="B904" s="25" t="str">
        <f>+M904</f>
        <v>356.11.786.0</v>
      </c>
      <c r="C904" s="25" t="str">
        <f>LEFT(L904,2)</f>
        <v>R9</v>
      </c>
      <c r="D904" s="25">
        <f>+Q904</f>
        <v>0.75</v>
      </c>
      <c r="E904" s="25" t="str">
        <f>+R904</f>
        <v>14&amp;U</v>
      </c>
      <c r="F904" s="25" t="str">
        <f>+S904</f>
        <v>S</v>
      </c>
      <c r="G904" s="29" t="s">
        <v>539</v>
      </c>
      <c r="H904" s="29" t="str">
        <f t="shared" si="14"/>
        <v/>
      </c>
      <c r="I904" s="25" t="str">
        <f>IF(K904&gt;4,"Dames","Messieurs")</f>
        <v>Dames</v>
      </c>
      <c r="J904" t="str">
        <f>RIGHT(B904,5)</f>
        <v>786.0</v>
      </c>
      <c r="K904">
        <f>VALUE(LEFT(J904,1))</f>
        <v>7</v>
      </c>
      <c r="L904" s="25" t="str">
        <f>+O904</f>
        <v>R9 </v>
      </c>
      <c r="M904" s="25" t="s">
        <v>2321</v>
      </c>
      <c r="N904" s="25" t="s">
        <v>2322</v>
      </c>
      <c r="O904" s="25" t="s">
        <v>3073</v>
      </c>
      <c r="P904" s="25">
        <v>11805</v>
      </c>
      <c r="Q904" s="25">
        <v>0.75</v>
      </c>
      <c r="R904" s="25" t="s">
        <v>83</v>
      </c>
      <c r="S904" s="25" t="s">
        <v>878</v>
      </c>
    </row>
    <row r="905" spans="1:19" x14ac:dyDescent="0.35">
      <c r="A905" s="25" t="str">
        <f>+N905</f>
        <v>Franchino-Shideler Morgan</v>
      </c>
      <c r="B905" s="25" t="str">
        <f>+M905</f>
        <v>356.83.629.0</v>
      </c>
      <c r="C905" s="25" t="str">
        <f>LEFT(L905,2)</f>
        <v>R9</v>
      </c>
      <c r="D905" s="25">
        <f>+Q905</f>
        <v>0.75</v>
      </c>
      <c r="E905" s="25" t="str">
        <f>+R905</f>
        <v>40+</v>
      </c>
      <c r="F905" s="25" t="str">
        <f>+S905</f>
        <v>A</v>
      </c>
      <c r="G905" s="29" t="s">
        <v>539</v>
      </c>
      <c r="H905" s="29" t="str">
        <f t="shared" si="14"/>
        <v/>
      </c>
      <c r="I905" s="25" t="str">
        <f>IF(K905&gt;4,"Dames","Messieurs")</f>
        <v>Dames</v>
      </c>
      <c r="J905" t="str">
        <f>RIGHT(B905,5)</f>
        <v>629.0</v>
      </c>
      <c r="K905">
        <f>VALUE(LEFT(J905,1))</f>
        <v>6</v>
      </c>
      <c r="L905" s="25" t="str">
        <f>+O905</f>
        <v>R9 </v>
      </c>
      <c r="M905" s="25" t="s">
        <v>3454</v>
      </c>
      <c r="N905" s="25" t="s">
        <v>3455</v>
      </c>
      <c r="O905" s="25" t="s">
        <v>3073</v>
      </c>
      <c r="P905" s="25">
        <v>11805</v>
      </c>
      <c r="Q905" s="25">
        <v>0.75</v>
      </c>
      <c r="R905" s="25" t="s">
        <v>68</v>
      </c>
      <c r="S905" s="25" t="s">
        <v>36</v>
      </c>
    </row>
    <row r="906" spans="1:19" x14ac:dyDescent="0.35">
      <c r="A906" s="25" t="str">
        <f>+N906</f>
        <v>Frauenfelder Nico</v>
      </c>
      <c r="B906" s="25" t="str">
        <f>+M906</f>
        <v>357.10.268.0</v>
      </c>
      <c r="C906" s="25" t="str">
        <f>LEFT(L906,2)</f>
        <v>R5</v>
      </c>
      <c r="D906" s="25">
        <f>+Q906</f>
        <v>4.9630000000000001</v>
      </c>
      <c r="E906" s="25" t="str">
        <f>+R906</f>
        <v>16&amp;U</v>
      </c>
      <c r="F906" s="25" t="str">
        <f>+S906</f>
        <v>A</v>
      </c>
      <c r="G906" s="29" t="s">
        <v>3393</v>
      </c>
      <c r="H906" s="29" t="str">
        <f t="shared" si="14"/>
        <v/>
      </c>
      <c r="I906" s="25" t="str">
        <f>IF(K906&gt;4,"Dames","Messieurs")</f>
        <v>Messieurs</v>
      </c>
      <c r="J906" t="str">
        <f>RIGHT(B906,5)</f>
        <v>268.0</v>
      </c>
      <c r="K906">
        <f>VALUE(LEFT(J906,1))</f>
        <v>2</v>
      </c>
      <c r="L906" s="25" t="str">
        <f>+O906</f>
        <v>R5 </v>
      </c>
      <c r="M906" s="25" t="s">
        <v>3586</v>
      </c>
      <c r="N906" s="25" t="s">
        <v>3587</v>
      </c>
      <c r="O906" s="25" t="s">
        <v>3084</v>
      </c>
      <c r="P906" s="25">
        <v>4414</v>
      </c>
      <c r="Q906" s="25">
        <v>4.9630000000000001</v>
      </c>
      <c r="R906" s="25" t="s">
        <v>87</v>
      </c>
      <c r="S906" s="25" t="s">
        <v>36</v>
      </c>
    </row>
    <row r="907" spans="1:19" x14ac:dyDescent="0.35">
      <c r="A907" s="25" t="str">
        <f>+N907</f>
        <v>Frechelin Lloyd</v>
      </c>
      <c r="B907" s="25" t="str">
        <f>+M907</f>
        <v>358.08.176.0</v>
      </c>
      <c r="C907" s="25" t="str">
        <f>LEFT(L907,2)</f>
        <v>R9</v>
      </c>
      <c r="D907" s="25">
        <f>+Q907</f>
        <v>0.75</v>
      </c>
      <c r="E907" s="25" t="str">
        <f>+R907</f>
        <v>18&amp;U</v>
      </c>
      <c r="F907" s="25" t="str">
        <f>+S907</f>
        <v>A</v>
      </c>
      <c r="G907" s="29" t="s">
        <v>28</v>
      </c>
      <c r="H907" s="29" t="str">
        <f t="shared" si="14"/>
        <v/>
      </c>
      <c r="I907" s="25" t="str">
        <f>IF(K907&gt;4,"Dames","Messieurs")</f>
        <v>Messieurs</v>
      </c>
      <c r="J907" t="str">
        <f>RIGHT(B907,5)</f>
        <v>176.0</v>
      </c>
      <c r="K907">
        <f>VALUE(LEFT(J907,1))</f>
        <v>1</v>
      </c>
      <c r="L907" s="25" t="str">
        <f>+O907</f>
        <v>R9 </v>
      </c>
      <c r="M907" s="25" t="s">
        <v>2486</v>
      </c>
      <c r="N907" s="25" t="s">
        <v>2487</v>
      </c>
      <c r="O907" s="25" t="s">
        <v>3073</v>
      </c>
      <c r="P907" s="25">
        <v>32458</v>
      </c>
      <c r="Q907" s="25">
        <v>0.75</v>
      </c>
      <c r="R907" s="25" t="s">
        <v>73</v>
      </c>
      <c r="S907" s="25" t="s">
        <v>36</v>
      </c>
    </row>
    <row r="908" spans="1:19" x14ac:dyDescent="0.35">
      <c r="A908" s="25" t="str">
        <f>+N908</f>
        <v>Freda Alessio</v>
      </c>
      <c r="B908" s="25" t="str">
        <f>+M908</f>
        <v>358.91.473.0</v>
      </c>
      <c r="C908" s="25" t="str">
        <f>LEFT(L908,2)</f>
        <v>R9</v>
      </c>
      <c r="D908" s="25">
        <f>+Q908</f>
        <v>0.75</v>
      </c>
      <c r="E908" s="25" t="str">
        <f>+R908</f>
        <v>A</v>
      </c>
      <c r="F908" s="25" t="str">
        <f>+S908</f>
        <v>S</v>
      </c>
      <c r="G908" s="29" t="s">
        <v>543</v>
      </c>
      <c r="H908" s="29" t="str">
        <f t="shared" si="14"/>
        <v/>
      </c>
      <c r="I908" s="25" t="str">
        <f>IF(K908&gt;4,"Dames","Messieurs")</f>
        <v>Messieurs</v>
      </c>
      <c r="J908" t="str">
        <f>RIGHT(B908,5)</f>
        <v>473.0</v>
      </c>
      <c r="K908">
        <f>VALUE(LEFT(J908,1))</f>
        <v>4</v>
      </c>
      <c r="L908" s="25" t="str">
        <f>+O908</f>
        <v>R9 </v>
      </c>
      <c r="M908" s="25" t="s">
        <v>1216</v>
      </c>
      <c r="N908" s="25" t="s">
        <v>1217</v>
      </c>
      <c r="O908" s="25" t="s">
        <v>3073</v>
      </c>
      <c r="P908" s="25">
        <v>32458</v>
      </c>
      <c r="Q908" s="25">
        <v>0.75</v>
      </c>
      <c r="R908" s="25" t="s">
        <v>36</v>
      </c>
      <c r="S908" s="25" t="s">
        <v>878</v>
      </c>
    </row>
    <row r="909" spans="1:19" x14ac:dyDescent="0.35">
      <c r="A909" s="25" t="str">
        <f>+N909</f>
        <v>Freda Giacomo</v>
      </c>
      <c r="B909" s="25" t="str">
        <f>+M909</f>
        <v>358.66.241.0</v>
      </c>
      <c r="C909" s="25" t="str">
        <f>LEFT(L909,2)</f>
        <v>R9</v>
      </c>
      <c r="D909" s="25">
        <f>+Q909</f>
        <v>0.75</v>
      </c>
      <c r="E909" s="25" t="str">
        <f>+R909</f>
        <v>55+</v>
      </c>
      <c r="F909" s="25" t="str">
        <f>+S909</f>
        <v>S</v>
      </c>
      <c r="G909" s="29" t="s">
        <v>543</v>
      </c>
      <c r="H909" s="29" t="str">
        <f t="shared" si="14"/>
        <v/>
      </c>
      <c r="I909" s="25" t="str">
        <f>IF(K909&gt;4,"Dames","Messieurs")</f>
        <v>Messieurs</v>
      </c>
      <c r="J909" t="str">
        <f>RIGHT(B909,5)</f>
        <v>241.0</v>
      </c>
      <c r="K909">
        <f>VALUE(LEFT(J909,1))</f>
        <v>2</v>
      </c>
      <c r="L909" s="25" t="str">
        <f>+O909</f>
        <v>R9 </v>
      </c>
      <c r="M909" s="25" t="s">
        <v>1218</v>
      </c>
      <c r="N909" s="25" t="s">
        <v>1219</v>
      </c>
      <c r="O909" s="25" t="s">
        <v>3073</v>
      </c>
      <c r="P909" s="25">
        <v>32458</v>
      </c>
      <c r="Q909" s="25">
        <v>0.75</v>
      </c>
      <c r="R909" s="25" t="s">
        <v>53</v>
      </c>
      <c r="S909" s="25" t="s">
        <v>878</v>
      </c>
    </row>
    <row r="910" spans="1:19" x14ac:dyDescent="0.35">
      <c r="A910" s="25" t="str">
        <f>+N910</f>
        <v>Frei Oskar</v>
      </c>
      <c r="B910" s="25" t="str">
        <f>+M910</f>
        <v>361.47.163.0</v>
      </c>
      <c r="C910" s="25" t="str">
        <f>LEFT(L910,2)</f>
        <v>R9</v>
      </c>
      <c r="D910" s="25">
        <f>+Q910</f>
        <v>0.75</v>
      </c>
      <c r="E910" s="25" t="str">
        <f>+R910</f>
        <v>75+</v>
      </c>
      <c r="F910" s="25" t="str">
        <f>+S910</f>
        <v>S</v>
      </c>
      <c r="G910" s="29" t="s">
        <v>3393</v>
      </c>
      <c r="H910" s="29" t="str">
        <f t="shared" si="14"/>
        <v/>
      </c>
      <c r="I910" s="25" t="str">
        <f>IF(K910&gt;4,"Dames","Messieurs")</f>
        <v>Messieurs</v>
      </c>
      <c r="J910" t="str">
        <f>RIGHT(B910,5)</f>
        <v>163.0</v>
      </c>
      <c r="K910">
        <f>VALUE(LEFT(J910,1))</f>
        <v>1</v>
      </c>
      <c r="L910" s="25" t="str">
        <f>+O910</f>
        <v>R9 </v>
      </c>
      <c r="M910" s="25" t="s">
        <v>3708</v>
      </c>
      <c r="N910" s="25" t="s">
        <v>3709</v>
      </c>
      <c r="O910" s="25" t="s">
        <v>3073</v>
      </c>
      <c r="P910" s="25">
        <v>32458</v>
      </c>
      <c r="Q910" s="25">
        <v>0.75</v>
      </c>
      <c r="R910" s="25" t="s">
        <v>159</v>
      </c>
      <c r="S910" s="25" t="s">
        <v>878</v>
      </c>
    </row>
    <row r="911" spans="1:19" x14ac:dyDescent="0.35">
      <c r="A911" s="25" t="str">
        <f>+N911</f>
        <v>Frei Patrick</v>
      </c>
      <c r="B911" s="25" t="str">
        <f>+M911</f>
        <v>359.92.166.0</v>
      </c>
      <c r="C911" s="25" t="str">
        <f>LEFT(L911,2)</f>
        <v>R9</v>
      </c>
      <c r="D911" s="25">
        <f>+Q911</f>
        <v>0.745</v>
      </c>
      <c r="E911" s="25" t="str">
        <f>+R911</f>
        <v>A</v>
      </c>
      <c r="F911" s="25" t="str">
        <f>+S911</f>
        <v>A</v>
      </c>
      <c r="G911" s="29" t="s">
        <v>3393</v>
      </c>
      <c r="H911" s="29" t="str">
        <f t="shared" si="14"/>
        <v/>
      </c>
      <c r="I911" s="25" t="str">
        <f>IF(K911&gt;4,"Dames","Messieurs")</f>
        <v>Messieurs</v>
      </c>
      <c r="J911" t="str">
        <f>RIGHT(B911,5)</f>
        <v>166.0</v>
      </c>
      <c r="K911">
        <f>VALUE(LEFT(J911,1))</f>
        <v>1</v>
      </c>
      <c r="L911" s="25" t="str">
        <f>+O911</f>
        <v>R9 </v>
      </c>
      <c r="M911" s="25" t="s">
        <v>4779</v>
      </c>
      <c r="N911" s="25" t="s">
        <v>4780</v>
      </c>
      <c r="O911" s="25" t="s">
        <v>3073</v>
      </c>
      <c r="P911" s="25">
        <v>44548</v>
      </c>
      <c r="Q911" s="25">
        <v>0.745</v>
      </c>
      <c r="R911" s="25" t="s">
        <v>36</v>
      </c>
      <c r="S911" s="25" t="s">
        <v>36</v>
      </c>
    </row>
    <row r="912" spans="1:19" x14ac:dyDescent="0.35">
      <c r="A912" s="25" t="str">
        <f>+N912</f>
        <v>French Tanja</v>
      </c>
      <c r="B912" s="25" t="str">
        <f>+M912</f>
        <v>150.69.722.0</v>
      </c>
      <c r="C912" s="25" t="str">
        <f>LEFT(L912,2)</f>
        <v>R6</v>
      </c>
      <c r="D912" s="25">
        <f>+Q912</f>
        <v>3.681</v>
      </c>
      <c r="E912" s="25" t="str">
        <f>+R912</f>
        <v>55+</v>
      </c>
      <c r="F912" s="25" t="str">
        <f>+S912</f>
        <v>A</v>
      </c>
      <c r="G912" s="29" t="s">
        <v>3977</v>
      </c>
      <c r="H912" s="29" t="str">
        <f t="shared" si="14"/>
        <v/>
      </c>
      <c r="I912" s="25" t="str">
        <f>IF(K912&gt;4,"Dames","Messieurs")</f>
        <v>Dames</v>
      </c>
      <c r="J912" t="str">
        <f>RIGHT(B912,5)</f>
        <v>722.0</v>
      </c>
      <c r="K912">
        <f>VALUE(LEFT(J912,1))</f>
        <v>7</v>
      </c>
      <c r="L912" s="25" t="str">
        <f>+O912</f>
        <v>R6 </v>
      </c>
      <c r="M912" s="25" t="s">
        <v>392</v>
      </c>
      <c r="N912" s="25" t="s">
        <v>3057</v>
      </c>
      <c r="O912" s="25" t="s">
        <v>3065</v>
      </c>
      <c r="P912" s="25">
        <v>3164</v>
      </c>
      <c r="Q912" s="25">
        <v>3.681</v>
      </c>
      <c r="R912" s="25" t="s">
        <v>53</v>
      </c>
      <c r="S912" s="25" t="s">
        <v>36</v>
      </c>
    </row>
    <row r="913" spans="1:19" x14ac:dyDescent="0.35">
      <c r="A913" s="25" t="str">
        <f>+N913</f>
        <v>Freudiger Roland</v>
      </c>
      <c r="B913" s="25" t="str">
        <f>+M913</f>
        <v>360.50.360.0</v>
      </c>
      <c r="C913" s="25" t="str">
        <f>LEFT(L913,2)</f>
        <v>R7</v>
      </c>
      <c r="D913" s="25">
        <f>+Q913</f>
        <v>2.669</v>
      </c>
      <c r="E913" s="25" t="str">
        <f>+R913</f>
        <v>75+</v>
      </c>
      <c r="F913" s="25" t="str">
        <f>+S913</f>
        <v>A</v>
      </c>
      <c r="G913" s="29" t="s">
        <v>1839</v>
      </c>
      <c r="H913" s="29" t="str">
        <f t="shared" si="14"/>
        <v/>
      </c>
      <c r="I913" s="25" t="str">
        <f>IF(K913&gt;4,"Dames","Messieurs")</f>
        <v>Messieurs</v>
      </c>
      <c r="J913" t="str">
        <f>RIGHT(B913,5)</f>
        <v>360.0</v>
      </c>
      <c r="K913">
        <f>VALUE(LEFT(J913,1))</f>
        <v>3</v>
      </c>
      <c r="L913" s="25" t="str">
        <f>+O913</f>
        <v>R7 </v>
      </c>
      <c r="M913" s="25" t="s">
        <v>1924</v>
      </c>
      <c r="N913" s="25" t="s">
        <v>1925</v>
      </c>
      <c r="O913" s="25" t="s">
        <v>3066</v>
      </c>
      <c r="P913" s="25">
        <v>14558</v>
      </c>
      <c r="Q913" s="25">
        <v>2.669</v>
      </c>
      <c r="R913" s="25" t="s">
        <v>159</v>
      </c>
      <c r="S913" s="25" t="s">
        <v>36</v>
      </c>
    </row>
    <row r="914" spans="1:19" x14ac:dyDescent="0.35">
      <c r="A914" s="25" t="str">
        <f>+N914</f>
        <v>Fried Ethan</v>
      </c>
      <c r="B914" s="25" t="str">
        <f>+M914</f>
        <v>363.12.135.0</v>
      </c>
      <c r="C914" s="25" t="str">
        <f>LEFT(L914,2)</f>
        <v>R5</v>
      </c>
      <c r="D914" s="25">
        <f>+Q914</f>
        <v>5.5220000000000002</v>
      </c>
      <c r="E914" s="25" t="str">
        <f>+R914</f>
        <v>14&amp;U</v>
      </c>
      <c r="F914" s="25" t="str">
        <f>+S914</f>
        <v>A</v>
      </c>
      <c r="G914" s="29" t="s">
        <v>29</v>
      </c>
      <c r="H914" s="29" t="str">
        <f t="shared" si="14"/>
        <v/>
      </c>
      <c r="I914" s="25" t="str">
        <f>IF(K914&gt;4,"Dames","Messieurs")</f>
        <v>Messieurs</v>
      </c>
      <c r="J914" t="str">
        <f>RIGHT(B914,5)</f>
        <v>135.0</v>
      </c>
      <c r="K914">
        <f>VALUE(LEFT(J914,1))</f>
        <v>1</v>
      </c>
      <c r="L914" s="25" t="str">
        <f>+O914</f>
        <v>R5 </v>
      </c>
      <c r="M914" s="25" t="s">
        <v>5206</v>
      </c>
      <c r="N914" s="25" t="s">
        <v>5207</v>
      </c>
      <c r="O914" s="25" t="s">
        <v>3084</v>
      </c>
      <c r="P914" s="25">
        <v>3093</v>
      </c>
      <c r="Q914" s="25">
        <v>5.5220000000000002</v>
      </c>
      <c r="R914" s="25" t="s">
        <v>83</v>
      </c>
      <c r="S914" s="25" t="s">
        <v>36</v>
      </c>
    </row>
    <row r="915" spans="1:19" x14ac:dyDescent="0.35">
      <c r="A915" s="25" t="str">
        <f>+N915</f>
        <v>Friedli Sacha</v>
      </c>
      <c r="B915" s="25" t="str">
        <f>+M915</f>
        <v>363.74.201.0</v>
      </c>
      <c r="C915" s="25" t="str">
        <f>LEFT(L915,2)</f>
        <v>R9</v>
      </c>
      <c r="D915" s="25">
        <f>+Q915</f>
        <v>0.75</v>
      </c>
      <c r="E915" s="25" t="str">
        <f>+R915</f>
        <v>50+</v>
      </c>
      <c r="F915" s="25" t="str">
        <f>+S915</f>
        <v>S</v>
      </c>
      <c r="G915" s="29" t="s">
        <v>1839</v>
      </c>
      <c r="H915" s="29" t="str">
        <f t="shared" si="14"/>
        <v/>
      </c>
      <c r="I915" s="25" t="str">
        <f>IF(K915&gt;4,"Dames","Messieurs")</f>
        <v>Messieurs</v>
      </c>
      <c r="J915" t="str">
        <f>RIGHT(B915,5)</f>
        <v>201.0</v>
      </c>
      <c r="K915">
        <f>VALUE(LEFT(J915,1))</f>
        <v>2</v>
      </c>
      <c r="L915" s="25" t="str">
        <f>+O915</f>
        <v>R9 </v>
      </c>
      <c r="M915" s="25" t="s">
        <v>2074</v>
      </c>
      <c r="N915" s="25" t="s">
        <v>2075</v>
      </c>
      <c r="O915" s="25" t="s">
        <v>3073</v>
      </c>
      <c r="P915" s="25">
        <v>32458</v>
      </c>
      <c r="Q915" s="25">
        <v>0.75</v>
      </c>
      <c r="R915" s="25" t="s">
        <v>39</v>
      </c>
      <c r="S915" s="25" t="s">
        <v>878</v>
      </c>
    </row>
    <row r="916" spans="1:19" x14ac:dyDescent="0.35">
      <c r="A916" s="25" t="str">
        <f>+N916</f>
        <v>Friolet Mathilde</v>
      </c>
      <c r="B916" s="25" t="str">
        <f>+M916</f>
        <v>364.09.791.0</v>
      </c>
      <c r="C916" s="25" t="str">
        <f>LEFT(L916,2)</f>
        <v>R4</v>
      </c>
      <c r="D916" s="25">
        <f>+Q916</f>
        <v>5.99</v>
      </c>
      <c r="E916" s="25" t="str">
        <f>+R916</f>
        <v>16&amp;U</v>
      </c>
      <c r="F916" s="25" t="str">
        <f>+S916</f>
        <v>A</v>
      </c>
      <c r="G916" s="29" t="s">
        <v>2175</v>
      </c>
      <c r="H916" s="29" t="str">
        <f t="shared" si="14"/>
        <v/>
      </c>
      <c r="I916" s="25" t="str">
        <f>IF(K916&gt;4,"Dames","Messieurs")</f>
        <v>Dames</v>
      </c>
      <c r="J916" t="str">
        <f>RIGHT(B916,5)</f>
        <v>791.0</v>
      </c>
      <c r="K916">
        <f>VALUE(LEFT(J916,1))</f>
        <v>7</v>
      </c>
      <c r="L916" s="25" t="str">
        <f>+O916</f>
        <v>R4 </v>
      </c>
      <c r="M916" s="25" t="s">
        <v>2805</v>
      </c>
      <c r="N916" s="25" t="s">
        <v>2806</v>
      </c>
      <c r="O916" s="25" t="s">
        <v>3064</v>
      </c>
      <c r="P916" s="25">
        <v>866</v>
      </c>
      <c r="Q916" s="25">
        <v>5.99</v>
      </c>
      <c r="R916" s="25" t="s">
        <v>87</v>
      </c>
      <c r="S916" s="25" t="s">
        <v>36</v>
      </c>
    </row>
    <row r="917" spans="1:19" x14ac:dyDescent="0.35">
      <c r="A917" s="25" t="str">
        <f>+N917</f>
        <v>Frowein Lenni</v>
      </c>
      <c r="B917" s="25" t="str">
        <f>+M917</f>
        <v>368.07.876.0</v>
      </c>
      <c r="C917" s="25" t="str">
        <f>LEFT(L917,2)</f>
        <v>R7</v>
      </c>
      <c r="D917" s="25">
        <f>+Q917</f>
        <v>1.8620000000000001</v>
      </c>
      <c r="E917" s="25" t="str">
        <f>+R917</f>
        <v>18&amp;U</v>
      </c>
      <c r="F917" s="25" t="str">
        <f>+S917</f>
        <v>S</v>
      </c>
      <c r="G917" s="29" t="s">
        <v>2175</v>
      </c>
      <c r="H917" s="29" t="str">
        <f t="shared" si="14"/>
        <v/>
      </c>
      <c r="I917" s="25" t="str">
        <f>IF(K917&gt;4,"Dames","Messieurs")</f>
        <v>Dames</v>
      </c>
      <c r="J917" t="str">
        <f>RIGHT(B917,5)</f>
        <v>876.0</v>
      </c>
      <c r="K917">
        <f>VALUE(LEFT(J917,1))</f>
        <v>8</v>
      </c>
      <c r="L917" s="25" t="str">
        <f>+O917</f>
        <v>R7 </v>
      </c>
      <c r="M917" s="25" t="s">
        <v>2755</v>
      </c>
      <c r="N917" s="25" t="s">
        <v>2756</v>
      </c>
      <c r="O917" s="25" t="s">
        <v>3066</v>
      </c>
      <c r="P917" s="25">
        <v>7297</v>
      </c>
      <c r="Q917" s="25">
        <v>1.8620000000000001</v>
      </c>
      <c r="R917" s="25" t="s">
        <v>73</v>
      </c>
      <c r="S917" s="25" t="s">
        <v>878</v>
      </c>
    </row>
    <row r="918" spans="1:19" x14ac:dyDescent="0.35">
      <c r="A918" s="25" t="str">
        <f>+N918</f>
        <v>Frowein Louis</v>
      </c>
      <c r="B918" s="25" t="str">
        <f>+M918</f>
        <v>368.04.478.0</v>
      </c>
      <c r="C918" s="25" t="str">
        <f>LEFT(L918,2)</f>
        <v>R8</v>
      </c>
      <c r="D918" s="25">
        <f>+Q918</f>
        <v>1.734</v>
      </c>
      <c r="E918" s="25" t="str">
        <f>+R918</f>
        <v>A</v>
      </c>
      <c r="F918" s="25" t="str">
        <f>+S918</f>
        <v>S</v>
      </c>
      <c r="G918" s="29" t="s">
        <v>2175</v>
      </c>
      <c r="H918" s="29" t="str">
        <f t="shared" si="14"/>
        <v/>
      </c>
      <c r="I918" s="25" t="str">
        <f>IF(K918&gt;4,"Dames","Messieurs")</f>
        <v>Messieurs</v>
      </c>
      <c r="J918" t="str">
        <f>RIGHT(B918,5)</f>
        <v>478.0</v>
      </c>
      <c r="K918">
        <f>VALUE(LEFT(J918,1))</f>
        <v>4</v>
      </c>
      <c r="L918" s="25" t="str">
        <f>+O918</f>
        <v>R8 </v>
      </c>
      <c r="M918" s="25" t="s">
        <v>2711</v>
      </c>
      <c r="N918" s="25" t="s">
        <v>2712</v>
      </c>
      <c r="O918" s="25" t="s">
        <v>3070</v>
      </c>
      <c r="P918" s="25">
        <v>21302</v>
      </c>
      <c r="Q918" s="25">
        <v>1.734</v>
      </c>
      <c r="R918" s="25" t="s">
        <v>36</v>
      </c>
      <c r="S918" s="25" t="s">
        <v>878</v>
      </c>
    </row>
    <row r="919" spans="1:19" x14ac:dyDescent="0.35">
      <c r="A919" s="25" t="str">
        <f>+N919</f>
        <v>Frowein Maxi</v>
      </c>
      <c r="B919" s="25" t="str">
        <f>+M919</f>
        <v>368.06.676.0</v>
      </c>
      <c r="C919" s="25" t="str">
        <f>LEFT(L919,2)</f>
        <v>R7</v>
      </c>
      <c r="D919" s="25">
        <f>+Q919</f>
        <v>1.909</v>
      </c>
      <c r="E919" s="25" t="str">
        <f>+R919</f>
        <v>A</v>
      </c>
      <c r="F919" s="25" t="str">
        <f>+S919</f>
        <v>S</v>
      </c>
      <c r="G919" s="29" t="s">
        <v>2175</v>
      </c>
      <c r="H919" s="29" t="str">
        <f t="shared" si="14"/>
        <v/>
      </c>
      <c r="I919" s="25" t="str">
        <f>IF(K919&gt;4,"Dames","Messieurs")</f>
        <v>Dames</v>
      </c>
      <c r="J919" t="str">
        <f>RIGHT(B919,5)</f>
        <v>676.0</v>
      </c>
      <c r="K919">
        <f>VALUE(LEFT(J919,1))</f>
        <v>6</v>
      </c>
      <c r="L919" s="25" t="str">
        <f>+O919</f>
        <v>R7 </v>
      </c>
      <c r="M919" s="25" t="s">
        <v>2747</v>
      </c>
      <c r="N919" s="25" t="s">
        <v>2748</v>
      </c>
      <c r="O919" s="25" t="s">
        <v>3066</v>
      </c>
      <c r="P919" s="25">
        <v>7143</v>
      </c>
      <c r="Q919" s="25">
        <v>1.909</v>
      </c>
      <c r="R919" s="25" t="s">
        <v>36</v>
      </c>
      <c r="S919" s="25" t="s">
        <v>878</v>
      </c>
    </row>
    <row r="920" spans="1:19" x14ac:dyDescent="0.35">
      <c r="A920" s="25" t="str">
        <f>+N920</f>
        <v>Fruytier Mark</v>
      </c>
      <c r="B920" s="25" t="str">
        <f>+M920</f>
        <v>369.11.486.0</v>
      </c>
      <c r="C920" s="25" t="str">
        <f>LEFT(L920,2)</f>
        <v>R6</v>
      </c>
      <c r="D920" s="25">
        <f>+Q920</f>
        <v>3.7240000000000002</v>
      </c>
      <c r="E920" s="25" t="str">
        <f>+R920</f>
        <v>14&amp;U</v>
      </c>
      <c r="F920" s="25" t="str">
        <f>+S920</f>
        <v>A</v>
      </c>
      <c r="G920" s="29" t="s">
        <v>3996</v>
      </c>
      <c r="H920" s="29" t="str">
        <f t="shared" si="14"/>
        <v/>
      </c>
      <c r="I920" s="25" t="str">
        <f>IF(K920&gt;4,"Dames","Messieurs")</f>
        <v>Messieurs</v>
      </c>
      <c r="J920" t="str">
        <f>RIGHT(B920,5)</f>
        <v>486.0</v>
      </c>
      <c r="K920">
        <f>VALUE(LEFT(J920,1))</f>
        <v>4</v>
      </c>
      <c r="L920" s="25" t="str">
        <f>+O920</f>
        <v>R6 </v>
      </c>
      <c r="M920" s="25" t="s">
        <v>4453</v>
      </c>
      <c r="N920" s="25" t="s">
        <v>4454</v>
      </c>
      <c r="O920" s="25" t="s">
        <v>3065</v>
      </c>
      <c r="P920" s="25">
        <v>8880</v>
      </c>
      <c r="Q920" s="25">
        <v>3.7240000000000002</v>
      </c>
      <c r="R920" s="25" t="s">
        <v>83</v>
      </c>
      <c r="S920" s="25" t="s">
        <v>36</v>
      </c>
    </row>
    <row r="921" spans="1:19" x14ac:dyDescent="0.35">
      <c r="A921" s="25" t="str">
        <f>+N921</f>
        <v>Fruytier Stella</v>
      </c>
      <c r="B921" s="25" t="str">
        <f>+M921</f>
        <v>369.05.853.0</v>
      </c>
      <c r="C921" s="25" t="str">
        <f>LEFT(L921,2)</f>
        <v>R4</v>
      </c>
      <c r="D921" s="25">
        <f>+Q921</f>
        <v>6.4489999999999998</v>
      </c>
      <c r="E921" s="25" t="str">
        <f>+R921</f>
        <v>A</v>
      </c>
      <c r="F921" s="25" t="str">
        <f>+S921</f>
        <v>A</v>
      </c>
      <c r="G921" s="29" t="s">
        <v>3996</v>
      </c>
      <c r="H921" s="29" t="str">
        <f t="shared" si="14"/>
        <v/>
      </c>
      <c r="I921" s="25" t="str">
        <f>IF(K921&gt;4,"Dames","Messieurs")</f>
        <v>Dames</v>
      </c>
      <c r="J921" t="str">
        <f>RIGHT(B921,5)</f>
        <v>853.0</v>
      </c>
      <c r="K921">
        <f>VALUE(LEFT(J921,1))</f>
        <v>8</v>
      </c>
      <c r="L921" s="25" t="str">
        <f>+O921</f>
        <v>R4 </v>
      </c>
      <c r="M921" s="25" t="s">
        <v>4401</v>
      </c>
      <c r="N921" s="25" t="s">
        <v>4402</v>
      </c>
      <c r="O921" s="25" t="s">
        <v>3064</v>
      </c>
      <c r="P921" s="25">
        <v>653</v>
      </c>
      <c r="Q921" s="25">
        <v>6.4489999999999998</v>
      </c>
      <c r="R921" s="25" t="s">
        <v>36</v>
      </c>
      <c r="S921" s="25" t="s">
        <v>36</v>
      </c>
    </row>
    <row r="922" spans="1:19" x14ac:dyDescent="0.35">
      <c r="A922" s="25" t="str">
        <f>+N922</f>
        <v>Fuerer Astrid</v>
      </c>
      <c r="B922" s="25" t="str">
        <f>+M922</f>
        <v>373.10.877.0</v>
      </c>
      <c r="C922" s="25" t="str">
        <f>LEFT(L922,2)</f>
        <v>R9</v>
      </c>
      <c r="D922" s="25">
        <f>+Q922</f>
        <v>0.74299999999999999</v>
      </c>
      <c r="E922" s="25" t="str">
        <f>+R922</f>
        <v>16&amp;U</v>
      </c>
      <c r="F922" s="25" t="str">
        <f>+S922</f>
        <v>A</v>
      </c>
      <c r="G922" s="29" t="s">
        <v>3996</v>
      </c>
      <c r="H922" s="29" t="str">
        <f t="shared" si="14"/>
        <v/>
      </c>
      <c r="I922" s="25" t="str">
        <f>IF(K922&gt;4,"Dames","Messieurs")</f>
        <v>Dames</v>
      </c>
      <c r="J922" t="str">
        <f>RIGHT(B922,5)</f>
        <v>877.0</v>
      </c>
      <c r="K922">
        <f>VALUE(LEFT(J922,1))</f>
        <v>8</v>
      </c>
      <c r="L922" s="25" t="str">
        <f>+O922</f>
        <v>R9 </v>
      </c>
      <c r="M922" s="25" t="s">
        <v>4429</v>
      </c>
      <c r="N922" s="25" t="s">
        <v>4430</v>
      </c>
      <c r="O922" s="25" t="s">
        <v>3073</v>
      </c>
      <c r="P922" s="25">
        <v>16552</v>
      </c>
      <c r="Q922" s="25">
        <v>0.74299999999999999</v>
      </c>
      <c r="R922" s="25" t="s">
        <v>87</v>
      </c>
      <c r="S922" s="25" t="s">
        <v>36</v>
      </c>
    </row>
    <row r="923" spans="1:19" x14ac:dyDescent="0.35">
      <c r="A923" s="25" t="str">
        <f>+N923</f>
        <v>Fuerer Audrey</v>
      </c>
      <c r="B923" s="25" t="str">
        <f>+M923</f>
        <v>373.07.533.0</v>
      </c>
      <c r="C923" s="25" t="str">
        <f>LEFT(L923,2)</f>
        <v>R8</v>
      </c>
      <c r="D923" s="25">
        <f>+Q923</f>
        <v>1.274</v>
      </c>
      <c r="E923" s="25" t="str">
        <f>+R923</f>
        <v>18&amp;U</v>
      </c>
      <c r="F923" s="25" t="str">
        <f>+S923</f>
        <v>A</v>
      </c>
      <c r="G923" s="29" t="s">
        <v>3996</v>
      </c>
      <c r="H923" s="29" t="str">
        <f t="shared" si="14"/>
        <v/>
      </c>
      <c r="I923" s="25" t="str">
        <f>IF(K923&gt;4,"Dames","Messieurs")</f>
        <v>Dames</v>
      </c>
      <c r="J923" t="str">
        <f>RIGHT(B923,5)</f>
        <v>533.0</v>
      </c>
      <c r="K923">
        <f>VALUE(LEFT(J923,1))</f>
        <v>5</v>
      </c>
      <c r="L923" s="25" t="str">
        <f>+O923</f>
        <v>R8 </v>
      </c>
      <c r="M923" s="25" t="s">
        <v>4423</v>
      </c>
      <c r="N923" s="25" t="s">
        <v>4424</v>
      </c>
      <c r="O923" s="25" t="s">
        <v>3070</v>
      </c>
      <c r="P923" s="25">
        <v>9498</v>
      </c>
      <c r="Q923" s="25">
        <v>1.274</v>
      </c>
      <c r="R923" s="25" t="s">
        <v>73</v>
      </c>
      <c r="S923" s="25" t="s">
        <v>36</v>
      </c>
    </row>
    <row r="924" spans="1:19" x14ac:dyDescent="0.35">
      <c r="A924" s="25" t="str">
        <f>+N924</f>
        <v>Fumeaux Cyril</v>
      </c>
      <c r="B924" s="25" t="str">
        <f>+M924</f>
        <v>372.05.131.0</v>
      </c>
      <c r="C924" s="25" t="str">
        <f>LEFT(L924,2)</f>
        <v>R9</v>
      </c>
      <c r="D924" s="25">
        <f>+Q924</f>
        <v>0.75</v>
      </c>
      <c r="E924" s="25" t="str">
        <f>+R924</f>
        <v>A</v>
      </c>
      <c r="F924" s="25" t="str">
        <f>+S924</f>
        <v>S</v>
      </c>
      <c r="G924" s="29" t="s">
        <v>25</v>
      </c>
      <c r="H924" s="29" t="str">
        <f t="shared" si="14"/>
        <v/>
      </c>
      <c r="I924" s="25" t="str">
        <f>IF(K924&gt;4,"Dames","Messieurs")</f>
        <v>Messieurs</v>
      </c>
      <c r="J924" t="str">
        <f>RIGHT(B924,5)</f>
        <v>131.0</v>
      </c>
      <c r="K924">
        <f>VALUE(LEFT(J924,1))</f>
        <v>1</v>
      </c>
      <c r="L924" s="25" t="str">
        <f>+O924</f>
        <v>R9 </v>
      </c>
      <c r="M924" s="25" t="s">
        <v>937</v>
      </c>
      <c r="N924" s="25" t="s">
        <v>938</v>
      </c>
      <c r="O924" s="25" t="s">
        <v>3073</v>
      </c>
      <c r="P924" s="25">
        <v>32458</v>
      </c>
      <c r="Q924" s="25">
        <v>0.75</v>
      </c>
      <c r="R924" s="25" t="s">
        <v>36</v>
      </c>
      <c r="S924" s="25" t="s">
        <v>878</v>
      </c>
    </row>
    <row r="925" spans="1:19" x14ac:dyDescent="0.35">
      <c r="A925" s="25" t="str">
        <f>+N925</f>
        <v>Fumeaux Jacquy</v>
      </c>
      <c r="B925" s="25" t="str">
        <f>+M925</f>
        <v>372.68.284.0</v>
      </c>
      <c r="C925" s="25" t="str">
        <f>LEFT(L925,2)</f>
        <v>R8</v>
      </c>
      <c r="D925" s="25">
        <f>+Q925</f>
        <v>1.099</v>
      </c>
      <c r="E925" s="25" t="str">
        <f>+R925</f>
        <v>55+</v>
      </c>
      <c r="F925" s="25" t="str">
        <f>+S925</f>
        <v>S</v>
      </c>
      <c r="G925" s="29" t="s">
        <v>26</v>
      </c>
      <c r="H925" s="29" t="str">
        <f t="shared" si="14"/>
        <v/>
      </c>
      <c r="I925" s="25" t="str">
        <f>IF(K925&gt;4,"Dames","Messieurs")</f>
        <v>Messieurs</v>
      </c>
      <c r="J925" t="str">
        <f>RIGHT(B925,5)</f>
        <v>284.0</v>
      </c>
      <c r="K925">
        <f>VALUE(LEFT(J925,1))</f>
        <v>2</v>
      </c>
      <c r="L925" s="25" t="str">
        <f>+O925</f>
        <v>R8 </v>
      </c>
      <c r="M925" s="25" t="s">
        <v>167</v>
      </c>
      <c r="N925" s="25" t="s">
        <v>168</v>
      </c>
      <c r="O925" s="25" t="s">
        <v>3070</v>
      </c>
      <c r="P925" s="25">
        <v>27932</v>
      </c>
      <c r="Q925" s="25">
        <v>1.099</v>
      </c>
      <c r="R925" s="25" t="s">
        <v>53</v>
      </c>
      <c r="S925" s="25" t="s">
        <v>878</v>
      </c>
    </row>
    <row r="926" spans="1:19" x14ac:dyDescent="0.35">
      <c r="A926" s="25" t="str">
        <f>+N926</f>
        <v>Furrer Flavie</v>
      </c>
      <c r="B926" s="25" t="str">
        <f>+M926</f>
        <v>373.90.890.0</v>
      </c>
      <c r="C926" s="25" t="str">
        <f>LEFT(L926,2)</f>
        <v>R6</v>
      </c>
      <c r="D926" s="25">
        <f>+Q926</f>
        <v>3.7730000000000001</v>
      </c>
      <c r="E926" s="25" t="str">
        <f>+R926</f>
        <v>35+</v>
      </c>
      <c r="F926" s="25" t="str">
        <f>+S926</f>
        <v>A</v>
      </c>
      <c r="G926" s="29" t="s">
        <v>3994</v>
      </c>
      <c r="H926" s="29" t="str">
        <f t="shared" si="14"/>
        <v/>
      </c>
      <c r="I926" s="25" t="str">
        <f>IF(K926&gt;4,"Dames","Messieurs")</f>
        <v>Dames</v>
      </c>
      <c r="J926" t="str">
        <f>RIGHT(B926,5)</f>
        <v>890.0</v>
      </c>
      <c r="K926">
        <f>VALUE(LEFT(J926,1))</f>
        <v>8</v>
      </c>
      <c r="L926" s="25" t="str">
        <f>+O926</f>
        <v>R6 </v>
      </c>
      <c r="M926" s="25" t="s">
        <v>4569</v>
      </c>
      <c r="N926" s="25" t="s">
        <v>4570</v>
      </c>
      <c r="O926" s="25" t="s">
        <v>3065</v>
      </c>
      <c r="P926" s="25">
        <v>3050</v>
      </c>
      <c r="Q926" s="25">
        <v>3.7730000000000001</v>
      </c>
      <c r="R926" s="25" t="s">
        <v>42</v>
      </c>
      <c r="S926" s="25" t="s">
        <v>36</v>
      </c>
    </row>
    <row r="927" spans="1:19" x14ac:dyDescent="0.35">
      <c r="A927" s="25" t="str">
        <f>+N927</f>
        <v>Gabrache Khoren</v>
      </c>
      <c r="B927" s="25" t="str">
        <f>+M927</f>
        <v>375.12.136.0</v>
      </c>
      <c r="C927" s="25" t="str">
        <f>LEFT(L927,2)</f>
        <v>R8</v>
      </c>
      <c r="D927" s="25">
        <f>+Q927</f>
        <v>1.5269999999999999</v>
      </c>
      <c r="E927" s="25" t="str">
        <f>+R927</f>
        <v>14&amp;U</v>
      </c>
      <c r="F927" s="25" t="str">
        <f>+S927</f>
        <v>A</v>
      </c>
      <c r="G927" s="29" t="s">
        <v>1839</v>
      </c>
      <c r="H927" s="29" t="str">
        <f t="shared" si="14"/>
        <v/>
      </c>
      <c r="I927" s="25" t="str">
        <f>IF(K927&gt;4,"Dames","Messieurs")</f>
        <v>Messieurs</v>
      </c>
      <c r="J927" t="str">
        <f>RIGHT(B927,5)</f>
        <v>136.0</v>
      </c>
      <c r="K927">
        <f>VALUE(LEFT(J927,1))</f>
        <v>1</v>
      </c>
      <c r="L927" s="25" t="str">
        <f>+O927</f>
        <v>R8 </v>
      </c>
      <c r="M927" s="25" t="s">
        <v>2618</v>
      </c>
      <c r="N927" s="25" t="s">
        <v>2619</v>
      </c>
      <c r="O927" s="25" t="s">
        <v>3070</v>
      </c>
      <c r="P927" s="25">
        <v>23149</v>
      </c>
      <c r="Q927" s="25">
        <v>1.5269999999999999</v>
      </c>
      <c r="R927" s="25" t="s">
        <v>83</v>
      </c>
      <c r="S927" s="25" t="s">
        <v>36</v>
      </c>
    </row>
    <row r="928" spans="1:19" x14ac:dyDescent="0.35">
      <c r="A928" s="25" t="str">
        <f>+N928</f>
        <v>Gachet Alexandre</v>
      </c>
      <c r="B928" s="25" t="str">
        <f>+M928</f>
        <v>375.81.242.0</v>
      </c>
      <c r="C928" s="25" t="str">
        <f>LEFT(L928,2)</f>
        <v>R9</v>
      </c>
      <c r="D928" s="25">
        <f>+Q928</f>
        <v>0.75</v>
      </c>
      <c r="E928" s="25" t="str">
        <f>+R928</f>
        <v>40+</v>
      </c>
      <c r="F928" s="25" t="str">
        <f>+S928</f>
        <v>S</v>
      </c>
      <c r="G928" s="29" t="s">
        <v>543</v>
      </c>
      <c r="H928" s="29" t="str">
        <f t="shared" si="14"/>
        <v/>
      </c>
      <c r="I928" s="25" t="str">
        <f>IF(K928&gt;4,"Dames","Messieurs")</f>
        <v>Messieurs</v>
      </c>
      <c r="J928" t="str">
        <f>RIGHT(B928,5)</f>
        <v>242.0</v>
      </c>
      <c r="K928">
        <f>VALUE(LEFT(J928,1))</f>
        <v>2</v>
      </c>
      <c r="L928" s="25" t="str">
        <f>+O928</f>
        <v>R9 </v>
      </c>
      <c r="M928" s="25" t="s">
        <v>1220</v>
      </c>
      <c r="N928" s="25" t="s">
        <v>1221</v>
      </c>
      <c r="O928" s="25" t="s">
        <v>3073</v>
      </c>
      <c r="P928" s="25">
        <v>32458</v>
      </c>
      <c r="Q928" s="25">
        <v>0.75</v>
      </c>
      <c r="R928" s="25" t="s">
        <v>68</v>
      </c>
      <c r="S928" s="25" t="s">
        <v>878</v>
      </c>
    </row>
    <row r="929" spans="1:19" x14ac:dyDescent="0.35">
      <c r="A929" s="25" t="str">
        <f>+N929</f>
        <v>Gacic Kusum Natalia</v>
      </c>
      <c r="B929" s="25" t="str">
        <f>+M929</f>
        <v>375.75.625.0</v>
      </c>
      <c r="C929" s="25" t="str">
        <f>LEFT(L929,2)</f>
        <v>R9</v>
      </c>
      <c r="D929" s="25">
        <f>+Q929</f>
        <v>0.75</v>
      </c>
      <c r="E929" s="25" t="str">
        <f>+R929</f>
        <v>50+</v>
      </c>
      <c r="F929" s="25" t="str">
        <f>+S929</f>
        <v>S</v>
      </c>
      <c r="G929" s="29" t="s">
        <v>28</v>
      </c>
      <c r="H929" s="29" t="str">
        <f t="shared" si="14"/>
        <v/>
      </c>
      <c r="I929" s="25" t="str">
        <f>IF(K929&gt;4,"Dames","Messieurs")</f>
        <v>Dames</v>
      </c>
      <c r="J929" t="str">
        <f>RIGHT(B929,5)</f>
        <v>625.0</v>
      </c>
      <c r="K929">
        <f>VALUE(LEFT(J929,1))</f>
        <v>6</v>
      </c>
      <c r="L929" s="25" t="str">
        <f>+O929</f>
        <v>R9 </v>
      </c>
      <c r="M929" s="25" t="s">
        <v>322</v>
      </c>
      <c r="N929" s="25" t="s">
        <v>323</v>
      </c>
      <c r="O929" s="25" t="s">
        <v>3073</v>
      </c>
      <c r="P929" s="25">
        <v>11805</v>
      </c>
      <c r="Q929" s="25">
        <v>0.75</v>
      </c>
      <c r="R929" s="25" t="s">
        <v>39</v>
      </c>
      <c r="S929" s="25" t="s">
        <v>878</v>
      </c>
    </row>
    <row r="930" spans="1:19" x14ac:dyDescent="0.35">
      <c r="A930" s="25" t="str">
        <f>+N930</f>
        <v>Gafner Jean Daniel</v>
      </c>
      <c r="B930" s="25" t="str">
        <f>+M930</f>
        <v>376.52.451.0</v>
      </c>
      <c r="C930" s="25" t="str">
        <f>LEFT(L930,2)</f>
        <v>R7</v>
      </c>
      <c r="D930" s="25">
        <f>+Q930</f>
        <v>2.3439999999999999</v>
      </c>
      <c r="E930" s="25" t="str">
        <f>+R930</f>
        <v>70+</v>
      </c>
      <c r="F930" s="25" t="str">
        <f>+S930</f>
        <v>A</v>
      </c>
      <c r="G930" s="29" t="s">
        <v>3359</v>
      </c>
      <c r="H930" s="29" t="str">
        <f t="shared" si="14"/>
        <v/>
      </c>
      <c r="I930" s="25" t="str">
        <f>IF(K930&gt;4,"Dames","Messieurs")</f>
        <v>Messieurs</v>
      </c>
      <c r="J930" t="str">
        <f>RIGHT(B930,5)</f>
        <v>451.0</v>
      </c>
      <c r="K930">
        <f>VALUE(LEFT(J930,1))</f>
        <v>4</v>
      </c>
      <c r="L930" s="25" t="str">
        <f>+O930</f>
        <v>R7 </v>
      </c>
      <c r="M930" s="25" t="s">
        <v>726</v>
      </c>
      <c r="N930" s="25" t="s">
        <v>727</v>
      </c>
      <c r="O930" s="25" t="s">
        <v>3066</v>
      </c>
      <c r="P930" s="25">
        <v>16674</v>
      </c>
      <c r="Q930" s="25">
        <v>2.3439999999999999</v>
      </c>
      <c r="R930" s="25" t="s">
        <v>148</v>
      </c>
      <c r="S930" s="25" t="s">
        <v>36</v>
      </c>
    </row>
    <row r="931" spans="1:19" x14ac:dyDescent="0.35">
      <c r="A931" s="25" t="str">
        <f>+N931</f>
        <v>Gafner Jérémie</v>
      </c>
      <c r="B931" s="25" t="str">
        <f>+M931</f>
        <v>376.86.328.0</v>
      </c>
      <c r="C931" s="25" t="str">
        <f>LEFT(L931,2)</f>
        <v>R9</v>
      </c>
      <c r="D931" s="25">
        <f>+Q931</f>
        <v>0.75</v>
      </c>
      <c r="E931" s="25" t="str">
        <f>+R931</f>
        <v>35+</v>
      </c>
      <c r="F931" s="25" t="str">
        <f>+S931</f>
        <v>S</v>
      </c>
      <c r="G931" s="29" t="s">
        <v>3359</v>
      </c>
      <c r="H931" s="29" t="str">
        <f t="shared" si="14"/>
        <v/>
      </c>
      <c r="I931" s="25" t="str">
        <f>IF(K931&gt;4,"Dames","Messieurs")</f>
        <v>Messieurs</v>
      </c>
      <c r="J931" t="str">
        <f>RIGHT(B931,5)</f>
        <v>328.0</v>
      </c>
      <c r="K931">
        <f>VALUE(LEFT(J931,1))</f>
        <v>3</v>
      </c>
      <c r="L931" s="25" t="str">
        <f>+O931</f>
        <v>R9 </v>
      </c>
      <c r="M931" s="25" t="s">
        <v>776</v>
      </c>
      <c r="N931" s="25" t="s">
        <v>777</v>
      </c>
      <c r="O931" s="25" t="s">
        <v>3073</v>
      </c>
      <c r="P931" s="25">
        <v>32458</v>
      </c>
      <c r="Q931" s="25">
        <v>0.75</v>
      </c>
      <c r="R931" s="25" t="s">
        <v>42</v>
      </c>
      <c r="S931" s="25" t="s">
        <v>878</v>
      </c>
    </row>
    <row r="932" spans="1:19" x14ac:dyDescent="0.35">
      <c r="A932" s="25" t="str">
        <f>+N932</f>
        <v>Gafner Patrick</v>
      </c>
      <c r="B932" s="25" t="str">
        <f>+M932</f>
        <v>376.66.364.0</v>
      </c>
      <c r="C932" s="25" t="str">
        <f>LEFT(L932,2)</f>
        <v>R9</v>
      </c>
      <c r="D932" s="25">
        <f>+Q932</f>
        <v>0.86099999999999999</v>
      </c>
      <c r="E932" s="25" t="str">
        <f>+R932</f>
        <v>55+</v>
      </c>
      <c r="F932" s="25" t="str">
        <f>+S932</f>
        <v>S</v>
      </c>
      <c r="G932" s="29" t="s">
        <v>25</v>
      </c>
      <c r="H932" s="29" t="str">
        <f t="shared" si="14"/>
        <v/>
      </c>
      <c r="I932" s="25" t="str">
        <f>IF(K932&gt;4,"Dames","Messieurs")</f>
        <v>Messieurs</v>
      </c>
      <c r="J932" t="str">
        <f>RIGHT(B932,5)</f>
        <v>364.0</v>
      </c>
      <c r="K932">
        <f>VALUE(LEFT(J932,1))</f>
        <v>3</v>
      </c>
      <c r="L932" s="25" t="str">
        <f>+O932</f>
        <v>R9 </v>
      </c>
      <c r="M932" s="25" t="s">
        <v>76</v>
      </c>
      <c r="N932" s="25" t="s">
        <v>77</v>
      </c>
      <c r="O932" s="25" t="s">
        <v>3073</v>
      </c>
      <c r="P932" s="25">
        <v>30908</v>
      </c>
      <c r="Q932" s="25">
        <v>0.86099999999999999</v>
      </c>
      <c r="R932" s="25" t="s">
        <v>53</v>
      </c>
      <c r="S932" s="25" t="s">
        <v>878</v>
      </c>
    </row>
    <row r="933" spans="1:19" x14ac:dyDescent="0.35">
      <c r="A933" s="25" t="str">
        <f>+N933</f>
        <v>Gafner Vanessa</v>
      </c>
      <c r="B933" s="25" t="str">
        <f>+M933</f>
        <v>376.01.713.0</v>
      </c>
      <c r="C933" s="25" t="str">
        <f>LEFT(L933,2)</f>
        <v>R9</v>
      </c>
      <c r="D933" s="25">
        <f>+Q933</f>
        <v>0.75</v>
      </c>
      <c r="E933" s="25" t="str">
        <f>+R933</f>
        <v>A</v>
      </c>
      <c r="F933" s="25" t="str">
        <f>+S933</f>
        <v>S</v>
      </c>
      <c r="G933" s="29" t="s">
        <v>25</v>
      </c>
      <c r="H933" s="29" t="str">
        <f t="shared" si="14"/>
        <v/>
      </c>
      <c r="I933" s="25" t="str">
        <f>IF(K933&gt;4,"Dames","Messieurs")</f>
        <v>Dames</v>
      </c>
      <c r="J933" t="str">
        <f>RIGHT(B933,5)</f>
        <v>713.0</v>
      </c>
      <c r="K933">
        <f>VALUE(LEFT(J933,1))</f>
        <v>7</v>
      </c>
      <c r="L933" s="25" t="str">
        <f>+O933</f>
        <v>R9 </v>
      </c>
      <c r="M933" s="25" t="s">
        <v>939</v>
      </c>
      <c r="N933" s="25" t="s">
        <v>940</v>
      </c>
      <c r="O933" s="25" t="s">
        <v>3073</v>
      </c>
      <c r="P933" s="25">
        <v>11805</v>
      </c>
      <c r="Q933" s="25">
        <v>0.75</v>
      </c>
      <c r="R933" s="25" t="s">
        <v>36</v>
      </c>
      <c r="S933" s="25" t="s">
        <v>878</v>
      </c>
    </row>
    <row r="934" spans="1:19" x14ac:dyDescent="0.35">
      <c r="A934" s="25" t="str">
        <f>+N934</f>
        <v>Gagliardo Serge</v>
      </c>
      <c r="B934" s="25" t="str">
        <f>+M934</f>
        <v>376.62.363.0</v>
      </c>
      <c r="C934" s="25" t="str">
        <f>LEFT(L934,2)</f>
        <v>R8</v>
      </c>
      <c r="D934" s="25">
        <f>+Q934</f>
        <v>1.3540000000000001</v>
      </c>
      <c r="E934" s="25" t="str">
        <f>+R934</f>
        <v>60+</v>
      </c>
      <c r="F934" s="25" t="str">
        <f>+S934</f>
        <v>A</v>
      </c>
      <c r="G934" s="29" t="s">
        <v>3996</v>
      </c>
      <c r="H934" s="29" t="str">
        <f t="shared" si="14"/>
        <v/>
      </c>
      <c r="I934" s="25" t="str">
        <f>IF(K934&gt;4,"Dames","Messieurs")</f>
        <v>Messieurs</v>
      </c>
      <c r="J934" t="str">
        <f>RIGHT(B934,5)</f>
        <v>363.0</v>
      </c>
      <c r="K934">
        <f>VALUE(LEFT(J934,1))</f>
        <v>3</v>
      </c>
      <c r="L934" s="25" t="str">
        <f>+O934</f>
        <v>R8 </v>
      </c>
      <c r="M934" s="25" t="s">
        <v>4513</v>
      </c>
      <c r="N934" s="25" t="s">
        <v>4514</v>
      </c>
      <c r="O934" s="25" t="s">
        <v>3070</v>
      </c>
      <c r="P934" s="25">
        <v>24931</v>
      </c>
      <c r="Q934" s="25">
        <v>1.3540000000000001</v>
      </c>
      <c r="R934" s="25" t="s">
        <v>47</v>
      </c>
      <c r="S934" s="25" t="s">
        <v>36</v>
      </c>
    </row>
    <row r="935" spans="1:19" x14ac:dyDescent="0.35">
      <c r="A935" s="25" t="str">
        <f>+N935</f>
        <v>Gagnaux Jacques</v>
      </c>
      <c r="B935" s="25" t="str">
        <f>+M935</f>
        <v>376.48.209.0</v>
      </c>
      <c r="C935" s="25" t="str">
        <f>LEFT(L935,2)</f>
        <v>R9</v>
      </c>
      <c r="D935" s="25">
        <f>+Q935</f>
        <v>0.75</v>
      </c>
      <c r="E935" s="25" t="str">
        <f>+R935</f>
        <v>75+</v>
      </c>
      <c r="F935" s="25" t="str">
        <f>+S935</f>
        <v>S</v>
      </c>
      <c r="G935" s="29" t="s">
        <v>3393</v>
      </c>
      <c r="H935" s="29" t="str">
        <f t="shared" si="14"/>
        <v/>
      </c>
      <c r="I935" s="25" t="str">
        <f>IF(K935&gt;4,"Dames","Messieurs")</f>
        <v>Messieurs</v>
      </c>
      <c r="J935" t="str">
        <f>RIGHT(B935,5)</f>
        <v>209.0</v>
      </c>
      <c r="K935">
        <f>VALUE(LEFT(J935,1))</f>
        <v>2</v>
      </c>
      <c r="L935" s="25" t="str">
        <f>+O935</f>
        <v>R9 </v>
      </c>
      <c r="M935" s="25" t="s">
        <v>3718</v>
      </c>
      <c r="N935" s="25" t="s">
        <v>3719</v>
      </c>
      <c r="O935" s="25" t="s">
        <v>3073</v>
      </c>
      <c r="P935" s="25">
        <v>32458</v>
      </c>
      <c r="Q935" s="25">
        <v>0.75</v>
      </c>
      <c r="R935" s="25" t="s">
        <v>159</v>
      </c>
      <c r="S935" s="25" t="s">
        <v>878</v>
      </c>
    </row>
    <row r="936" spans="1:19" x14ac:dyDescent="0.35">
      <c r="A936" s="25" t="str">
        <f>+N936</f>
        <v>Gaidon Sophie</v>
      </c>
      <c r="B936" s="25" t="str">
        <f>+M936</f>
        <v>376.80.648.0</v>
      </c>
      <c r="C936" s="25" t="str">
        <f>LEFT(L936,2)</f>
        <v>R5</v>
      </c>
      <c r="D936" s="25">
        <f>+Q936</f>
        <v>5.27</v>
      </c>
      <c r="E936" s="25" t="str">
        <f>+R936</f>
        <v>45+</v>
      </c>
      <c r="F936" s="25" t="str">
        <f>+S936</f>
        <v>A</v>
      </c>
      <c r="G936" s="29" t="s">
        <v>2175</v>
      </c>
      <c r="H936" s="29" t="str">
        <f t="shared" si="14"/>
        <v/>
      </c>
      <c r="I936" s="25" t="str">
        <f>IF(K936&gt;4,"Dames","Messieurs")</f>
        <v>Dames</v>
      </c>
      <c r="J936" t="str">
        <f>RIGHT(B936,5)</f>
        <v>648.0</v>
      </c>
      <c r="K936">
        <f>VALUE(LEFT(J936,1))</f>
        <v>6</v>
      </c>
      <c r="L936" s="25" t="str">
        <f>+O936</f>
        <v>R5 </v>
      </c>
      <c r="M936" s="25" t="s">
        <v>2781</v>
      </c>
      <c r="N936" s="25" t="s">
        <v>2782</v>
      </c>
      <c r="O936" s="25" t="s">
        <v>3084</v>
      </c>
      <c r="P936" s="25">
        <v>1299</v>
      </c>
      <c r="Q936" s="25">
        <v>5.27</v>
      </c>
      <c r="R936" s="25" t="s">
        <v>78</v>
      </c>
      <c r="S936" s="25" t="s">
        <v>36</v>
      </c>
    </row>
    <row r="937" spans="1:19" x14ac:dyDescent="0.35">
      <c r="A937" s="25" t="str">
        <f>+N937</f>
        <v>Gaillard Audrey</v>
      </c>
      <c r="B937" s="25" t="str">
        <f>+M937</f>
        <v>376.01.824.0</v>
      </c>
      <c r="C937" s="25" t="str">
        <f>LEFT(L937,2)</f>
        <v>R9</v>
      </c>
      <c r="D937" s="25">
        <f>+Q937</f>
        <v>0.74299999999999999</v>
      </c>
      <c r="E937" s="25" t="str">
        <f>+R937</f>
        <v>A</v>
      </c>
      <c r="F937" s="25" t="str">
        <f>+S937</f>
        <v>A</v>
      </c>
      <c r="G937" s="29" t="s">
        <v>3393</v>
      </c>
      <c r="H937" s="29" t="str">
        <f t="shared" si="14"/>
        <v/>
      </c>
      <c r="I937" s="25" t="str">
        <f>IF(K937&gt;4,"Dames","Messieurs")</f>
        <v>Dames</v>
      </c>
      <c r="J937" t="str">
        <f>RIGHT(B937,5)</f>
        <v>824.0</v>
      </c>
      <c r="K937">
        <f>VALUE(LEFT(J937,1))</f>
        <v>8</v>
      </c>
      <c r="L937" s="25" t="str">
        <f>+O937</f>
        <v>R9 </v>
      </c>
      <c r="M937" s="25" t="s">
        <v>4745</v>
      </c>
      <c r="N937" s="25" t="s">
        <v>4746</v>
      </c>
      <c r="O937" s="25" t="s">
        <v>3073</v>
      </c>
      <c r="P937" s="25">
        <v>16552</v>
      </c>
      <c r="Q937" s="25">
        <v>0.74299999999999999</v>
      </c>
      <c r="R937" s="25" t="s">
        <v>36</v>
      </c>
      <c r="S937" s="25" t="s">
        <v>36</v>
      </c>
    </row>
    <row r="938" spans="1:19" x14ac:dyDescent="0.35">
      <c r="A938" s="25" t="str">
        <f>+N938</f>
        <v>Gaillard Bastien</v>
      </c>
      <c r="B938" s="25" t="str">
        <f>+M938</f>
        <v>376.99.205.0</v>
      </c>
      <c r="C938" s="25" t="str">
        <f>LEFT(L938,2)</f>
        <v>R9</v>
      </c>
      <c r="D938" s="25">
        <f>+Q938</f>
        <v>0.75</v>
      </c>
      <c r="E938" s="25" t="str">
        <f>+R938</f>
        <v>A</v>
      </c>
      <c r="F938" s="25" t="str">
        <f>+S938</f>
        <v>S</v>
      </c>
      <c r="G938" s="29" t="s">
        <v>25</v>
      </c>
      <c r="H938" s="29" t="str">
        <f t="shared" si="14"/>
        <v/>
      </c>
      <c r="I938" s="25" t="str">
        <f>IF(K938&gt;4,"Dames","Messieurs")</f>
        <v>Messieurs</v>
      </c>
      <c r="J938" t="str">
        <f>RIGHT(B938,5)</f>
        <v>205.0</v>
      </c>
      <c r="K938">
        <f>VALUE(LEFT(J938,1))</f>
        <v>2</v>
      </c>
      <c r="L938" s="25" t="str">
        <f>+O938</f>
        <v>R9 </v>
      </c>
      <c r="M938" s="25" t="s">
        <v>941</v>
      </c>
      <c r="N938" s="25" t="s">
        <v>942</v>
      </c>
      <c r="O938" s="25" t="s">
        <v>3073</v>
      </c>
      <c r="P938" s="25">
        <v>32458</v>
      </c>
      <c r="Q938" s="25">
        <v>0.75</v>
      </c>
      <c r="R938" s="25" t="s">
        <v>36</v>
      </c>
      <c r="S938" s="25" t="s">
        <v>878</v>
      </c>
    </row>
    <row r="939" spans="1:19" x14ac:dyDescent="0.35">
      <c r="A939" s="25" t="str">
        <f>+N939</f>
        <v>Gaillard Benjamin</v>
      </c>
      <c r="B939" s="25" t="str">
        <f>+M939</f>
        <v>376.51.459.0</v>
      </c>
      <c r="C939" s="25" t="str">
        <f>LEFT(L939,2)</f>
        <v>R9</v>
      </c>
      <c r="D939" s="25">
        <f>+Q939</f>
        <v>0.75</v>
      </c>
      <c r="E939" s="25" t="str">
        <f>+R939</f>
        <v>70+</v>
      </c>
      <c r="F939" s="25" t="str">
        <f>+S939</f>
        <v>S</v>
      </c>
      <c r="G939" s="29" t="s">
        <v>25</v>
      </c>
      <c r="H939" s="29" t="str">
        <f t="shared" si="14"/>
        <v/>
      </c>
      <c r="I939" s="25" t="str">
        <f>IF(K939&gt;4,"Dames","Messieurs")</f>
        <v>Messieurs</v>
      </c>
      <c r="J939" t="str">
        <f>RIGHT(B939,5)</f>
        <v>459.0</v>
      </c>
      <c r="K939">
        <f>VALUE(LEFT(J939,1))</f>
        <v>4</v>
      </c>
      <c r="L939" s="25" t="str">
        <f>+O939</f>
        <v>R9 </v>
      </c>
      <c r="M939" s="25" t="s">
        <v>132</v>
      </c>
      <c r="N939" s="25" t="s">
        <v>133</v>
      </c>
      <c r="O939" s="25" t="s">
        <v>3073</v>
      </c>
      <c r="P939" s="25">
        <v>32458</v>
      </c>
      <c r="Q939" s="25">
        <v>0.75</v>
      </c>
      <c r="R939" s="25" t="s">
        <v>148</v>
      </c>
      <c r="S939" s="25" t="s">
        <v>878</v>
      </c>
    </row>
    <row r="940" spans="1:19" x14ac:dyDescent="0.35">
      <c r="A940" s="25" t="str">
        <f>+N940</f>
        <v>Gaillard Cédric</v>
      </c>
      <c r="B940" s="25" t="str">
        <f>+M940</f>
        <v>376.00.367.0</v>
      </c>
      <c r="C940" s="25" t="str">
        <f>LEFT(L940,2)</f>
        <v>R9</v>
      </c>
      <c r="D940" s="25">
        <f>+Q940</f>
        <v>0.75</v>
      </c>
      <c r="E940" s="25" t="str">
        <f>+R940</f>
        <v>A</v>
      </c>
      <c r="F940" s="25" t="str">
        <f>+S940</f>
        <v>S</v>
      </c>
      <c r="G940" s="29" t="s">
        <v>25</v>
      </c>
      <c r="H940" s="29" t="str">
        <f t="shared" si="14"/>
        <v/>
      </c>
      <c r="I940" s="25" t="str">
        <f>IF(K940&gt;4,"Dames","Messieurs")</f>
        <v>Messieurs</v>
      </c>
      <c r="J940" t="str">
        <f>RIGHT(B940,5)</f>
        <v>367.0</v>
      </c>
      <c r="K940">
        <f>VALUE(LEFT(J940,1))</f>
        <v>3</v>
      </c>
      <c r="L940" s="25" t="str">
        <f>+O940</f>
        <v>R9 </v>
      </c>
      <c r="M940" s="25" t="s">
        <v>943</v>
      </c>
      <c r="N940" s="25" t="s">
        <v>944</v>
      </c>
      <c r="O940" s="25" t="s">
        <v>3073</v>
      </c>
      <c r="P940" s="25">
        <v>32458</v>
      </c>
      <c r="Q940" s="25">
        <v>0.75</v>
      </c>
      <c r="R940" s="25" t="s">
        <v>36</v>
      </c>
      <c r="S940" s="25" t="s">
        <v>878</v>
      </c>
    </row>
    <row r="941" spans="1:19" x14ac:dyDescent="0.35">
      <c r="A941" s="25" t="str">
        <f>+N941</f>
        <v>Gaillard Charlotte</v>
      </c>
      <c r="B941" s="25" t="str">
        <f>+M941</f>
        <v>376.97.617.0</v>
      </c>
      <c r="C941" s="25" t="str">
        <f>LEFT(L941,2)</f>
        <v>R9</v>
      </c>
      <c r="D941" s="25">
        <f>+Q941</f>
        <v>0.75</v>
      </c>
      <c r="E941" s="25" t="str">
        <f>+R941</f>
        <v>A</v>
      </c>
      <c r="F941" s="25" t="str">
        <f>+S941</f>
        <v>S</v>
      </c>
      <c r="G941" s="29" t="s">
        <v>1839</v>
      </c>
      <c r="H941" s="29" t="str">
        <f t="shared" si="14"/>
        <v/>
      </c>
      <c r="I941" s="25" t="str">
        <f>IF(K941&gt;4,"Dames","Messieurs")</f>
        <v>Dames</v>
      </c>
      <c r="J941" t="str">
        <f>RIGHT(B941,5)</f>
        <v>617.0</v>
      </c>
      <c r="K941">
        <f>VALUE(LEFT(J941,1))</f>
        <v>6</v>
      </c>
      <c r="L941" s="25" t="str">
        <f>+O941</f>
        <v>R9 </v>
      </c>
      <c r="M941" s="25" t="s">
        <v>2630</v>
      </c>
      <c r="N941" s="25" t="s">
        <v>2631</v>
      </c>
      <c r="O941" s="25" t="s">
        <v>3073</v>
      </c>
      <c r="P941" s="25">
        <v>11805</v>
      </c>
      <c r="Q941" s="25">
        <v>0.75</v>
      </c>
      <c r="R941" s="25" t="s">
        <v>36</v>
      </c>
      <c r="S941" s="25" t="s">
        <v>878</v>
      </c>
    </row>
    <row r="942" spans="1:19" x14ac:dyDescent="0.35">
      <c r="A942" s="25" t="str">
        <f>+N942</f>
        <v>Gaillard Christine</v>
      </c>
      <c r="B942" s="25" t="str">
        <f>+M942</f>
        <v>376.63.647.0</v>
      </c>
      <c r="C942" s="25" t="str">
        <f>LEFT(L942,2)</f>
        <v>R6</v>
      </c>
      <c r="D942" s="25">
        <f>+Q942</f>
        <v>4.4169999999999998</v>
      </c>
      <c r="E942" s="25" t="str">
        <f>+R942</f>
        <v>60+</v>
      </c>
      <c r="F942" s="25" t="str">
        <f>+S942</f>
        <v>A</v>
      </c>
      <c r="G942" s="29" t="s">
        <v>1839</v>
      </c>
      <c r="H942" s="29" t="str">
        <f t="shared" si="14"/>
        <v/>
      </c>
      <c r="I942" s="25" t="str">
        <f>IF(K942&gt;4,"Dames","Messieurs")</f>
        <v>Dames</v>
      </c>
      <c r="J942" t="str">
        <f>RIGHT(B942,5)</f>
        <v>647.0</v>
      </c>
      <c r="K942">
        <f>VALUE(LEFT(J942,1))</f>
        <v>6</v>
      </c>
      <c r="L942" s="25" t="str">
        <f>+O942</f>
        <v>R6 </v>
      </c>
      <c r="M942" s="25" t="s">
        <v>2030</v>
      </c>
      <c r="N942" s="25" t="s">
        <v>2031</v>
      </c>
      <c r="O942" s="25" t="s">
        <v>3065</v>
      </c>
      <c r="P942" s="25">
        <v>2139</v>
      </c>
      <c r="Q942" s="25">
        <v>4.4169999999999998</v>
      </c>
      <c r="R942" s="25" t="s">
        <v>47</v>
      </c>
      <c r="S942" s="25" t="s">
        <v>36</v>
      </c>
    </row>
    <row r="943" spans="1:19" x14ac:dyDescent="0.35">
      <c r="A943" s="25" t="str">
        <f>+N943</f>
        <v>Gaillard Clémence</v>
      </c>
      <c r="B943" s="25" t="str">
        <f>+M943</f>
        <v>376.04.509.0</v>
      </c>
      <c r="C943" s="25" t="str">
        <f>LEFT(L943,2)</f>
        <v>R6</v>
      </c>
      <c r="D943" s="25">
        <f>+Q943</f>
        <v>4.4569999999999999</v>
      </c>
      <c r="E943" s="25" t="str">
        <f>+R943</f>
        <v>A</v>
      </c>
      <c r="F943" s="25" t="str">
        <f>+S943</f>
        <v>A</v>
      </c>
      <c r="G943" s="29" t="s">
        <v>25</v>
      </c>
      <c r="H943" s="29" t="str">
        <f t="shared" si="14"/>
        <v/>
      </c>
      <c r="I943" s="25" t="str">
        <f>IF(K943&gt;4,"Dames","Messieurs")</f>
        <v>Dames</v>
      </c>
      <c r="J943" t="str">
        <f>RIGHT(B943,5)</f>
        <v>509.0</v>
      </c>
      <c r="K943">
        <f>VALUE(LEFT(J943,1))</f>
        <v>5</v>
      </c>
      <c r="L943" s="25" t="str">
        <f>+O943</f>
        <v>R6 </v>
      </c>
      <c r="M943" s="25" t="s">
        <v>48</v>
      </c>
      <c r="N943" s="25" t="s">
        <v>49</v>
      </c>
      <c r="O943" s="25" t="s">
        <v>3065</v>
      </c>
      <c r="P943" s="25">
        <v>2103</v>
      </c>
      <c r="Q943" s="25">
        <v>4.4569999999999999</v>
      </c>
      <c r="R943" s="25" t="s">
        <v>36</v>
      </c>
      <c r="S943" s="25" t="s">
        <v>36</v>
      </c>
    </row>
    <row r="944" spans="1:19" x14ac:dyDescent="0.35">
      <c r="A944" s="25" t="str">
        <f>+N944</f>
        <v>Gaillard Jacques</v>
      </c>
      <c r="B944" s="25" t="str">
        <f>+M944</f>
        <v>376.44.227.0</v>
      </c>
      <c r="C944" s="25" t="str">
        <f>LEFT(L944,2)</f>
        <v>R7</v>
      </c>
      <c r="D944" s="25">
        <f>+Q944</f>
        <v>3.1680000000000001</v>
      </c>
      <c r="E944" s="25" t="str">
        <f>+R944</f>
        <v>80+</v>
      </c>
      <c r="F944" s="25" t="str">
        <f>+S944</f>
        <v>A</v>
      </c>
      <c r="G944" s="29" t="s">
        <v>1839</v>
      </c>
      <c r="H944" s="29" t="str">
        <f t="shared" si="14"/>
        <v/>
      </c>
      <c r="I944" s="25" t="str">
        <f>IF(K944&gt;4,"Dames","Messieurs")</f>
        <v>Messieurs</v>
      </c>
      <c r="J944" t="str">
        <f>RIGHT(B944,5)</f>
        <v>227.0</v>
      </c>
      <c r="K944">
        <f>VALUE(LEFT(J944,1))</f>
        <v>2</v>
      </c>
      <c r="L944" s="25" t="str">
        <f>+O944</f>
        <v>R7 </v>
      </c>
      <c r="M944" s="25" t="s">
        <v>1952</v>
      </c>
      <c r="N944" s="25" t="s">
        <v>1953</v>
      </c>
      <c r="O944" s="25" t="s">
        <v>3066</v>
      </c>
      <c r="P944" s="25">
        <v>11636</v>
      </c>
      <c r="Q944" s="25">
        <v>3.1680000000000001</v>
      </c>
      <c r="R944" s="25" t="s">
        <v>160</v>
      </c>
      <c r="S944" s="25" t="s">
        <v>36</v>
      </c>
    </row>
    <row r="945" spans="1:19" x14ac:dyDescent="0.35">
      <c r="A945" s="25" t="str">
        <f>+N945</f>
        <v>Gaillard Jean-Paul</v>
      </c>
      <c r="B945" s="25" t="str">
        <f>+M945</f>
        <v>376.58.445.0</v>
      </c>
      <c r="C945" s="25" t="str">
        <f>LEFT(L945,2)</f>
        <v>R7</v>
      </c>
      <c r="D945" s="25">
        <f>+Q945</f>
        <v>1.8420000000000001</v>
      </c>
      <c r="E945" s="25" t="str">
        <f>+R945</f>
        <v>65+</v>
      </c>
      <c r="F945" s="25" t="str">
        <f>+S945</f>
        <v>A</v>
      </c>
      <c r="G945" s="29" t="s">
        <v>3393</v>
      </c>
      <c r="H945" s="29" t="str">
        <f t="shared" si="14"/>
        <v/>
      </c>
      <c r="I945" s="25" t="str">
        <f>IF(K945&gt;4,"Dames","Messieurs")</f>
        <v>Messieurs</v>
      </c>
      <c r="J945" t="str">
        <f>RIGHT(B945,5)</f>
        <v>445.0</v>
      </c>
      <c r="K945">
        <f>VALUE(LEFT(J945,1))</f>
        <v>4</v>
      </c>
      <c r="L945" s="25" t="str">
        <f>+O945</f>
        <v>R7 </v>
      </c>
      <c r="M945" s="25" t="s">
        <v>3710</v>
      </c>
      <c r="N945" s="25" t="s">
        <v>3711</v>
      </c>
      <c r="O945" s="25" t="s">
        <v>3066</v>
      </c>
      <c r="P945" s="25">
        <v>20429</v>
      </c>
      <c r="Q945" s="25">
        <v>1.8420000000000001</v>
      </c>
      <c r="R945" s="25" t="s">
        <v>100</v>
      </c>
      <c r="S945" s="25" t="s">
        <v>36</v>
      </c>
    </row>
    <row r="946" spans="1:19" x14ac:dyDescent="0.35">
      <c r="A946" s="25" t="str">
        <f>+N946</f>
        <v>Gaillard Jeremy</v>
      </c>
      <c r="B946" s="25" t="str">
        <f>+M946</f>
        <v>376.96.464.0</v>
      </c>
      <c r="C946" s="25" t="str">
        <f>LEFT(L946,2)</f>
        <v>R9</v>
      </c>
      <c r="D946" s="25">
        <f>+Q946</f>
        <v>0.75</v>
      </c>
      <c r="E946" s="25" t="str">
        <f>+R946</f>
        <v>A</v>
      </c>
      <c r="F946" s="25" t="str">
        <f>+S946</f>
        <v>S</v>
      </c>
      <c r="G946" s="29" t="s">
        <v>25</v>
      </c>
      <c r="H946" s="29" t="str">
        <f t="shared" si="14"/>
        <v/>
      </c>
      <c r="I946" s="25" t="str">
        <f>IF(K946&gt;4,"Dames","Messieurs")</f>
        <v>Messieurs</v>
      </c>
      <c r="J946" t="str">
        <f>RIGHT(B946,5)</f>
        <v>464.0</v>
      </c>
      <c r="K946">
        <f>VALUE(LEFT(J946,1))</f>
        <v>4</v>
      </c>
      <c r="L946" s="25" t="str">
        <f>+O946</f>
        <v>R9 </v>
      </c>
      <c r="M946" s="25" t="s">
        <v>945</v>
      </c>
      <c r="N946" s="25" t="s">
        <v>946</v>
      </c>
      <c r="O946" s="25" t="s">
        <v>3073</v>
      </c>
      <c r="P946" s="25">
        <v>32458</v>
      </c>
      <c r="Q946" s="25">
        <v>0.75</v>
      </c>
      <c r="R946" s="25" t="s">
        <v>36</v>
      </c>
      <c r="S946" s="25" t="s">
        <v>878</v>
      </c>
    </row>
    <row r="947" spans="1:19" x14ac:dyDescent="0.35">
      <c r="A947" s="25" t="str">
        <f>+N947</f>
        <v>Gaillard Jessamie</v>
      </c>
      <c r="B947" s="25" t="str">
        <f>+M947</f>
        <v>376.02.754.0</v>
      </c>
      <c r="C947" s="25" t="str">
        <f>LEFT(L947,2)</f>
        <v>R9</v>
      </c>
      <c r="D947" s="25">
        <f>+Q947</f>
        <v>0.75</v>
      </c>
      <c r="E947" s="25" t="str">
        <f>+R947</f>
        <v>A</v>
      </c>
      <c r="F947" s="25" t="str">
        <f>+S947</f>
        <v>S</v>
      </c>
      <c r="G947" s="29" t="s">
        <v>25</v>
      </c>
      <c r="H947" s="29" t="str">
        <f t="shared" si="14"/>
        <v/>
      </c>
      <c r="I947" s="25" t="str">
        <f>IF(K947&gt;4,"Dames","Messieurs")</f>
        <v>Dames</v>
      </c>
      <c r="J947" t="str">
        <f>RIGHT(B947,5)</f>
        <v>754.0</v>
      </c>
      <c r="K947">
        <f>VALUE(LEFT(J947,1))</f>
        <v>7</v>
      </c>
      <c r="L947" s="25" t="str">
        <f>+O947</f>
        <v>R9 </v>
      </c>
      <c r="M947" s="25" t="s">
        <v>426</v>
      </c>
      <c r="N947" s="25" t="s">
        <v>427</v>
      </c>
      <c r="O947" s="25" t="s">
        <v>3073</v>
      </c>
      <c r="P947" s="25">
        <v>11805</v>
      </c>
      <c r="Q947" s="25">
        <v>0.75</v>
      </c>
      <c r="R947" s="25" t="s">
        <v>36</v>
      </c>
      <c r="S947" s="25" t="s">
        <v>878</v>
      </c>
    </row>
    <row r="948" spans="1:19" x14ac:dyDescent="0.35">
      <c r="A948" s="25" t="str">
        <f>+N948</f>
        <v>Gaillard Manuela</v>
      </c>
      <c r="B948" s="25" t="str">
        <f>+M948</f>
        <v>376.78.702.0</v>
      </c>
      <c r="C948" s="25" t="str">
        <f>LEFT(L948,2)</f>
        <v>R7</v>
      </c>
      <c r="D948" s="25">
        <f>+Q948</f>
        <v>2.024</v>
      </c>
      <c r="E948" s="25" t="str">
        <f>+R948</f>
        <v>45+</v>
      </c>
      <c r="F948" s="25" t="str">
        <f>+S948</f>
        <v>A</v>
      </c>
      <c r="G948" s="29" t="s">
        <v>25</v>
      </c>
      <c r="H948" s="29" t="str">
        <f t="shared" si="14"/>
        <v/>
      </c>
      <c r="I948" s="25" t="str">
        <f>IF(K948&gt;4,"Dames","Messieurs")</f>
        <v>Dames</v>
      </c>
      <c r="J948" t="str">
        <f>RIGHT(B948,5)</f>
        <v>702.0</v>
      </c>
      <c r="K948">
        <f>VALUE(LEFT(J948,1))</f>
        <v>7</v>
      </c>
      <c r="L948" s="25" t="str">
        <f>+O948</f>
        <v>R7 </v>
      </c>
      <c r="M948" s="25" t="s">
        <v>56</v>
      </c>
      <c r="N948" s="25" t="s">
        <v>57</v>
      </c>
      <c r="O948" s="25" t="s">
        <v>3066</v>
      </c>
      <c r="P948" s="25">
        <v>6793</v>
      </c>
      <c r="Q948" s="25">
        <v>2.024</v>
      </c>
      <c r="R948" s="25" t="s">
        <v>78</v>
      </c>
      <c r="S948" s="25" t="s">
        <v>36</v>
      </c>
    </row>
    <row r="949" spans="1:19" x14ac:dyDescent="0.35">
      <c r="A949" s="25" t="str">
        <f>+N949</f>
        <v>Gaillard Marine</v>
      </c>
      <c r="B949" s="25" t="str">
        <f>+M949</f>
        <v>376.96.763.0</v>
      </c>
      <c r="C949" s="25" t="str">
        <f>LEFT(L949,2)</f>
        <v>R7</v>
      </c>
      <c r="D949" s="25">
        <f>+Q949</f>
        <v>2.8439999999999999</v>
      </c>
      <c r="E949" s="25" t="str">
        <f>+R949</f>
        <v>A</v>
      </c>
      <c r="F949" s="25" t="str">
        <f>+S949</f>
        <v>A</v>
      </c>
      <c r="G949" s="29" t="s">
        <v>25</v>
      </c>
      <c r="H949" s="29" t="str">
        <f t="shared" si="14"/>
        <v/>
      </c>
      <c r="I949" s="25" t="str">
        <f>IF(K949&gt;4,"Dames","Messieurs")</f>
        <v>Dames</v>
      </c>
      <c r="J949" t="str">
        <f>RIGHT(B949,5)</f>
        <v>763.0</v>
      </c>
      <c r="K949">
        <f>VALUE(LEFT(J949,1))</f>
        <v>7</v>
      </c>
      <c r="L949" s="25" t="str">
        <f>+O949</f>
        <v>R7 </v>
      </c>
      <c r="M949" s="25" t="s">
        <v>58</v>
      </c>
      <c r="N949" s="25" t="s">
        <v>59</v>
      </c>
      <c r="O949" s="25" t="s">
        <v>3066</v>
      </c>
      <c r="P949" s="25">
        <v>4708</v>
      </c>
      <c r="Q949" s="25">
        <v>2.8439999999999999</v>
      </c>
      <c r="R949" s="25" t="s">
        <v>36</v>
      </c>
      <c r="S949" s="25" t="s">
        <v>36</v>
      </c>
    </row>
    <row r="950" spans="1:19" x14ac:dyDescent="0.35">
      <c r="A950" s="25" t="str">
        <f>+N950</f>
        <v>Gaillard Paul-Henri</v>
      </c>
      <c r="B950" s="25" t="str">
        <f>+M950</f>
        <v>376.44.342.0</v>
      </c>
      <c r="C950" s="25" t="str">
        <f>LEFT(L950,2)</f>
        <v>R9</v>
      </c>
      <c r="D950" s="25">
        <f>+Q950</f>
        <v>0.75</v>
      </c>
      <c r="E950" s="25" t="str">
        <f>+R950</f>
        <v>80+</v>
      </c>
      <c r="F950" s="25" t="str">
        <f>+S950</f>
        <v>S</v>
      </c>
      <c r="G950" s="29" t="s">
        <v>2175</v>
      </c>
      <c r="H950" s="29" t="str">
        <f t="shared" ref="H950:H1012" si="15">IF(B950=B949,1,"")</f>
        <v/>
      </c>
      <c r="I950" s="25" t="str">
        <f>IF(K950&gt;4,"Dames","Messieurs")</f>
        <v>Messieurs</v>
      </c>
      <c r="J950" t="str">
        <f>RIGHT(B950,5)</f>
        <v>342.0</v>
      </c>
      <c r="K950">
        <f>VALUE(LEFT(J950,1))</f>
        <v>3</v>
      </c>
      <c r="L950" s="25" t="str">
        <f>+O950</f>
        <v>R9 </v>
      </c>
      <c r="M950" s="25" t="s">
        <v>2977</v>
      </c>
      <c r="N950" s="25" t="s">
        <v>2978</v>
      </c>
      <c r="O950" s="25" t="s">
        <v>3073</v>
      </c>
      <c r="P950" s="25">
        <v>32458</v>
      </c>
      <c r="Q950" s="25">
        <v>0.75</v>
      </c>
      <c r="R950" s="25" t="s">
        <v>160</v>
      </c>
      <c r="S950" s="25" t="s">
        <v>878</v>
      </c>
    </row>
    <row r="951" spans="1:19" x14ac:dyDescent="0.35">
      <c r="A951" s="25" t="str">
        <f>+N951</f>
        <v>Gaillard Ralph</v>
      </c>
      <c r="B951" s="25" t="str">
        <f>+M951</f>
        <v>376.76.350.0</v>
      </c>
      <c r="C951" s="25" t="str">
        <f>LEFT(L951,2)</f>
        <v>R7</v>
      </c>
      <c r="D951" s="25">
        <f>+Q951</f>
        <v>2.339</v>
      </c>
      <c r="E951" s="25" t="str">
        <f>+R951</f>
        <v>45+</v>
      </c>
      <c r="F951" s="25" t="str">
        <f>+S951</f>
        <v>A</v>
      </c>
      <c r="G951" s="29" t="s">
        <v>25</v>
      </c>
      <c r="H951" s="29" t="str">
        <f t="shared" si="15"/>
        <v/>
      </c>
      <c r="I951" s="25" t="str">
        <f>IF(K951&gt;4,"Dames","Messieurs")</f>
        <v>Messieurs</v>
      </c>
      <c r="J951" t="str">
        <f>RIGHT(B951,5)</f>
        <v>350.0</v>
      </c>
      <c r="K951">
        <f>VALUE(LEFT(J951,1))</f>
        <v>3</v>
      </c>
      <c r="L951" s="25" t="str">
        <f>+O951</f>
        <v>R7 </v>
      </c>
      <c r="M951" s="25" t="s">
        <v>120</v>
      </c>
      <c r="N951" s="25" t="s">
        <v>121</v>
      </c>
      <c r="O951" s="25" t="s">
        <v>3066</v>
      </c>
      <c r="P951" s="25">
        <v>16693</v>
      </c>
      <c r="Q951" s="25">
        <v>2.339</v>
      </c>
      <c r="R951" s="25" t="s">
        <v>78</v>
      </c>
      <c r="S951" s="25" t="s">
        <v>36</v>
      </c>
    </row>
    <row r="952" spans="1:19" x14ac:dyDescent="0.35">
      <c r="A952" s="25" t="str">
        <f>+N952</f>
        <v>Gaillard Raphaele</v>
      </c>
      <c r="B952" s="25" t="str">
        <f>+M952</f>
        <v>376.53.635.0</v>
      </c>
      <c r="C952" s="25" t="str">
        <f>LEFT(L952,2)</f>
        <v>R9</v>
      </c>
      <c r="D952" s="25">
        <f>+Q952</f>
        <v>0.75</v>
      </c>
      <c r="E952" s="25" t="str">
        <f>+R952</f>
        <v>70+</v>
      </c>
      <c r="F952" s="25" t="str">
        <f>+S952</f>
        <v>S</v>
      </c>
      <c r="G952" s="29" t="s">
        <v>25</v>
      </c>
      <c r="H952" s="29" t="str">
        <f t="shared" si="15"/>
        <v/>
      </c>
      <c r="I952" s="25" t="str">
        <f>IF(K952&gt;4,"Dames","Messieurs")</f>
        <v>Dames</v>
      </c>
      <c r="J952" t="str">
        <f>RIGHT(B952,5)</f>
        <v>635.0</v>
      </c>
      <c r="K952">
        <f>VALUE(LEFT(J952,1))</f>
        <v>6</v>
      </c>
      <c r="L952" s="25" t="str">
        <f>+O952</f>
        <v>R9 </v>
      </c>
      <c r="M952" s="25" t="s">
        <v>45</v>
      </c>
      <c r="N952" s="25" t="s">
        <v>46</v>
      </c>
      <c r="O952" s="25" t="s">
        <v>3073</v>
      </c>
      <c r="P952" s="25">
        <v>11805</v>
      </c>
      <c r="Q952" s="25">
        <v>0.75</v>
      </c>
      <c r="R952" s="25" t="s">
        <v>148</v>
      </c>
      <c r="S952" s="25" t="s">
        <v>878</v>
      </c>
    </row>
    <row r="953" spans="1:19" x14ac:dyDescent="0.35">
      <c r="A953" s="25" t="str">
        <f>+N953</f>
        <v>Gaillard Tristan</v>
      </c>
      <c r="B953" s="25" t="str">
        <f>+M953</f>
        <v>376.99.165.0</v>
      </c>
      <c r="C953" s="25" t="str">
        <f>LEFT(L953,2)</f>
        <v>R9</v>
      </c>
      <c r="D953" s="25">
        <f>+Q953</f>
        <v>0.753</v>
      </c>
      <c r="E953" s="25" t="str">
        <f>+R953</f>
        <v>A</v>
      </c>
      <c r="F953" s="25" t="str">
        <f>+S953</f>
        <v>A</v>
      </c>
      <c r="G953" s="29" t="s">
        <v>25</v>
      </c>
      <c r="H953" s="29" t="str">
        <f t="shared" si="15"/>
        <v/>
      </c>
      <c r="I953" s="25" t="str">
        <f>IF(K953&gt;4,"Dames","Messieurs")</f>
        <v>Messieurs</v>
      </c>
      <c r="J953" t="str">
        <f>RIGHT(B953,5)</f>
        <v>165.0</v>
      </c>
      <c r="K953">
        <f>VALUE(LEFT(J953,1))</f>
        <v>1</v>
      </c>
      <c r="L953" s="25" t="str">
        <f>+O953</f>
        <v>R9 </v>
      </c>
      <c r="M953" s="25" t="s">
        <v>113</v>
      </c>
      <c r="N953" s="25" t="s">
        <v>114</v>
      </c>
      <c r="O953" s="25" t="s">
        <v>3073</v>
      </c>
      <c r="P953" s="25">
        <v>32405</v>
      </c>
      <c r="Q953" s="25">
        <v>0.753</v>
      </c>
      <c r="R953" s="25" t="s">
        <v>36</v>
      </c>
      <c r="S953" s="25" t="s">
        <v>36</v>
      </c>
    </row>
    <row r="954" spans="1:19" x14ac:dyDescent="0.35">
      <c r="A954" s="25" t="str">
        <f>+N954</f>
        <v>Galley Charlotte</v>
      </c>
      <c r="B954" s="25" t="str">
        <f>+M954</f>
        <v>377.89.505.0</v>
      </c>
      <c r="C954" s="25" t="str">
        <f>LEFT(L954,2)</f>
        <v>R9</v>
      </c>
      <c r="D954" s="25">
        <f>+Q954</f>
        <v>0.75</v>
      </c>
      <c r="E954" s="25" t="str">
        <f>+R954</f>
        <v>35+</v>
      </c>
      <c r="F954" s="25" t="str">
        <f>+S954</f>
        <v>S</v>
      </c>
      <c r="G954" s="29" t="s">
        <v>26</v>
      </c>
      <c r="H954" s="29" t="str">
        <f t="shared" si="15"/>
        <v/>
      </c>
      <c r="I954" s="25" t="str">
        <f>IF(K954&gt;4,"Dames","Messieurs")</f>
        <v>Dames</v>
      </c>
      <c r="J954" t="str">
        <f>RIGHT(B954,5)</f>
        <v>505.0</v>
      </c>
      <c r="K954">
        <f>VALUE(LEFT(J954,1))</f>
        <v>5</v>
      </c>
      <c r="L954" s="25" t="str">
        <f>+O954</f>
        <v>R9 </v>
      </c>
      <c r="M954" s="25" t="s">
        <v>1803</v>
      </c>
      <c r="N954" s="25" t="s">
        <v>1804</v>
      </c>
      <c r="O954" s="25" t="s">
        <v>3073</v>
      </c>
      <c r="P954" s="25">
        <v>11805</v>
      </c>
      <c r="Q954" s="25">
        <v>0.75</v>
      </c>
      <c r="R954" s="25" t="s">
        <v>42</v>
      </c>
      <c r="S954" s="25" t="s">
        <v>878</v>
      </c>
    </row>
    <row r="955" spans="1:19" x14ac:dyDescent="0.35">
      <c r="A955" s="25" t="str">
        <f>+N955</f>
        <v>Gameiro Alexandre</v>
      </c>
      <c r="B955" s="25" t="str">
        <f>+M955</f>
        <v>378.05.101.0</v>
      </c>
      <c r="C955" s="25" t="str">
        <f>LEFT(L955,2)</f>
        <v>R9</v>
      </c>
      <c r="D955" s="25">
        <f>+Q955</f>
        <v>0.75</v>
      </c>
      <c r="E955" s="25" t="str">
        <f>+R955</f>
        <v>A</v>
      </c>
      <c r="F955" s="25" t="str">
        <f>+S955</f>
        <v>S</v>
      </c>
      <c r="G955" s="29" t="s">
        <v>3995</v>
      </c>
      <c r="H955" s="29" t="str">
        <f t="shared" si="15"/>
        <v/>
      </c>
      <c r="I955" s="25" t="str">
        <f>IF(K955&gt;4,"Dames","Messieurs")</f>
        <v>Messieurs</v>
      </c>
      <c r="J955" t="str">
        <f>RIGHT(B955,5)</f>
        <v>101.0</v>
      </c>
      <c r="K955">
        <f>VALUE(LEFT(J955,1))</f>
        <v>1</v>
      </c>
      <c r="L955" s="25" t="str">
        <f>+O955</f>
        <v>R9 </v>
      </c>
      <c r="M955" s="25" t="s">
        <v>4338</v>
      </c>
      <c r="N955" s="25" t="s">
        <v>4339</v>
      </c>
      <c r="O955" s="25" t="s">
        <v>3073</v>
      </c>
      <c r="P955" s="25">
        <v>32458</v>
      </c>
      <c r="Q955" s="25">
        <v>0.75</v>
      </c>
      <c r="R955" s="25" t="s">
        <v>36</v>
      </c>
      <c r="S955" s="25" t="s">
        <v>878</v>
      </c>
    </row>
    <row r="956" spans="1:19" x14ac:dyDescent="0.35">
      <c r="A956" s="25" t="str">
        <f>+N956</f>
        <v>GANTNER Agnès</v>
      </c>
      <c r="B956" s="25" t="str">
        <f>+M956</f>
        <v>379.94.802.0</v>
      </c>
      <c r="C956" s="25" t="str">
        <f>LEFT(L956,2)</f>
        <v>R8</v>
      </c>
      <c r="D956" s="25">
        <f>+Q956</f>
        <v>0.93200000000000005</v>
      </c>
      <c r="E956" s="25" t="str">
        <f>+R956</f>
        <v>30+</v>
      </c>
      <c r="F956" s="25" t="str">
        <f>+S956</f>
        <v>S</v>
      </c>
      <c r="G956" s="29" t="s">
        <v>543</v>
      </c>
      <c r="H956" s="29" t="str">
        <f t="shared" si="15"/>
        <v/>
      </c>
      <c r="I956" s="25" t="str">
        <f>IF(K956&gt;4,"Dames","Messieurs")</f>
        <v>Dames</v>
      </c>
      <c r="J956" t="str">
        <f>RIGHT(B956,5)</f>
        <v>802.0</v>
      </c>
      <c r="K956">
        <f>VALUE(LEFT(J956,1))</f>
        <v>8</v>
      </c>
      <c r="L956" s="25" t="str">
        <f>+O956</f>
        <v>R8 </v>
      </c>
      <c r="M956" s="25" t="s">
        <v>3408</v>
      </c>
      <c r="N956" s="25" t="s">
        <v>3409</v>
      </c>
      <c r="O956" s="25" t="s">
        <v>3070</v>
      </c>
      <c r="P956" s="25">
        <v>10923</v>
      </c>
      <c r="Q956" s="25">
        <v>0.93200000000000005</v>
      </c>
      <c r="R956" s="25" t="s">
        <v>35</v>
      </c>
      <c r="S956" s="25" t="s">
        <v>878</v>
      </c>
    </row>
    <row r="957" spans="1:19" x14ac:dyDescent="0.35">
      <c r="A957" s="25" t="str">
        <f>+N957</f>
        <v>Gantner David</v>
      </c>
      <c r="B957" s="25" t="str">
        <f>+M957</f>
        <v>379.87.474.0</v>
      </c>
      <c r="C957" s="25" t="str">
        <f>LEFT(L957,2)</f>
        <v>R7</v>
      </c>
      <c r="D957" s="25">
        <f>+Q957</f>
        <v>2.7719999999999998</v>
      </c>
      <c r="E957" s="25" t="str">
        <f>+R957</f>
        <v>35+</v>
      </c>
      <c r="F957" s="25" t="str">
        <f>+S957</f>
        <v>S</v>
      </c>
      <c r="G957" s="29" t="s">
        <v>543</v>
      </c>
      <c r="H957" s="29" t="str">
        <f t="shared" si="15"/>
        <v/>
      </c>
      <c r="I957" s="25" t="str">
        <f>IF(K957&gt;4,"Dames","Messieurs")</f>
        <v>Messieurs</v>
      </c>
      <c r="J957" t="str">
        <f>RIGHT(B957,5)</f>
        <v>474.0</v>
      </c>
      <c r="K957">
        <f>VALUE(LEFT(J957,1))</f>
        <v>4</v>
      </c>
      <c r="L957" s="25" t="str">
        <f>+O957</f>
        <v>R7 </v>
      </c>
      <c r="M957" s="25" t="s">
        <v>3413</v>
      </c>
      <c r="N957" s="25" t="s">
        <v>3414</v>
      </c>
      <c r="O957" s="25" t="s">
        <v>3066</v>
      </c>
      <c r="P957" s="25">
        <v>13924</v>
      </c>
      <c r="Q957" s="25">
        <v>2.7719999999999998</v>
      </c>
      <c r="R957" s="25" t="s">
        <v>42</v>
      </c>
      <c r="S957" s="25" t="s">
        <v>878</v>
      </c>
    </row>
    <row r="958" spans="1:19" x14ac:dyDescent="0.35">
      <c r="A958" s="25" t="str">
        <f>+N958</f>
        <v>Ganz Charles</v>
      </c>
      <c r="B958" s="25" t="str">
        <f>+M958</f>
        <v>379.12.105.0</v>
      </c>
      <c r="C958" s="25" t="str">
        <f>LEFT(L958,2)</f>
        <v>R7</v>
      </c>
      <c r="D958" s="25">
        <f>+Q958</f>
        <v>1.883</v>
      </c>
      <c r="E958" s="25" t="str">
        <f>+R958</f>
        <v>14&amp;U</v>
      </c>
      <c r="F958" s="25" t="str">
        <f>+S958</f>
        <v>A</v>
      </c>
      <c r="G958" s="29" t="s">
        <v>3996</v>
      </c>
      <c r="H958" s="29" t="str">
        <f t="shared" si="15"/>
        <v/>
      </c>
      <c r="I958" s="25" t="str">
        <f>IF(K958&gt;4,"Dames","Messieurs")</f>
        <v>Messieurs</v>
      </c>
      <c r="J958" t="str">
        <f>RIGHT(B958,5)</f>
        <v>105.0</v>
      </c>
      <c r="K958">
        <f>VALUE(LEFT(J958,1))</f>
        <v>1</v>
      </c>
      <c r="L958" s="25" t="str">
        <f>+O958</f>
        <v>R7 </v>
      </c>
      <c r="M958" s="25" t="s">
        <v>4499</v>
      </c>
      <c r="N958" s="25" t="s">
        <v>4500</v>
      </c>
      <c r="O958" s="25" t="s">
        <v>3066</v>
      </c>
      <c r="P958" s="25">
        <v>20095</v>
      </c>
      <c r="Q958" s="25">
        <v>1.883</v>
      </c>
      <c r="R958" s="25" t="s">
        <v>83</v>
      </c>
      <c r="S958" s="25" t="s">
        <v>36</v>
      </c>
    </row>
    <row r="959" spans="1:19" x14ac:dyDescent="0.35">
      <c r="A959" s="25" t="str">
        <f>+N959</f>
        <v>Gao Lan</v>
      </c>
      <c r="B959" s="25" t="str">
        <f>+M959</f>
        <v>379.83.772.1</v>
      </c>
      <c r="C959" s="25" t="str">
        <f>LEFT(L959,2)</f>
        <v>R7</v>
      </c>
      <c r="D959" s="25">
        <f>+Q959</f>
        <v>2.294</v>
      </c>
      <c r="E959" s="25" t="str">
        <f>+R959</f>
        <v>40+</v>
      </c>
      <c r="F959" s="25" t="str">
        <f>+S959</f>
        <v>S</v>
      </c>
      <c r="G959" s="29" t="s">
        <v>1839</v>
      </c>
      <c r="H959" s="29" t="str">
        <f t="shared" si="15"/>
        <v/>
      </c>
      <c r="I959" s="25" t="str">
        <f>IF(K959&gt;4,"Dames","Messieurs")</f>
        <v>Dames</v>
      </c>
      <c r="J959" t="str">
        <f>RIGHT(B959,5)</f>
        <v>772.1</v>
      </c>
      <c r="K959">
        <f>VALUE(LEFT(J959,1))</f>
        <v>7</v>
      </c>
      <c r="L959" s="25" t="str">
        <f>+O959</f>
        <v>R7 </v>
      </c>
      <c r="M959" s="25" t="s">
        <v>3242</v>
      </c>
      <c r="N959" s="25" t="s">
        <v>3243</v>
      </c>
      <c r="O959" s="25" t="s">
        <v>3066</v>
      </c>
      <c r="P959" s="25">
        <v>6011</v>
      </c>
      <c r="Q959" s="25">
        <v>2.294</v>
      </c>
      <c r="R959" s="25" t="s">
        <v>68</v>
      </c>
      <c r="S959" s="25" t="s">
        <v>878</v>
      </c>
    </row>
    <row r="960" spans="1:19" x14ac:dyDescent="0.35">
      <c r="A960" s="25" t="str">
        <f>+N960</f>
        <v>Garcia Patrick</v>
      </c>
      <c r="B960" s="25" t="str">
        <f>+M960</f>
        <v>380.74.490.0</v>
      </c>
      <c r="C960" s="25" t="str">
        <f>LEFT(L960,2)</f>
        <v>R9</v>
      </c>
      <c r="D960" s="25">
        <f>+Q960</f>
        <v>0.75</v>
      </c>
      <c r="E960" s="25" t="str">
        <f>+R960</f>
        <v>50+</v>
      </c>
      <c r="F960" s="25" t="str">
        <f>+S960</f>
        <v>S</v>
      </c>
      <c r="G960" s="29" t="s">
        <v>28</v>
      </c>
      <c r="H960" s="29" t="str">
        <f t="shared" si="15"/>
        <v/>
      </c>
      <c r="I960" s="25" t="str">
        <f>IF(K960&gt;4,"Dames","Messieurs")</f>
        <v>Messieurs</v>
      </c>
      <c r="J960" t="str">
        <f>RIGHT(B960,5)</f>
        <v>490.0</v>
      </c>
      <c r="K960">
        <f>VALUE(LEFT(J960,1))</f>
        <v>4</v>
      </c>
      <c r="L960" s="25" t="str">
        <f>+O960</f>
        <v>R9 </v>
      </c>
      <c r="M960" s="25" t="s">
        <v>1495</v>
      </c>
      <c r="N960" s="25" t="s">
        <v>1496</v>
      </c>
      <c r="O960" s="25" t="s">
        <v>3073</v>
      </c>
      <c r="P960" s="25">
        <v>32458</v>
      </c>
      <c r="Q960" s="25">
        <v>0.75</v>
      </c>
      <c r="R960" s="25" t="s">
        <v>39</v>
      </c>
      <c r="S960" s="25" t="s">
        <v>878</v>
      </c>
    </row>
    <row r="961" spans="1:19" x14ac:dyDescent="0.35">
      <c r="A961" s="25" t="str">
        <f>+N961</f>
        <v>Garizzio Agustin</v>
      </c>
      <c r="B961" s="25" t="str">
        <f>+M961</f>
        <v>380.69.181.0</v>
      </c>
      <c r="C961" s="25" t="str">
        <f>LEFT(L961,2)</f>
        <v>R9</v>
      </c>
      <c r="D961" s="25">
        <f>+Q961</f>
        <v>0.75</v>
      </c>
      <c r="E961" s="25" t="str">
        <f>+R961</f>
        <v>55+</v>
      </c>
      <c r="F961" s="25" t="str">
        <f>+S961</f>
        <v>S</v>
      </c>
      <c r="G961" s="29" t="s">
        <v>27</v>
      </c>
      <c r="H961" s="29" t="str">
        <f t="shared" si="15"/>
        <v/>
      </c>
      <c r="I961" s="25" t="str">
        <f>IF(K961&gt;4,"Dames","Messieurs")</f>
        <v>Messieurs</v>
      </c>
      <c r="J961" t="str">
        <f>RIGHT(B961,5)</f>
        <v>181.0</v>
      </c>
      <c r="K961">
        <f>VALUE(LEFT(J961,1))</f>
        <v>1</v>
      </c>
      <c r="L961" s="25" t="str">
        <f>+O961</f>
        <v>R9 </v>
      </c>
      <c r="M961" s="25" t="s">
        <v>684</v>
      </c>
      <c r="N961" s="25" t="s">
        <v>685</v>
      </c>
      <c r="O961" s="25" t="s">
        <v>3073</v>
      </c>
      <c r="P961" s="25">
        <v>32458</v>
      </c>
      <c r="Q961" s="25">
        <v>0.75</v>
      </c>
      <c r="R961" s="25" t="s">
        <v>53</v>
      </c>
      <c r="S961" s="25" t="s">
        <v>878</v>
      </c>
    </row>
    <row r="962" spans="1:19" x14ac:dyDescent="0.35">
      <c r="A962" s="25" t="str">
        <f>+N962</f>
        <v>GARNIER Valentin</v>
      </c>
      <c r="B962" s="25" t="str">
        <f>+M962</f>
        <v>380.04.135.0</v>
      </c>
      <c r="C962" s="25" t="str">
        <f>LEFT(L962,2)</f>
        <v>R9</v>
      </c>
      <c r="D962" s="25">
        <f>+Q962</f>
        <v>0.75</v>
      </c>
      <c r="E962" s="25" t="str">
        <f>+R962</f>
        <v>A</v>
      </c>
      <c r="F962" s="25" t="str">
        <f>+S962</f>
        <v>S</v>
      </c>
      <c r="G962" s="29" t="s">
        <v>3359</v>
      </c>
      <c r="H962" s="29" t="str">
        <f t="shared" si="15"/>
        <v/>
      </c>
      <c r="I962" s="25" t="str">
        <f>IF(K962&gt;4,"Dames","Messieurs")</f>
        <v>Messieurs</v>
      </c>
      <c r="J962" t="str">
        <f>RIGHT(B962,5)</f>
        <v>135.0</v>
      </c>
      <c r="K962">
        <f>VALUE(LEFT(J962,1))</f>
        <v>1</v>
      </c>
      <c r="L962" s="25" t="str">
        <f>+O962</f>
        <v>R9 </v>
      </c>
      <c r="M962" s="25" t="s">
        <v>794</v>
      </c>
      <c r="N962" s="25" t="s">
        <v>795</v>
      </c>
      <c r="O962" s="25" t="s">
        <v>3073</v>
      </c>
      <c r="P962" s="25">
        <v>32458</v>
      </c>
      <c r="Q962" s="25">
        <v>0.75</v>
      </c>
      <c r="R962" s="25" t="s">
        <v>36</v>
      </c>
      <c r="S962" s="25" t="s">
        <v>878</v>
      </c>
    </row>
    <row r="963" spans="1:19" x14ac:dyDescent="0.35">
      <c r="A963" s="25" t="str">
        <f>+N963</f>
        <v>Gaskell Julia</v>
      </c>
      <c r="B963" s="25" t="str">
        <f>+M963</f>
        <v>381.64.519.0</v>
      </c>
      <c r="C963" s="25" t="str">
        <f>LEFT(L963,2)</f>
        <v>R6</v>
      </c>
      <c r="D963" s="25">
        <f>+Q963</f>
        <v>3.294</v>
      </c>
      <c r="E963" s="25" t="str">
        <f>+R963</f>
        <v>60+</v>
      </c>
      <c r="F963" s="25" t="str">
        <f>+S963</f>
        <v>A</v>
      </c>
      <c r="G963" s="29" t="s">
        <v>3994</v>
      </c>
      <c r="H963" s="29" t="str">
        <f t="shared" si="15"/>
        <v/>
      </c>
      <c r="I963" s="25" t="str">
        <f>IF(K963&gt;4,"Dames","Messieurs")</f>
        <v>Dames</v>
      </c>
      <c r="J963" t="str">
        <f>RIGHT(B963,5)</f>
        <v>519.0</v>
      </c>
      <c r="K963">
        <f>VALUE(LEFT(J963,1))</f>
        <v>5</v>
      </c>
      <c r="L963" s="25" t="str">
        <f>+O963</f>
        <v>R6 </v>
      </c>
      <c r="M963" s="25" t="s">
        <v>4571</v>
      </c>
      <c r="N963" s="25" t="s">
        <v>4572</v>
      </c>
      <c r="O963" s="25" t="s">
        <v>3065</v>
      </c>
      <c r="P963" s="25">
        <v>3825</v>
      </c>
      <c r="Q963" s="25">
        <v>3.294</v>
      </c>
      <c r="R963" s="25" t="s">
        <v>47</v>
      </c>
      <c r="S963" s="25" t="s">
        <v>36</v>
      </c>
    </row>
    <row r="964" spans="1:19" x14ac:dyDescent="0.35">
      <c r="A964" s="25" t="str">
        <f>+N964</f>
        <v>Gaudard Pascal</v>
      </c>
      <c r="B964" s="25" t="str">
        <f>+M964</f>
        <v>383.68.388.0</v>
      </c>
      <c r="C964" s="25" t="str">
        <f>LEFT(L964,2)</f>
        <v>R9</v>
      </c>
      <c r="D964" s="25">
        <f>+Q964</f>
        <v>0.75</v>
      </c>
      <c r="E964" s="25" t="str">
        <f>+R964</f>
        <v>55+</v>
      </c>
      <c r="F964" s="25" t="str">
        <f>+S964</f>
        <v>A</v>
      </c>
      <c r="G964" s="29" t="s">
        <v>3995</v>
      </c>
      <c r="H964" s="29" t="str">
        <f t="shared" si="15"/>
        <v/>
      </c>
      <c r="I964" s="25" t="str">
        <f>IF(K964&gt;4,"Dames","Messieurs")</f>
        <v>Messieurs</v>
      </c>
      <c r="J964" t="str">
        <f>RIGHT(B964,5)</f>
        <v>388.0</v>
      </c>
      <c r="K964">
        <f>VALUE(LEFT(J964,1))</f>
        <v>3</v>
      </c>
      <c r="L964" s="25" t="str">
        <f>+O964</f>
        <v>R9 </v>
      </c>
      <c r="M964" s="25" t="s">
        <v>4334</v>
      </c>
      <c r="N964" s="25" t="s">
        <v>4335</v>
      </c>
      <c r="O964" s="25" t="s">
        <v>3073</v>
      </c>
      <c r="P964" s="25">
        <v>32458</v>
      </c>
      <c r="Q964" s="25">
        <v>0.75</v>
      </c>
      <c r="R964" s="25" t="s">
        <v>53</v>
      </c>
      <c r="S964" s="25" t="s">
        <v>36</v>
      </c>
    </row>
    <row r="965" spans="1:19" x14ac:dyDescent="0.35">
      <c r="A965" s="25" t="str">
        <f>+N965</f>
        <v>Gaudin Jean-Pierre</v>
      </c>
      <c r="B965" s="25" t="str">
        <f>+M965</f>
        <v>383.55.404.0</v>
      </c>
      <c r="C965" s="25" t="str">
        <f>LEFT(L965,2)</f>
        <v>R7</v>
      </c>
      <c r="D965" s="25">
        <f>+Q965</f>
        <v>2.9289999999999998</v>
      </c>
      <c r="E965" s="25" t="str">
        <f>+R965</f>
        <v>70+</v>
      </c>
      <c r="F965" s="25" t="str">
        <f>+S965</f>
        <v>A</v>
      </c>
      <c r="G965" s="29" t="s">
        <v>2175</v>
      </c>
      <c r="H965" s="29" t="str">
        <f t="shared" si="15"/>
        <v/>
      </c>
      <c r="I965" s="25" t="str">
        <f>IF(K965&gt;4,"Dames","Messieurs")</f>
        <v>Messieurs</v>
      </c>
      <c r="J965" t="str">
        <f>RIGHT(B965,5)</f>
        <v>404.0</v>
      </c>
      <c r="K965">
        <f>VALUE(LEFT(J965,1))</f>
        <v>4</v>
      </c>
      <c r="L965" s="25" t="str">
        <f>+O965</f>
        <v>R7 </v>
      </c>
      <c r="M965" s="25" t="s">
        <v>2257</v>
      </c>
      <c r="N965" s="25" t="s">
        <v>2258</v>
      </c>
      <c r="O965" s="25" t="s">
        <v>3066</v>
      </c>
      <c r="P965" s="25">
        <v>13015</v>
      </c>
      <c r="Q965" s="25">
        <v>2.9289999999999998</v>
      </c>
      <c r="R965" s="25" t="s">
        <v>148</v>
      </c>
      <c r="S965" s="25" t="s">
        <v>36</v>
      </c>
    </row>
    <row r="966" spans="1:19" x14ac:dyDescent="0.35">
      <c r="A966" s="25" t="str">
        <f>+N966</f>
        <v>Gaugaz Daniela</v>
      </c>
      <c r="B966" s="25" t="str">
        <f>+M966</f>
        <v>383.57.619.0</v>
      </c>
      <c r="C966" s="25" t="str">
        <f>LEFT(L966,2)</f>
        <v>R7</v>
      </c>
      <c r="D966" s="25">
        <f>+Q966</f>
        <v>2.3879999999999999</v>
      </c>
      <c r="E966" s="25" t="str">
        <f>+R966</f>
        <v>65+</v>
      </c>
      <c r="F966" s="25" t="str">
        <f>+S966</f>
        <v>A</v>
      </c>
      <c r="G966" s="29" t="s">
        <v>27</v>
      </c>
      <c r="H966" s="29" t="str">
        <f t="shared" si="15"/>
        <v/>
      </c>
      <c r="I966" s="25" t="str">
        <f>IF(K966&gt;4,"Dames","Messieurs")</f>
        <v>Dames</v>
      </c>
      <c r="J966" t="str">
        <f>RIGHT(B966,5)</f>
        <v>619.0</v>
      </c>
      <c r="K966">
        <f>VALUE(LEFT(J966,1))</f>
        <v>6</v>
      </c>
      <c r="L966" s="25" t="str">
        <f>+O966</f>
        <v>R7 </v>
      </c>
      <c r="M966" s="25" t="s">
        <v>2423</v>
      </c>
      <c r="N966" s="25" t="s">
        <v>2424</v>
      </c>
      <c r="O966" s="25" t="s">
        <v>3066</v>
      </c>
      <c r="P966" s="25">
        <v>5780</v>
      </c>
      <c r="Q966" s="25">
        <v>2.3879999999999999</v>
      </c>
      <c r="R966" s="25" t="s">
        <v>100</v>
      </c>
      <c r="S966" s="25" t="s">
        <v>36</v>
      </c>
    </row>
    <row r="967" spans="1:19" x14ac:dyDescent="0.35">
      <c r="A967" s="25" t="str">
        <f>+N967</f>
        <v>Gauthier Charlotte</v>
      </c>
      <c r="B967" s="25" t="str">
        <f>+M967</f>
        <v>383.94.707.0</v>
      </c>
      <c r="C967" s="25" t="str">
        <f>LEFT(L967,2)</f>
        <v>R9</v>
      </c>
      <c r="D967" s="25">
        <f>+Q967</f>
        <v>0.75</v>
      </c>
      <c r="E967" s="25" t="str">
        <f>+R967</f>
        <v>30+</v>
      </c>
      <c r="F967" s="25" t="str">
        <f>+S967</f>
        <v>S</v>
      </c>
      <c r="G967" s="29" t="s">
        <v>543</v>
      </c>
      <c r="H967" s="29" t="str">
        <f t="shared" si="15"/>
        <v/>
      </c>
      <c r="I967" s="25" t="str">
        <f>IF(K967&gt;4,"Dames","Messieurs")</f>
        <v>Dames</v>
      </c>
      <c r="J967" t="str">
        <f>RIGHT(B967,5)</f>
        <v>707.0</v>
      </c>
      <c r="K967">
        <f>VALUE(LEFT(J967,1))</f>
        <v>7</v>
      </c>
      <c r="L967" s="25" t="str">
        <f>+O967</f>
        <v>R9 </v>
      </c>
      <c r="M967" s="25" t="s">
        <v>1222</v>
      </c>
      <c r="N967" s="25" t="s">
        <v>1223</v>
      </c>
      <c r="O967" s="25" t="s">
        <v>3073</v>
      </c>
      <c r="P967" s="25">
        <v>11805</v>
      </c>
      <c r="Q967" s="25">
        <v>0.75</v>
      </c>
      <c r="R967" s="25" t="s">
        <v>35</v>
      </c>
      <c r="S967" s="25" t="s">
        <v>878</v>
      </c>
    </row>
    <row r="968" spans="1:19" x14ac:dyDescent="0.35">
      <c r="A968" s="25" t="str">
        <f>+N968</f>
        <v>Gauthier Dominique</v>
      </c>
      <c r="B968" s="25" t="str">
        <f>+M968</f>
        <v>383.60.417.0</v>
      </c>
      <c r="C968" s="25" t="str">
        <f>LEFT(L968,2)</f>
        <v>R5</v>
      </c>
      <c r="D968" s="25">
        <f>+Q968</f>
        <v>5.5179999999999998</v>
      </c>
      <c r="E968" s="25" t="str">
        <f>+R968</f>
        <v>65+</v>
      </c>
      <c r="F968" s="25" t="str">
        <f>+S968</f>
        <v>A</v>
      </c>
      <c r="G968" s="29" t="s">
        <v>1839</v>
      </c>
      <c r="H968" s="29" t="str">
        <f t="shared" si="15"/>
        <v/>
      </c>
      <c r="I968" s="25" t="str">
        <f>IF(K968&gt;4,"Dames","Messieurs")</f>
        <v>Messieurs</v>
      </c>
      <c r="J968" t="str">
        <f>RIGHT(B968,5)</f>
        <v>417.0</v>
      </c>
      <c r="K968">
        <f>VALUE(LEFT(J968,1))</f>
        <v>4</v>
      </c>
      <c r="L968" s="25" t="str">
        <f>+O968</f>
        <v>R5 </v>
      </c>
      <c r="M968" s="25" t="s">
        <v>4921</v>
      </c>
      <c r="N968" s="25" t="s">
        <v>4922</v>
      </c>
      <c r="O968" s="25" t="s">
        <v>3084</v>
      </c>
      <c r="P968" s="25">
        <v>3100</v>
      </c>
      <c r="Q968" s="25">
        <v>5.5179999999999998</v>
      </c>
      <c r="R968" s="25" t="s">
        <v>100</v>
      </c>
      <c r="S968" s="25" t="s">
        <v>36</v>
      </c>
    </row>
    <row r="969" spans="1:19" x14ac:dyDescent="0.35">
      <c r="A969" s="25" t="str">
        <f>+N969</f>
        <v>Gauthier Josef</v>
      </c>
      <c r="B969" s="25" t="str">
        <f>+M969</f>
        <v>383.13.103.0</v>
      </c>
      <c r="C969" s="25" t="str">
        <f>LEFT(L969,2)</f>
        <v>R9</v>
      </c>
      <c r="D969" s="25">
        <f>+Q969</f>
        <v>0.75</v>
      </c>
      <c r="E969" s="25" t="str">
        <f>+R969</f>
        <v>12&amp;U</v>
      </c>
      <c r="F969" s="25" t="str">
        <f>+S969</f>
        <v>A</v>
      </c>
      <c r="G969" s="29" t="s">
        <v>539</v>
      </c>
      <c r="H969" s="29" t="str">
        <f t="shared" si="15"/>
        <v/>
      </c>
      <c r="I969" s="25" t="str">
        <f>IF(K969&gt;4,"Dames","Messieurs")</f>
        <v>Messieurs</v>
      </c>
      <c r="J969" t="str">
        <f>RIGHT(B969,5)</f>
        <v>103.0</v>
      </c>
      <c r="K969">
        <f>VALUE(LEFT(J969,1))</f>
        <v>1</v>
      </c>
      <c r="L969" s="25" t="str">
        <f>+O969</f>
        <v>R9 </v>
      </c>
      <c r="M969" s="25" t="s">
        <v>3480</v>
      </c>
      <c r="N969" s="25" t="s">
        <v>3481</v>
      </c>
      <c r="O969" s="25" t="s">
        <v>3073</v>
      </c>
      <c r="P969" s="25">
        <v>32458</v>
      </c>
      <c r="Q969" s="25">
        <v>0.75</v>
      </c>
      <c r="R969" s="25" t="s">
        <v>50</v>
      </c>
      <c r="S969" s="25" t="s">
        <v>36</v>
      </c>
    </row>
    <row r="970" spans="1:19" x14ac:dyDescent="0.35">
      <c r="A970" s="25" t="str">
        <f>+N970</f>
        <v>Gauthier Lily</v>
      </c>
      <c r="B970" s="25" t="str">
        <f>+M970</f>
        <v>383.11.727.0</v>
      </c>
      <c r="C970" s="25" t="str">
        <f>LEFT(L970,2)</f>
        <v>R9</v>
      </c>
      <c r="D970" s="25">
        <f>+Q970</f>
        <v>0.746</v>
      </c>
      <c r="E970" s="25" t="str">
        <f>+R970</f>
        <v>14&amp;U</v>
      </c>
      <c r="F970" s="25" t="str">
        <f>+S970</f>
        <v>A</v>
      </c>
      <c r="G970" s="29" t="s">
        <v>539</v>
      </c>
      <c r="H970" s="29" t="str">
        <f t="shared" si="15"/>
        <v/>
      </c>
      <c r="I970" s="25" t="str">
        <f>IF(K970&gt;4,"Dames","Messieurs")</f>
        <v>Dames</v>
      </c>
      <c r="J970" t="str">
        <f>RIGHT(B970,5)</f>
        <v>727.0</v>
      </c>
      <c r="K970">
        <f>VALUE(LEFT(J970,1))</f>
        <v>7</v>
      </c>
      <c r="L970" s="25" t="str">
        <f>+O970</f>
        <v>R9 </v>
      </c>
      <c r="M970" s="25" t="s">
        <v>3456</v>
      </c>
      <c r="N970" s="25" t="s">
        <v>3457</v>
      </c>
      <c r="O970" s="25" t="s">
        <v>3073</v>
      </c>
      <c r="P970" s="25">
        <v>20706</v>
      </c>
      <c r="Q970" s="25">
        <v>0.746</v>
      </c>
      <c r="R970" s="25" t="s">
        <v>83</v>
      </c>
      <c r="S970" s="25" t="s">
        <v>36</v>
      </c>
    </row>
    <row r="971" spans="1:19" x14ac:dyDescent="0.35">
      <c r="A971" s="25" t="str">
        <f>+N971</f>
        <v>Gauthier Philippe</v>
      </c>
      <c r="B971" s="25" t="str">
        <f>+M971</f>
        <v>383.16.214.0</v>
      </c>
      <c r="C971" s="25" t="str">
        <f>LEFT(L971,2)</f>
        <v>R9</v>
      </c>
      <c r="D971" s="25">
        <f>+Q971</f>
        <v>0.745</v>
      </c>
      <c r="E971" s="25" t="str">
        <f>+R971</f>
        <v>10&amp;U</v>
      </c>
      <c r="F971" s="25" t="str">
        <f>+S971</f>
        <v>A</v>
      </c>
      <c r="G971" s="29" t="s">
        <v>539</v>
      </c>
      <c r="H971" s="29" t="str">
        <f t="shared" si="15"/>
        <v/>
      </c>
      <c r="I971" s="25" t="str">
        <f>IF(K971&gt;4,"Dames","Messieurs")</f>
        <v>Messieurs</v>
      </c>
      <c r="J971" t="str">
        <f>RIGHT(B971,5)</f>
        <v>214.0</v>
      </c>
      <c r="K971">
        <f>VALUE(LEFT(J971,1))</f>
        <v>2</v>
      </c>
      <c r="L971" s="25" t="str">
        <f>+O971</f>
        <v>R9 </v>
      </c>
      <c r="M971" s="25" t="s">
        <v>4393</v>
      </c>
      <c r="N971" s="25" t="s">
        <v>4394</v>
      </c>
      <c r="O971" s="25" t="s">
        <v>3073</v>
      </c>
      <c r="P971" s="25">
        <v>44548</v>
      </c>
      <c r="Q971" s="25">
        <v>0.745</v>
      </c>
      <c r="R971" s="25" t="s">
        <v>110</v>
      </c>
      <c r="S971" s="25" t="s">
        <v>36</v>
      </c>
    </row>
    <row r="972" spans="1:19" x14ac:dyDescent="0.35">
      <c r="A972" s="25" t="str">
        <f>+N972</f>
        <v>Gavault Maxime</v>
      </c>
      <c r="B972" s="25" t="str">
        <f>+M972</f>
        <v>384.87.355.0</v>
      </c>
      <c r="C972" s="25" t="str">
        <f>LEFT(L972,2)</f>
        <v>R7</v>
      </c>
      <c r="D972" s="25">
        <f>+Q972</f>
        <v>1.909</v>
      </c>
      <c r="E972" s="25" t="str">
        <f>+R972</f>
        <v>35+</v>
      </c>
      <c r="F972" s="25" t="str">
        <f>+S972</f>
        <v>A</v>
      </c>
      <c r="G972" s="29" t="s">
        <v>3995</v>
      </c>
      <c r="H972" s="29" t="str">
        <f t="shared" si="15"/>
        <v/>
      </c>
      <c r="I972" s="25" t="str">
        <f>IF(K972&gt;4,"Dames","Messieurs")</f>
        <v>Messieurs</v>
      </c>
      <c r="J972" t="str">
        <f>RIGHT(B972,5)</f>
        <v>355.0</v>
      </c>
      <c r="K972">
        <f>VALUE(LEFT(J972,1))</f>
        <v>3</v>
      </c>
      <c r="L972" s="25" t="str">
        <f>+O972</f>
        <v>R7 </v>
      </c>
      <c r="M972" s="25" t="s">
        <v>4206</v>
      </c>
      <c r="N972" s="25" t="s">
        <v>4207</v>
      </c>
      <c r="O972" s="25" t="s">
        <v>3066</v>
      </c>
      <c r="P972" s="25">
        <v>19883</v>
      </c>
      <c r="Q972" s="25">
        <v>1.909</v>
      </c>
      <c r="R972" s="25" t="s">
        <v>42</v>
      </c>
      <c r="S972" s="25" t="s">
        <v>36</v>
      </c>
    </row>
    <row r="973" spans="1:19" x14ac:dyDescent="0.35">
      <c r="A973" s="25" t="str">
        <f>+N973</f>
        <v>Gay Alban</v>
      </c>
      <c r="B973" s="25" t="str">
        <f>+M973</f>
        <v>384.70.283.0</v>
      </c>
      <c r="C973" s="25" t="str">
        <f>LEFT(L973,2)</f>
        <v>R7</v>
      </c>
      <c r="D973" s="25">
        <f>+Q973</f>
        <v>2.3490000000000002</v>
      </c>
      <c r="E973" s="25" t="str">
        <f>+R973</f>
        <v>55+</v>
      </c>
      <c r="F973" s="25" t="str">
        <f>+S973</f>
        <v>A</v>
      </c>
      <c r="G973" s="29" t="s">
        <v>3359</v>
      </c>
      <c r="H973" s="29" t="str">
        <f t="shared" si="15"/>
        <v/>
      </c>
      <c r="I973" s="25" t="str">
        <f>IF(K973&gt;4,"Dames","Messieurs")</f>
        <v>Messieurs</v>
      </c>
      <c r="J973" t="str">
        <f>RIGHT(B973,5)</f>
        <v>283.0</v>
      </c>
      <c r="K973">
        <f>VALUE(LEFT(J973,1))</f>
        <v>2</v>
      </c>
      <c r="L973" s="25" t="str">
        <f>+O973</f>
        <v>R7 </v>
      </c>
      <c r="M973" s="25" t="s">
        <v>1665</v>
      </c>
      <c r="N973" s="25" t="s">
        <v>1666</v>
      </c>
      <c r="O973" s="25" t="s">
        <v>3066</v>
      </c>
      <c r="P973" s="25">
        <v>16636</v>
      </c>
      <c r="Q973" s="25">
        <v>2.3490000000000002</v>
      </c>
      <c r="R973" s="25" t="s">
        <v>53</v>
      </c>
      <c r="S973" s="25" t="s">
        <v>36</v>
      </c>
    </row>
    <row r="974" spans="1:19" x14ac:dyDescent="0.35">
      <c r="A974" s="25" t="str">
        <f>+N974</f>
        <v>Gay Jean-Philippe</v>
      </c>
      <c r="B974" s="25" t="str">
        <f>+M974</f>
        <v>384.75.372.0</v>
      </c>
      <c r="C974" s="25" t="str">
        <f>LEFT(L974,2)</f>
        <v>R9</v>
      </c>
      <c r="D974" s="25">
        <f>+Q974</f>
        <v>0.75</v>
      </c>
      <c r="E974" s="25" t="str">
        <f>+R974</f>
        <v>50+</v>
      </c>
      <c r="F974" s="25" t="str">
        <f>+S974</f>
        <v>A</v>
      </c>
      <c r="G974" s="29" t="s">
        <v>3996</v>
      </c>
      <c r="H974" s="29" t="str">
        <f t="shared" si="15"/>
        <v/>
      </c>
      <c r="I974" s="25" t="str">
        <f>IF(K974&gt;4,"Dames","Messieurs")</f>
        <v>Messieurs</v>
      </c>
      <c r="J974" t="str">
        <f>RIGHT(B974,5)</f>
        <v>372.0</v>
      </c>
      <c r="K974">
        <f>VALUE(LEFT(J974,1))</f>
        <v>3</v>
      </c>
      <c r="L974" s="25" t="str">
        <f>+O974</f>
        <v>R9 </v>
      </c>
      <c r="M974" s="25" t="s">
        <v>4555</v>
      </c>
      <c r="N974" s="25" t="s">
        <v>4556</v>
      </c>
      <c r="O974" s="25" t="s">
        <v>3073</v>
      </c>
      <c r="P974" s="25">
        <v>32458</v>
      </c>
      <c r="Q974" s="25">
        <v>0.75</v>
      </c>
      <c r="R974" s="25" t="s">
        <v>39</v>
      </c>
      <c r="S974" s="25" t="s">
        <v>36</v>
      </c>
    </row>
    <row r="975" spans="1:19" x14ac:dyDescent="0.35">
      <c r="A975" s="25" t="str">
        <f>+N975</f>
        <v>Gay Simone</v>
      </c>
      <c r="B975" s="25" t="str">
        <f>+M975</f>
        <v>384.92.312.0</v>
      </c>
      <c r="C975" s="25" t="str">
        <f>LEFT(L975,2)</f>
        <v>R9</v>
      </c>
      <c r="D975" s="25">
        <f>+Q975</f>
        <v>0.82699999999999996</v>
      </c>
      <c r="E975" s="25" t="str">
        <f>+R975</f>
        <v>A</v>
      </c>
      <c r="F975" s="25" t="str">
        <f>+S975</f>
        <v>S</v>
      </c>
      <c r="G975" s="29" t="s">
        <v>1839</v>
      </c>
      <c r="H975" s="29" t="str">
        <f t="shared" si="15"/>
        <v/>
      </c>
      <c r="I975" s="25" t="str">
        <f>IF(K975&gt;4,"Dames","Messieurs")</f>
        <v>Messieurs</v>
      </c>
      <c r="J975" t="str">
        <f>RIGHT(B975,5)</f>
        <v>312.0</v>
      </c>
      <c r="K975">
        <f>VALUE(LEFT(J975,1))</f>
        <v>3</v>
      </c>
      <c r="L975" s="25" t="str">
        <f>+O975</f>
        <v>R9 </v>
      </c>
      <c r="M975" s="25" t="s">
        <v>4974</v>
      </c>
      <c r="N975" s="25" t="s">
        <v>3840</v>
      </c>
      <c r="O975" s="25" t="s">
        <v>3073</v>
      </c>
      <c r="P975" s="25">
        <v>31347</v>
      </c>
      <c r="Q975" s="25">
        <v>0.82699999999999996</v>
      </c>
      <c r="R975" s="25" t="s">
        <v>36</v>
      </c>
      <c r="S975" s="25" t="s">
        <v>878</v>
      </c>
    </row>
    <row r="976" spans="1:19" x14ac:dyDescent="0.35">
      <c r="A976" s="25" t="str">
        <f>+N976</f>
        <v>Geene Annabel</v>
      </c>
      <c r="B976" s="25" t="str">
        <f>+M976</f>
        <v>385.00.801.0</v>
      </c>
      <c r="C976" s="25" t="str">
        <f>LEFT(L976,2)</f>
        <v>R8</v>
      </c>
      <c r="D976" s="25">
        <f>+Q976</f>
        <v>1.234</v>
      </c>
      <c r="E976" s="25" t="str">
        <f>+R976</f>
        <v>A</v>
      </c>
      <c r="F976" s="25" t="str">
        <f>+S976</f>
        <v>S</v>
      </c>
      <c r="G976" s="29" t="s">
        <v>1839</v>
      </c>
      <c r="H976" s="29" t="str">
        <f t="shared" si="15"/>
        <v/>
      </c>
      <c r="I976" s="25" t="str">
        <f>IF(K976&gt;4,"Dames","Messieurs")</f>
        <v>Dames</v>
      </c>
      <c r="J976" t="str">
        <f>RIGHT(B976,5)</f>
        <v>801.0</v>
      </c>
      <c r="K976">
        <f>VALUE(LEFT(J976,1))</f>
        <v>8</v>
      </c>
      <c r="L976" s="25" t="str">
        <f>+O976</f>
        <v>R8 </v>
      </c>
      <c r="M976" s="25" t="s">
        <v>1954</v>
      </c>
      <c r="N976" s="25" t="s">
        <v>1955</v>
      </c>
      <c r="O976" s="25" t="s">
        <v>3070</v>
      </c>
      <c r="P976" s="25">
        <v>9669</v>
      </c>
      <c r="Q976" s="25">
        <v>1.234</v>
      </c>
      <c r="R976" s="25" t="s">
        <v>36</v>
      </c>
      <c r="S976" s="25" t="s">
        <v>878</v>
      </c>
    </row>
    <row r="977" spans="1:19" x14ac:dyDescent="0.35">
      <c r="A977" s="25" t="str">
        <f>+N977</f>
        <v>Geene-Ostendorf Laura</v>
      </c>
      <c r="B977" s="25" t="str">
        <f>+M977</f>
        <v>385.65.771.0</v>
      </c>
      <c r="C977" s="25" t="str">
        <f>LEFT(L977,2)</f>
        <v>R7</v>
      </c>
      <c r="D977" s="25">
        <f>+Q977</f>
        <v>3.032</v>
      </c>
      <c r="E977" s="25" t="str">
        <f>+R977</f>
        <v>60+</v>
      </c>
      <c r="F977" s="25" t="str">
        <f>+S977</f>
        <v>A</v>
      </c>
      <c r="G977" s="29" t="s">
        <v>1839</v>
      </c>
      <c r="H977" s="29" t="str">
        <f t="shared" si="15"/>
        <v/>
      </c>
      <c r="I977" s="25" t="str">
        <f>IF(K977&gt;4,"Dames","Messieurs")</f>
        <v>Dames</v>
      </c>
      <c r="J977" t="str">
        <f>RIGHT(B977,5)</f>
        <v>771.0</v>
      </c>
      <c r="K977">
        <f>VALUE(LEFT(J977,1))</f>
        <v>7</v>
      </c>
      <c r="L977" s="25" t="str">
        <f>+O977</f>
        <v>R7 </v>
      </c>
      <c r="M977" s="25" t="s">
        <v>1900</v>
      </c>
      <c r="N977" s="25" t="s">
        <v>1901</v>
      </c>
      <c r="O977" s="25" t="s">
        <v>3066</v>
      </c>
      <c r="P977" s="25">
        <v>4331</v>
      </c>
      <c r="Q977" s="25">
        <v>3.032</v>
      </c>
      <c r="R977" s="25" t="s">
        <v>47</v>
      </c>
      <c r="S977" s="25" t="s">
        <v>36</v>
      </c>
    </row>
    <row r="978" spans="1:19" x14ac:dyDescent="0.35">
      <c r="A978" s="25" t="str">
        <f>+N978</f>
        <v>Geneletti-Junod Paul</v>
      </c>
      <c r="B978" s="25" t="str">
        <f>+M978</f>
        <v>388.06.110.0</v>
      </c>
      <c r="C978" s="25" t="str">
        <f>LEFT(L978,2)</f>
        <v>R9</v>
      </c>
      <c r="D978" s="25">
        <f>+Q978</f>
        <v>0.75</v>
      </c>
      <c r="E978" s="25" t="str">
        <f>+R978</f>
        <v>A</v>
      </c>
      <c r="F978" s="25" t="str">
        <f>+S978</f>
        <v>S</v>
      </c>
      <c r="G978" s="29" t="s">
        <v>28</v>
      </c>
      <c r="H978" s="29" t="str">
        <f t="shared" si="15"/>
        <v/>
      </c>
      <c r="I978" s="25" t="str">
        <f>IF(K978&gt;4,"Dames","Messieurs")</f>
        <v>Messieurs</v>
      </c>
      <c r="J978" t="str">
        <f>RIGHT(B978,5)</f>
        <v>110.0</v>
      </c>
      <c r="K978">
        <f>VALUE(LEFT(J978,1))</f>
        <v>1</v>
      </c>
      <c r="L978" s="25" t="str">
        <f>+O978</f>
        <v>R9 </v>
      </c>
      <c r="M978" s="25" t="s">
        <v>699</v>
      </c>
      <c r="N978" s="25" t="s">
        <v>700</v>
      </c>
      <c r="O978" s="25" t="s">
        <v>3073</v>
      </c>
      <c r="P978" s="25">
        <v>32458</v>
      </c>
      <c r="Q978" s="25">
        <v>0.75</v>
      </c>
      <c r="R978" s="25" t="s">
        <v>36</v>
      </c>
      <c r="S978" s="25" t="s">
        <v>878</v>
      </c>
    </row>
    <row r="979" spans="1:19" x14ac:dyDescent="0.35">
      <c r="A979" s="25" t="str">
        <f>+N979</f>
        <v>Genetti Marianne</v>
      </c>
      <c r="B979" s="25" t="str">
        <f>+M979</f>
        <v>388.61.592.0</v>
      </c>
      <c r="C979" s="25" t="str">
        <f>LEFT(L979,2)</f>
        <v>R8</v>
      </c>
      <c r="D979" s="25">
        <f>+Q979</f>
        <v>1.091</v>
      </c>
      <c r="E979" s="25" t="str">
        <f>+R979</f>
        <v>60+</v>
      </c>
      <c r="F979" s="25" t="str">
        <f>+S979</f>
        <v>S</v>
      </c>
      <c r="G979" s="29" t="s">
        <v>2175</v>
      </c>
      <c r="H979" s="29" t="str">
        <f t="shared" si="15"/>
        <v/>
      </c>
      <c r="I979" s="25" t="str">
        <f>IF(K979&gt;4,"Dames","Messieurs")</f>
        <v>Dames</v>
      </c>
      <c r="J979" t="str">
        <f>RIGHT(B979,5)</f>
        <v>592.0</v>
      </c>
      <c r="K979">
        <f>VALUE(LEFT(J979,1))</f>
        <v>5</v>
      </c>
      <c r="L979" s="25" t="str">
        <f>+O979</f>
        <v>R8 </v>
      </c>
      <c r="M979" s="25" t="s">
        <v>3015</v>
      </c>
      <c r="N979" s="25" t="s">
        <v>3016</v>
      </c>
      <c r="O979" s="25" t="s">
        <v>3070</v>
      </c>
      <c r="P979" s="25">
        <v>10280</v>
      </c>
      <c r="Q979" s="25">
        <v>1.091</v>
      </c>
      <c r="R979" s="25" t="s">
        <v>47</v>
      </c>
      <c r="S979" s="25" t="s">
        <v>878</v>
      </c>
    </row>
    <row r="980" spans="1:19" x14ac:dyDescent="0.35">
      <c r="A980" s="25" t="str">
        <f>+N980</f>
        <v>Genier Alan</v>
      </c>
      <c r="B980" s="25" t="str">
        <f>+M980</f>
        <v>388.92.245.0</v>
      </c>
      <c r="C980" s="25" t="str">
        <f>LEFT(L980,2)</f>
        <v>R8</v>
      </c>
      <c r="D980" s="25">
        <f>+Q980</f>
        <v>1.464</v>
      </c>
      <c r="E980" s="25" t="str">
        <f>+R980</f>
        <v>A</v>
      </c>
      <c r="F980" s="25" t="str">
        <f>+S980</f>
        <v>A</v>
      </c>
      <c r="G980" s="29" t="s">
        <v>28</v>
      </c>
      <c r="H980" s="29" t="str">
        <f t="shared" si="15"/>
        <v/>
      </c>
      <c r="I980" s="25" t="str">
        <f>IF(K980&gt;4,"Dames","Messieurs")</f>
        <v>Messieurs</v>
      </c>
      <c r="J980" t="str">
        <f>RIGHT(B980,5)</f>
        <v>245.0</v>
      </c>
      <c r="K980">
        <f>VALUE(LEFT(J980,1))</f>
        <v>2</v>
      </c>
      <c r="L980" s="25" t="str">
        <f>+O980</f>
        <v>R8 </v>
      </c>
      <c r="M980" s="25" t="s">
        <v>2464</v>
      </c>
      <c r="N980" s="25" t="s">
        <v>2465</v>
      </c>
      <c r="O980" s="25" t="s">
        <v>3070</v>
      </c>
      <c r="P980" s="25">
        <v>23742</v>
      </c>
      <c r="Q980" s="25">
        <v>1.464</v>
      </c>
      <c r="R980" s="25" t="s">
        <v>36</v>
      </c>
      <c r="S980" s="25" t="s">
        <v>36</v>
      </c>
    </row>
    <row r="981" spans="1:19" x14ac:dyDescent="0.35">
      <c r="A981" s="25" t="str">
        <f>+N981</f>
        <v>Gennai Maina</v>
      </c>
      <c r="B981" s="25" t="str">
        <f>+M981</f>
        <v>388.99.839.0</v>
      </c>
      <c r="C981" s="25" t="str">
        <f>LEFT(L981,2)</f>
        <v>R9</v>
      </c>
      <c r="D981" s="25">
        <f>+Q981</f>
        <v>0.75</v>
      </c>
      <c r="E981" s="25" t="str">
        <f>+R981</f>
        <v>A</v>
      </c>
      <c r="F981" s="25" t="str">
        <f>+S981</f>
        <v>S</v>
      </c>
      <c r="G981" s="29" t="s">
        <v>3359</v>
      </c>
      <c r="H981" s="29" t="str">
        <f t="shared" si="15"/>
        <v/>
      </c>
      <c r="I981" s="25" t="str">
        <f>IF(K981&gt;4,"Dames","Messieurs")</f>
        <v>Dames</v>
      </c>
      <c r="J981" t="str">
        <f>RIGHT(B981,5)</f>
        <v>839.0</v>
      </c>
      <c r="K981">
        <f>VALUE(LEFT(J981,1))</f>
        <v>8</v>
      </c>
      <c r="L981" s="25" t="str">
        <f>+O981</f>
        <v>R9 </v>
      </c>
      <c r="M981" s="25" t="s">
        <v>1667</v>
      </c>
      <c r="N981" s="25" t="s">
        <v>1668</v>
      </c>
      <c r="O981" s="25" t="s">
        <v>3073</v>
      </c>
      <c r="P981" s="25">
        <v>11805</v>
      </c>
      <c r="Q981" s="25">
        <v>0.75</v>
      </c>
      <c r="R981" s="25" t="s">
        <v>36</v>
      </c>
      <c r="S981" s="25" t="s">
        <v>878</v>
      </c>
    </row>
    <row r="982" spans="1:19" x14ac:dyDescent="0.35">
      <c r="A982" s="25" t="str">
        <f>+N982</f>
        <v>Gennai Tiziana</v>
      </c>
      <c r="B982" s="25" t="str">
        <f>+M982</f>
        <v>388.99.839.1</v>
      </c>
      <c r="C982" s="25" t="str">
        <f>LEFT(L982,2)</f>
        <v>R9</v>
      </c>
      <c r="D982" s="25">
        <f>+Q982</f>
        <v>0.75</v>
      </c>
      <c r="E982" s="25" t="str">
        <f>+R982</f>
        <v>A</v>
      </c>
      <c r="F982" s="25" t="str">
        <f>+S982</f>
        <v>S</v>
      </c>
      <c r="G982" s="29" t="s">
        <v>3359</v>
      </c>
      <c r="H982" s="29" t="str">
        <f t="shared" si="15"/>
        <v/>
      </c>
      <c r="I982" s="25" t="str">
        <f>IF(K982&gt;4,"Dames","Messieurs")</f>
        <v>Dames</v>
      </c>
      <c r="J982" t="str">
        <f>RIGHT(B982,5)</f>
        <v>839.1</v>
      </c>
      <c r="K982">
        <f>VALUE(LEFT(J982,1))</f>
        <v>8</v>
      </c>
      <c r="L982" s="25" t="str">
        <f>+O982</f>
        <v>R9 </v>
      </c>
      <c r="M982" s="25" t="s">
        <v>1669</v>
      </c>
      <c r="N982" s="25" t="s">
        <v>1670</v>
      </c>
      <c r="O982" s="25" t="s">
        <v>3073</v>
      </c>
      <c r="P982" s="25">
        <v>11805</v>
      </c>
      <c r="Q982" s="25">
        <v>0.75</v>
      </c>
      <c r="R982" s="25" t="s">
        <v>36</v>
      </c>
      <c r="S982" s="25" t="s">
        <v>878</v>
      </c>
    </row>
    <row r="983" spans="1:19" x14ac:dyDescent="0.35">
      <c r="A983" s="25" t="str">
        <f>+N983</f>
        <v>Genoud Carole</v>
      </c>
      <c r="B983" s="25" t="str">
        <f>+M983</f>
        <v>388.53.857.0</v>
      </c>
      <c r="C983" s="25" t="str">
        <f>LEFT(L983,2)</f>
        <v>R9</v>
      </c>
      <c r="D983" s="25">
        <f>+Q983</f>
        <v>0.75</v>
      </c>
      <c r="E983" s="25" t="str">
        <f>+R983</f>
        <v>70+</v>
      </c>
      <c r="F983" s="25" t="str">
        <f>+S983</f>
        <v>S</v>
      </c>
      <c r="G983" s="29" t="s">
        <v>543</v>
      </c>
      <c r="H983" s="29" t="str">
        <f t="shared" si="15"/>
        <v/>
      </c>
      <c r="I983" s="25" t="str">
        <f>IF(K983&gt;4,"Dames","Messieurs")</f>
        <v>Dames</v>
      </c>
      <c r="J983" t="str">
        <f>RIGHT(B983,5)</f>
        <v>857.0</v>
      </c>
      <c r="K983">
        <f>VALUE(LEFT(J983,1))</f>
        <v>8</v>
      </c>
      <c r="L983" s="25" t="str">
        <f>+O983</f>
        <v>R9 </v>
      </c>
      <c r="M983" s="25" t="s">
        <v>1224</v>
      </c>
      <c r="N983" s="25" t="s">
        <v>1225</v>
      </c>
      <c r="O983" s="25" t="s">
        <v>3073</v>
      </c>
      <c r="P983" s="25">
        <v>11805</v>
      </c>
      <c r="Q983" s="25">
        <v>0.75</v>
      </c>
      <c r="R983" s="25" t="s">
        <v>148</v>
      </c>
      <c r="S983" s="25" t="s">
        <v>878</v>
      </c>
    </row>
    <row r="984" spans="1:19" x14ac:dyDescent="0.35">
      <c r="A984" s="25" t="str">
        <f>+N984</f>
        <v>Genoud Domenic</v>
      </c>
      <c r="B984" s="25" t="str">
        <f>+M984</f>
        <v>388.00.442.0</v>
      </c>
      <c r="C984" s="25" t="str">
        <f>LEFT(L984,2)</f>
        <v>R9</v>
      </c>
      <c r="D984" s="25">
        <f>+Q984</f>
        <v>0.75</v>
      </c>
      <c r="E984" s="25" t="str">
        <f>+R984</f>
        <v>A</v>
      </c>
      <c r="F984" s="25" t="str">
        <f>+S984</f>
        <v>S</v>
      </c>
      <c r="G984" s="29" t="s">
        <v>3393</v>
      </c>
      <c r="H984" s="29" t="str">
        <f t="shared" si="15"/>
        <v/>
      </c>
      <c r="I984" s="25" t="str">
        <f>IF(K984&gt;4,"Dames","Messieurs")</f>
        <v>Messieurs</v>
      </c>
      <c r="J984" t="str">
        <f>RIGHT(B984,5)</f>
        <v>442.0</v>
      </c>
      <c r="K984">
        <f>VALUE(LEFT(J984,1))</f>
        <v>4</v>
      </c>
      <c r="L984" s="25" t="str">
        <f>+O984</f>
        <v>R9 </v>
      </c>
      <c r="M984" s="25" t="s">
        <v>3706</v>
      </c>
      <c r="N984" s="25" t="s">
        <v>3707</v>
      </c>
      <c r="O984" s="25" t="s">
        <v>3073</v>
      </c>
      <c r="P984" s="25">
        <v>32458</v>
      </c>
      <c r="Q984" s="25">
        <v>0.75</v>
      </c>
      <c r="R984" s="25" t="s">
        <v>36</v>
      </c>
      <c r="S984" s="25" t="s">
        <v>878</v>
      </c>
    </row>
    <row r="985" spans="1:19" x14ac:dyDescent="0.35">
      <c r="A985" s="25" t="str">
        <f>+N985</f>
        <v>Genovese Francesco</v>
      </c>
      <c r="B985" s="25" t="str">
        <f>+M985</f>
        <v>388.69.134.0</v>
      </c>
      <c r="C985" s="25" t="str">
        <f>LEFT(L985,2)</f>
        <v>R9</v>
      </c>
      <c r="D985" s="25">
        <f>+Q985</f>
        <v>0.75</v>
      </c>
      <c r="E985" s="25" t="str">
        <f>+R985</f>
        <v>55+</v>
      </c>
      <c r="F985" s="25" t="str">
        <f>+S985</f>
        <v>A</v>
      </c>
      <c r="G985" s="29" t="s">
        <v>3995</v>
      </c>
      <c r="H985" s="29" t="str">
        <f t="shared" si="15"/>
        <v/>
      </c>
      <c r="I985" s="25" t="str">
        <f>IF(K985&gt;4,"Dames","Messieurs")</f>
        <v>Messieurs</v>
      </c>
      <c r="J985" t="str">
        <f>RIGHT(B985,5)</f>
        <v>134.0</v>
      </c>
      <c r="K985">
        <f>VALUE(LEFT(J985,1))</f>
        <v>1</v>
      </c>
      <c r="L985" s="25" t="str">
        <f>+O985</f>
        <v>R9 </v>
      </c>
      <c r="M985" s="25" t="s">
        <v>4258</v>
      </c>
      <c r="N985" s="25" t="s">
        <v>4259</v>
      </c>
      <c r="O985" s="25" t="s">
        <v>3073</v>
      </c>
      <c r="P985" s="25">
        <v>32458</v>
      </c>
      <c r="Q985" s="25">
        <v>0.75</v>
      </c>
      <c r="R985" s="25" t="s">
        <v>53</v>
      </c>
      <c r="S985" s="25" t="s">
        <v>36</v>
      </c>
    </row>
    <row r="986" spans="1:19" x14ac:dyDescent="0.35">
      <c r="A986" s="25" t="str">
        <f>+N986</f>
        <v>Genton Laurence</v>
      </c>
      <c r="B986" s="25" t="str">
        <f>+M986</f>
        <v>388.72.814.0</v>
      </c>
      <c r="C986" s="25" t="str">
        <f>LEFT(L986,2)</f>
        <v>R8</v>
      </c>
      <c r="D986" s="25">
        <f>+Q986</f>
        <v>1.262</v>
      </c>
      <c r="E986" s="25" t="str">
        <f>+R986</f>
        <v>50+</v>
      </c>
      <c r="F986" s="25" t="str">
        <f>+S986</f>
        <v>A</v>
      </c>
      <c r="G986" s="29" t="s">
        <v>1839</v>
      </c>
      <c r="H986" s="29" t="str">
        <f t="shared" si="15"/>
        <v/>
      </c>
      <c r="I986" s="25" t="str">
        <f>IF(K986&gt;4,"Dames","Messieurs")</f>
        <v>Dames</v>
      </c>
      <c r="J986" t="str">
        <f>RIGHT(B986,5)</f>
        <v>814.0</v>
      </c>
      <c r="K986">
        <f>VALUE(LEFT(J986,1))</f>
        <v>8</v>
      </c>
      <c r="L986" s="25" t="str">
        <f>+O986</f>
        <v>R8 </v>
      </c>
      <c r="M986" s="25" t="s">
        <v>1091</v>
      </c>
      <c r="N986" s="25" t="s">
        <v>1092</v>
      </c>
      <c r="O986" s="25" t="s">
        <v>3070</v>
      </c>
      <c r="P986" s="25">
        <v>9544</v>
      </c>
      <c r="Q986" s="25">
        <v>1.262</v>
      </c>
      <c r="R986" s="25" t="s">
        <v>39</v>
      </c>
      <c r="S986" s="25" t="s">
        <v>36</v>
      </c>
    </row>
    <row r="987" spans="1:19" x14ac:dyDescent="0.35">
      <c r="A987" s="25" t="str">
        <f>+N987</f>
        <v>Geoffroy Olivier</v>
      </c>
      <c r="B987" s="25" t="str">
        <f>+M987</f>
        <v>389.51.444.0</v>
      </c>
      <c r="C987" s="25" t="str">
        <f>LEFT(L987,2)</f>
        <v>R9</v>
      </c>
      <c r="D987" s="25">
        <f>+Q987</f>
        <v>0.75</v>
      </c>
      <c r="E987" s="25" t="str">
        <f>+R987</f>
        <v>70+</v>
      </c>
      <c r="F987" s="25" t="str">
        <f>+S987</f>
        <v>S</v>
      </c>
      <c r="G987" s="29" t="s">
        <v>26</v>
      </c>
      <c r="H987" s="29" t="str">
        <f t="shared" si="15"/>
        <v/>
      </c>
      <c r="I987" s="25" t="str">
        <f>IF(K987&gt;4,"Dames","Messieurs")</f>
        <v>Messieurs</v>
      </c>
      <c r="J987" t="str">
        <f>RIGHT(B987,5)</f>
        <v>444.0</v>
      </c>
      <c r="K987">
        <f>VALUE(LEFT(J987,1))</f>
        <v>4</v>
      </c>
      <c r="L987" s="25" t="str">
        <f>+O987</f>
        <v>R9 </v>
      </c>
      <c r="M987" s="25" t="s">
        <v>393</v>
      </c>
      <c r="N987" s="25" t="s">
        <v>394</v>
      </c>
      <c r="O987" s="25" t="s">
        <v>3073</v>
      </c>
      <c r="P987" s="25">
        <v>32458</v>
      </c>
      <c r="Q987" s="25">
        <v>0.75</v>
      </c>
      <c r="R987" s="25" t="s">
        <v>148</v>
      </c>
      <c r="S987" s="25" t="s">
        <v>878</v>
      </c>
    </row>
    <row r="988" spans="1:19" x14ac:dyDescent="0.35">
      <c r="A988" s="25" t="str">
        <f>+N988</f>
        <v>Geraldes Cynthia</v>
      </c>
      <c r="B988" s="25" t="str">
        <f>+M988</f>
        <v>390.09.691.0</v>
      </c>
      <c r="C988" s="25" t="str">
        <f>LEFT(L988,2)</f>
        <v>R8</v>
      </c>
      <c r="D988" s="25">
        <f>+Q988</f>
        <v>1.109</v>
      </c>
      <c r="E988" s="25" t="str">
        <f>+R988</f>
        <v>16&amp;U</v>
      </c>
      <c r="F988" s="25" t="str">
        <f>+S988</f>
        <v>A</v>
      </c>
      <c r="G988" s="29" t="s">
        <v>25</v>
      </c>
      <c r="H988" s="29" t="str">
        <f t="shared" si="15"/>
        <v/>
      </c>
      <c r="I988" s="25" t="str">
        <f>IF(K988&gt;4,"Dames","Messieurs")</f>
        <v>Dames</v>
      </c>
      <c r="J988" t="str">
        <f>RIGHT(B988,5)</f>
        <v>691.0</v>
      </c>
      <c r="K988">
        <f>VALUE(LEFT(J988,1))</f>
        <v>6</v>
      </c>
      <c r="L988" s="25" t="str">
        <f>+O988</f>
        <v>R8 </v>
      </c>
      <c r="M988" s="25" t="s">
        <v>3076</v>
      </c>
      <c r="N988" s="25" t="s">
        <v>3077</v>
      </c>
      <c r="O988" s="25" t="s">
        <v>3070</v>
      </c>
      <c r="P988" s="25">
        <v>10218</v>
      </c>
      <c r="Q988" s="25">
        <v>1.109</v>
      </c>
      <c r="R988" s="25" t="s">
        <v>87</v>
      </c>
      <c r="S988" s="25" t="s">
        <v>36</v>
      </c>
    </row>
    <row r="989" spans="1:19" x14ac:dyDescent="0.35">
      <c r="A989" s="25" t="str">
        <f>+N989</f>
        <v>Gérard Mathieu</v>
      </c>
      <c r="B989" s="25" t="str">
        <f>+M989</f>
        <v>390.01.390.0</v>
      </c>
      <c r="C989" s="25" t="str">
        <f>LEFT(L989,2)</f>
        <v>R5</v>
      </c>
      <c r="D989" s="25">
        <f>+Q989</f>
        <v>5.2110000000000003</v>
      </c>
      <c r="E989" s="25" t="str">
        <f>+R989</f>
        <v>A</v>
      </c>
      <c r="F989" s="25" t="str">
        <f>+S989</f>
        <v>A</v>
      </c>
      <c r="G989" s="29" t="s">
        <v>2175</v>
      </c>
      <c r="H989" s="29" t="str">
        <f t="shared" si="15"/>
        <v/>
      </c>
      <c r="I989" s="25" t="str">
        <f>IF(K989&gt;4,"Dames","Messieurs")</f>
        <v>Messieurs</v>
      </c>
      <c r="J989" t="str">
        <f>RIGHT(B989,5)</f>
        <v>390.0</v>
      </c>
      <c r="K989">
        <f>VALUE(LEFT(J989,1))</f>
        <v>3</v>
      </c>
      <c r="L989" s="25" t="str">
        <f>+O989</f>
        <v>R5 </v>
      </c>
      <c r="M989" s="25" t="s">
        <v>3944</v>
      </c>
      <c r="N989" s="25" t="s">
        <v>3945</v>
      </c>
      <c r="O989" s="25" t="s">
        <v>3084</v>
      </c>
      <c r="P989" s="25">
        <v>3831</v>
      </c>
      <c r="Q989" s="25">
        <v>5.2110000000000003</v>
      </c>
      <c r="R989" s="25" t="s">
        <v>36</v>
      </c>
      <c r="S989" s="25" t="s">
        <v>36</v>
      </c>
    </row>
    <row r="990" spans="1:19" x14ac:dyDescent="0.35">
      <c r="A990" s="25" t="str">
        <f>+N990</f>
        <v>Gerber Carine</v>
      </c>
      <c r="B990" s="25" t="str">
        <f>+M990</f>
        <v>390.86.815.0</v>
      </c>
      <c r="C990" s="25" t="str">
        <f>LEFT(L990,2)</f>
        <v>R4</v>
      </c>
      <c r="D990" s="25">
        <f>+Q990</f>
        <v>5.7140000000000004</v>
      </c>
      <c r="E990" s="25" t="str">
        <f>+R990</f>
        <v>35+</v>
      </c>
      <c r="F990" s="25" t="str">
        <f>+S990</f>
        <v>A</v>
      </c>
      <c r="G990" s="29" t="s">
        <v>28</v>
      </c>
      <c r="H990" s="29" t="str">
        <f t="shared" si="15"/>
        <v/>
      </c>
      <c r="I990" s="25" t="str">
        <f>IF(K990&gt;4,"Dames","Messieurs")</f>
        <v>Dames</v>
      </c>
      <c r="J990" t="str">
        <f>RIGHT(B990,5)</f>
        <v>815.0</v>
      </c>
      <c r="K990">
        <f>VALUE(LEFT(J990,1))</f>
        <v>8</v>
      </c>
      <c r="L990" s="25" t="str">
        <f>+O990</f>
        <v>R4 </v>
      </c>
      <c r="M990" s="25" t="s">
        <v>2497</v>
      </c>
      <c r="N990" s="25" t="s">
        <v>2498</v>
      </c>
      <c r="O990" s="25" t="s">
        <v>3064</v>
      </c>
      <c r="P990" s="25">
        <v>1017</v>
      </c>
      <c r="Q990" s="25">
        <v>5.7140000000000004</v>
      </c>
      <c r="R990" s="25" t="s">
        <v>42</v>
      </c>
      <c r="S990" s="25" t="s">
        <v>36</v>
      </c>
    </row>
    <row r="991" spans="1:19" x14ac:dyDescent="0.35">
      <c r="A991" s="25" t="str">
        <f>+N991</f>
        <v>Gerber Fabien</v>
      </c>
      <c r="B991" s="25" t="str">
        <f>+M991</f>
        <v>390.77.244.0</v>
      </c>
      <c r="C991" s="25" t="str">
        <f>LEFT(L991,2)</f>
        <v>R7</v>
      </c>
      <c r="D991" s="25">
        <f>+Q991</f>
        <v>3.0339999999999998</v>
      </c>
      <c r="E991" s="25" t="str">
        <f>+R991</f>
        <v>45+</v>
      </c>
      <c r="F991" s="25" t="str">
        <f>+S991</f>
        <v>A</v>
      </c>
      <c r="G991" s="29" t="s">
        <v>2175</v>
      </c>
      <c r="H991" s="29" t="str">
        <f t="shared" si="15"/>
        <v/>
      </c>
      <c r="I991" s="25" t="str">
        <f>IF(K991&gt;4,"Dames","Messieurs")</f>
        <v>Messieurs</v>
      </c>
      <c r="J991" t="str">
        <f>RIGHT(B991,5)</f>
        <v>244.0</v>
      </c>
      <c r="K991">
        <f>VALUE(LEFT(J991,1))</f>
        <v>2</v>
      </c>
      <c r="L991" s="25" t="str">
        <f>+O991</f>
        <v>R7 </v>
      </c>
      <c r="M991" s="25" t="s">
        <v>2733</v>
      </c>
      <c r="N991" s="25" t="s">
        <v>2734</v>
      </c>
      <c r="O991" s="25" t="s">
        <v>3066</v>
      </c>
      <c r="P991" s="25">
        <v>12392</v>
      </c>
      <c r="Q991" s="25">
        <v>3.0339999999999998</v>
      </c>
      <c r="R991" s="25" t="s">
        <v>78</v>
      </c>
      <c r="S991" s="25" t="s">
        <v>36</v>
      </c>
    </row>
    <row r="992" spans="1:19" x14ac:dyDescent="0.35">
      <c r="A992" s="25" t="str">
        <f>+N992</f>
        <v>Gerber Pascal</v>
      </c>
      <c r="B992" s="25" t="str">
        <f>+M992</f>
        <v>390.75.455.0</v>
      </c>
      <c r="C992" s="25" t="str">
        <f>LEFT(L992,2)</f>
        <v>R8</v>
      </c>
      <c r="D992" s="25">
        <f>+Q992</f>
        <v>1.1060000000000001</v>
      </c>
      <c r="E992" s="25" t="str">
        <f>+R992</f>
        <v>50+</v>
      </c>
      <c r="F992" s="25" t="str">
        <f>+S992</f>
        <v>A</v>
      </c>
      <c r="G992" s="29" t="s">
        <v>28</v>
      </c>
      <c r="H992" s="29" t="str">
        <f t="shared" si="15"/>
        <v/>
      </c>
      <c r="I992" s="25" t="str">
        <f>IF(K992&gt;4,"Dames","Messieurs")</f>
        <v>Messieurs</v>
      </c>
      <c r="J992" t="str">
        <f>RIGHT(B992,5)</f>
        <v>455.0</v>
      </c>
      <c r="K992">
        <f>VALUE(LEFT(J992,1))</f>
        <v>4</v>
      </c>
      <c r="L992" s="25" t="str">
        <f>+O992</f>
        <v>R8 </v>
      </c>
      <c r="M992" s="25" t="s">
        <v>1837</v>
      </c>
      <c r="N992" s="25" t="s">
        <v>1838</v>
      </c>
      <c r="O992" s="25" t="s">
        <v>3070</v>
      </c>
      <c r="P992" s="25">
        <v>27849</v>
      </c>
      <c r="Q992" s="25">
        <v>1.1060000000000001</v>
      </c>
      <c r="R992" s="25" t="s">
        <v>39</v>
      </c>
      <c r="S992" s="25" t="s">
        <v>36</v>
      </c>
    </row>
    <row r="993" spans="1:19" x14ac:dyDescent="0.35">
      <c r="A993" s="25" t="str">
        <f>+N993</f>
        <v>Gerhart Christian</v>
      </c>
      <c r="B993" s="25" t="str">
        <f>+M993</f>
        <v>391.50.284.0</v>
      </c>
      <c r="C993" s="25" t="str">
        <f>LEFT(L993,2)</f>
        <v>R9</v>
      </c>
      <c r="D993" s="25">
        <f>+Q993</f>
        <v>0.75</v>
      </c>
      <c r="E993" s="25" t="str">
        <f>+R993</f>
        <v>75+</v>
      </c>
      <c r="F993" s="25" t="str">
        <f>+S993</f>
        <v>A</v>
      </c>
      <c r="G993" s="29" t="s">
        <v>3995</v>
      </c>
      <c r="H993" s="29" t="str">
        <f t="shared" si="15"/>
        <v/>
      </c>
      <c r="I993" s="25" t="str">
        <f>IF(K993&gt;4,"Dames","Messieurs")</f>
        <v>Messieurs</v>
      </c>
      <c r="J993" t="str">
        <f>RIGHT(B993,5)</f>
        <v>284.0</v>
      </c>
      <c r="K993">
        <f>VALUE(LEFT(J993,1))</f>
        <v>2</v>
      </c>
      <c r="L993" s="25" t="str">
        <f>+O993</f>
        <v>R9 </v>
      </c>
      <c r="M993" s="25" t="s">
        <v>4252</v>
      </c>
      <c r="N993" s="25" t="s">
        <v>4253</v>
      </c>
      <c r="O993" s="25" t="s">
        <v>3073</v>
      </c>
      <c r="P993" s="25">
        <v>32458</v>
      </c>
      <c r="Q993" s="25">
        <v>0.75</v>
      </c>
      <c r="R993" s="25" t="s">
        <v>159</v>
      </c>
      <c r="S993" s="25" t="s">
        <v>36</v>
      </c>
    </row>
    <row r="994" spans="1:19" x14ac:dyDescent="0.35">
      <c r="A994" s="25" t="str">
        <f>+N994</f>
        <v>Germanier Jean-Michel</v>
      </c>
      <c r="B994" s="25" t="str">
        <f>+M994</f>
        <v>391.67.412.0</v>
      </c>
      <c r="C994" s="25" t="str">
        <f>LEFT(L994,2)</f>
        <v>R7</v>
      </c>
      <c r="D994" s="25">
        <f>+Q994</f>
        <v>2.4729999999999999</v>
      </c>
      <c r="E994" s="25" t="str">
        <f>+R994</f>
        <v>55+</v>
      </c>
      <c r="F994" s="25" t="str">
        <f>+S994</f>
        <v>A</v>
      </c>
      <c r="G994" s="29" t="s">
        <v>2175</v>
      </c>
      <c r="H994" s="29" t="str">
        <f t="shared" si="15"/>
        <v/>
      </c>
      <c r="I994" s="25" t="str">
        <f>IF(K994&gt;4,"Dames","Messieurs")</f>
        <v>Messieurs</v>
      </c>
      <c r="J994" t="str">
        <f>RIGHT(B994,5)</f>
        <v>412.0</v>
      </c>
      <c r="K994">
        <f>VALUE(LEFT(J994,1))</f>
        <v>4</v>
      </c>
      <c r="L994" s="25" t="str">
        <f>+O994</f>
        <v>R7 </v>
      </c>
      <c r="M994" s="25" t="s">
        <v>2845</v>
      </c>
      <c r="N994" s="25" t="s">
        <v>2846</v>
      </c>
      <c r="O994" s="25" t="s">
        <v>3066</v>
      </c>
      <c r="P994" s="25">
        <v>15773</v>
      </c>
      <c r="Q994" s="25">
        <v>2.4729999999999999</v>
      </c>
      <c r="R994" s="25" t="s">
        <v>53</v>
      </c>
      <c r="S994" s="25" t="s">
        <v>36</v>
      </c>
    </row>
    <row r="995" spans="1:19" x14ac:dyDescent="0.35">
      <c r="A995" s="25" t="str">
        <f>+N995</f>
        <v>Gervaix Amaël</v>
      </c>
      <c r="B995" s="25" t="str">
        <f>+M995</f>
        <v>391.10.292.0</v>
      </c>
      <c r="C995" s="25" t="str">
        <f>LEFT(L995,2)</f>
        <v>R9</v>
      </c>
      <c r="D995" s="25">
        <f>+Q995</f>
        <v>0.75</v>
      </c>
      <c r="E995" s="25" t="str">
        <f>+R995</f>
        <v>16&amp;U</v>
      </c>
      <c r="F995" s="25" t="str">
        <f>+S995</f>
        <v>S</v>
      </c>
      <c r="G995" s="29" t="s">
        <v>543</v>
      </c>
      <c r="H995" s="29" t="str">
        <f t="shared" si="15"/>
        <v/>
      </c>
      <c r="I995" s="25" t="str">
        <f>IF(K995&gt;4,"Dames","Messieurs")</f>
        <v>Messieurs</v>
      </c>
      <c r="J995" t="str">
        <f>RIGHT(B995,5)</f>
        <v>292.0</v>
      </c>
      <c r="K995">
        <f>VALUE(LEFT(J995,1))</f>
        <v>2</v>
      </c>
      <c r="L995" s="25" t="str">
        <f>+O995</f>
        <v>R9 </v>
      </c>
      <c r="M995" s="25" t="s">
        <v>2372</v>
      </c>
      <c r="N995" s="25" t="s">
        <v>2373</v>
      </c>
      <c r="O995" s="25" t="s">
        <v>3073</v>
      </c>
      <c r="P995" s="25">
        <v>32458</v>
      </c>
      <c r="Q995" s="25">
        <v>0.75</v>
      </c>
      <c r="R995" s="25" t="s">
        <v>87</v>
      </c>
      <c r="S995" s="25" t="s">
        <v>878</v>
      </c>
    </row>
    <row r="996" spans="1:19" x14ac:dyDescent="0.35">
      <c r="A996" s="25" t="str">
        <f>+N996</f>
        <v>Gessler Nicole</v>
      </c>
      <c r="B996" s="25" t="str">
        <f>+M996</f>
        <v>392.62.634.0</v>
      </c>
      <c r="C996" s="25" t="str">
        <f>LEFT(L996,2)</f>
        <v>R8</v>
      </c>
      <c r="D996" s="25">
        <f>+Q996</f>
        <v>0.93300000000000005</v>
      </c>
      <c r="E996" s="25" t="str">
        <f>+R996</f>
        <v>60+</v>
      </c>
      <c r="F996" s="25" t="str">
        <f>+S996</f>
        <v>A</v>
      </c>
      <c r="G996" s="29" t="s">
        <v>25</v>
      </c>
      <c r="H996" s="29" t="str">
        <f t="shared" si="15"/>
        <v/>
      </c>
      <c r="I996" s="25" t="str">
        <f>IF(K996&gt;4,"Dames","Messieurs")</f>
        <v>Dames</v>
      </c>
      <c r="J996" t="str">
        <f>RIGHT(B996,5)</f>
        <v>634.0</v>
      </c>
      <c r="K996">
        <f>VALUE(LEFT(J996,1))</f>
        <v>6</v>
      </c>
      <c r="L996" s="25" t="str">
        <f>+O996</f>
        <v>R8 </v>
      </c>
      <c r="M996" s="25" t="s">
        <v>3071</v>
      </c>
      <c r="N996" s="25" t="s">
        <v>3072</v>
      </c>
      <c r="O996" s="25" t="s">
        <v>3070</v>
      </c>
      <c r="P996" s="25">
        <v>10922</v>
      </c>
      <c r="Q996" s="25">
        <v>0.93300000000000005</v>
      </c>
      <c r="R996" s="25" t="s">
        <v>47</v>
      </c>
      <c r="S996" s="25" t="s">
        <v>36</v>
      </c>
    </row>
    <row r="997" spans="1:19" x14ac:dyDescent="0.35">
      <c r="A997" s="25" t="str">
        <f>+N997</f>
        <v>Gewalt Frédéric</v>
      </c>
      <c r="B997" s="25" t="str">
        <f>+M997</f>
        <v>392.80.435.0</v>
      </c>
      <c r="C997" s="25" t="str">
        <f>LEFT(L997,2)</f>
        <v>R7</v>
      </c>
      <c r="D997" s="25">
        <f>+Q997</f>
        <v>2.2170000000000001</v>
      </c>
      <c r="E997" s="25" t="str">
        <f>+R997</f>
        <v>45+</v>
      </c>
      <c r="F997" s="25" t="str">
        <f>+S997</f>
        <v>A</v>
      </c>
      <c r="G997" s="29" t="s">
        <v>3994</v>
      </c>
      <c r="H997" s="29" t="str">
        <f t="shared" si="15"/>
        <v/>
      </c>
      <c r="I997" s="25" t="str">
        <f>IF(K997&gt;4,"Dames","Messieurs")</f>
        <v>Messieurs</v>
      </c>
      <c r="J997" t="str">
        <f>RIGHT(B997,5)</f>
        <v>435.0</v>
      </c>
      <c r="K997">
        <f>VALUE(LEFT(J997,1))</f>
        <v>4</v>
      </c>
      <c r="L997" s="25" t="str">
        <f>+O997</f>
        <v>R7 </v>
      </c>
      <c r="M997" s="25" t="s">
        <v>4651</v>
      </c>
      <c r="N997" s="25" t="s">
        <v>4652</v>
      </c>
      <c r="O997" s="25" t="s">
        <v>3066</v>
      </c>
      <c r="P997" s="25">
        <v>17575</v>
      </c>
      <c r="Q997" s="25">
        <v>2.2170000000000001</v>
      </c>
      <c r="R997" s="25" t="s">
        <v>78</v>
      </c>
      <c r="S997" s="25" t="s">
        <v>36</v>
      </c>
    </row>
    <row r="998" spans="1:19" x14ac:dyDescent="0.35">
      <c r="A998" s="25" t="str">
        <f>+N998</f>
        <v>Ghezala Mokhtar</v>
      </c>
      <c r="B998" s="25" t="str">
        <f>+M998</f>
        <v>393.52.103.0</v>
      </c>
      <c r="C998" s="25" t="str">
        <f>LEFT(L998,2)</f>
        <v>R9</v>
      </c>
      <c r="D998" s="25">
        <f>+Q998</f>
        <v>0.75</v>
      </c>
      <c r="E998" s="25" t="str">
        <f>+R998</f>
        <v>70+</v>
      </c>
      <c r="F998" s="25" t="str">
        <f>+S998</f>
        <v>S</v>
      </c>
      <c r="G998" s="29" t="s">
        <v>29</v>
      </c>
      <c r="H998" s="29" t="str">
        <f t="shared" si="15"/>
        <v/>
      </c>
      <c r="I998" s="25" t="str">
        <f>IF(K998&gt;4,"Dames","Messieurs")</f>
        <v>Messieurs</v>
      </c>
      <c r="J998" t="str">
        <f>RIGHT(B998,5)</f>
        <v>103.0</v>
      </c>
      <c r="K998">
        <f>VALUE(LEFT(J998,1))</f>
        <v>1</v>
      </c>
      <c r="L998" s="25" t="str">
        <f>+O998</f>
        <v>R9 </v>
      </c>
      <c r="M998" s="25" t="s">
        <v>5370</v>
      </c>
      <c r="N998" s="25" t="s">
        <v>5371</v>
      </c>
      <c r="O998" s="25" t="s">
        <v>3073</v>
      </c>
      <c r="P998" s="25">
        <v>32458</v>
      </c>
      <c r="Q998" s="25">
        <v>0.75</v>
      </c>
      <c r="R998" s="25" t="s">
        <v>148</v>
      </c>
      <c r="S998" s="25" t="s">
        <v>878</v>
      </c>
    </row>
    <row r="999" spans="1:19" x14ac:dyDescent="0.35">
      <c r="A999" s="25" t="str">
        <f>+N999</f>
        <v>Ghosn Nicolas</v>
      </c>
      <c r="B999" s="25" t="str">
        <f>+M999</f>
        <v>393.65.419.0</v>
      </c>
      <c r="C999" s="25" t="str">
        <f>LEFT(L999,2)</f>
        <v>R6</v>
      </c>
      <c r="D999" s="25">
        <f>+Q999</f>
        <v>4.2789999999999999</v>
      </c>
      <c r="E999" s="25" t="str">
        <f>+R999</f>
        <v>60+</v>
      </c>
      <c r="F999" s="25" t="str">
        <f>+S999</f>
        <v>A</v>
      </c>
      <c r="G999" s="29" t="s">
        <v>3995</v>
      </c>
      <c r="H999" s="29" t="str">
        <f t="shared" si="15"/>
        <v/>
      </c>
      <c r="I999" s="25" t="str">
        <f>IF(K999&gt;4,"Dames","Messieurs")</f>
        <v>Messieurs</v>
      </c>
      <c r="J999" t="str">
        <f>RIGHT(B999,5)</f>
        <v>419.0</v>
      </c>
      <c r="K999">
        <f>VALUE(LEFT(J999,1))</f>
        <v>4</v>
      </c>
      <c r="L999" s="25" t="str">
        <f>+O999</f>
        <v>R6 </v>
      </c>
      <c r="M999" s="25" t="s">
        <v>4146</v>
      </c>
      <c r="N999" s="25" t="s">
        <v>4147</v>
      </c>
      <c r="O999" s="25" t="s">
        <v>3065</v>
      </c>
      <c r="P999" s="25">
        <v>6566</v>
      </c>
      <c r="Q999" s="25">
        <v>4.2789999999999999</v>
      </c>
      <c r="R999" s="25" t="s">
        <v>47</v>
      </c>
      <c r="S999" s="25" t="s">
        <v>36</v>
      </c>
    </row>
    <row r="1000" spans="1:19" x14ac:dyDescent="0.35">
      <c r="A1000" s="25" t="str">
        <f>+N1000</f>
        <v>Giacobino Daigo</v>
      </c>
      <c r="B1000" s="25" t="str">
        <f>+M1000</f>
        <v>394.13.243.0</v>
      </c>
      <c r="C1000" s="25" t="str">
        <f>LEFT(L1000,2)</f>
        <v>R8</v>
      </c>
      <c r="D1000" s="25">
        <f>+Q1000</f>
        <v>0.98299999999999998</v>
      </c>
      <c r="E1000" s="25" t="str">
        <f>+R1000</f>
        <v>12&amp;U</v>
      </c>
      <c r="F1000" s="25" t="str">
        <f>+S1000</f>
        <v>A</v>
      </c>
      <c r="G1000" s="29" t="s">
        <v>539</v>
      </c>
      <c r="H1000" s="29" t="str">
        <f t="shared" si="15"/>
        <v/>
      </c>
      <c r="I1000" s="25" t="str">
        <f>IF(K1000&gt;4,"Dames","Messieurs")</f>
        <v>Messieurs</v>
      </c>
      <c r="J1000" t="str">
        <f>RIGHT(B1000,5)</f>
        <v>243.0</v>
      </c>
      <c r="K1000">
        <f>VALUE(LEFT(J1000,1))</f>
        <v>2</v>
      </c>
      <c r="L1000" s="25" t="str">
        <f>+O1000</f>
        <v>R8 </v>
      </c>
      <c r="M1000" s="25" t="s">
        <v>2311</v>
      </c>
      <c r="N1000" s="25" t="s">
        <v>2312</v>
      </c>
      <c r="O1000" s="25" t="s">
        <v>3070</v>
      </c>
      <c r="P1000" s="25">
        <v>29157</v>
      </c>
      <c r="Q1000" s="25">
        <v>0.98299999999999998</v>
      </c>
      <c r="R1000" s="25" t="s">
        <v>50</v>
      </c>
      <c r="S1000" s="25" t="s">
        <v>36</v>
      </c>
    </row>
    <row r="1001" spans="1:19" x14ac:dyDescent="0.35">
      <c r="A1001" s="25" t="str">
        <f>+N1001</f>
        <v>Giess Yannouk</v>
      </c>
      <c r="B1001" s="25" t="str">
        <f>+M1001</f>
        <v>394.83.262.0</v>
      </c>
      <c r="C1001" s="25" t="str">
        <f>LEFT(L1001,2)</f>
        <v>R7</v>
      </c>
      <c r="D1001" s="25">
        <f>+Q1001</f>
        <v>3.1629999999999998</v>
      </c>
      <c r="E1001" s="25" t="str">
        <f>+R1001</f>
        <v>40+</v>
      </c>
      <c r="F1001" s="25" t="str">
        <f>+S1001</f>
        <v>A</v>
      </c>
      <c r="G1001" s="29" t="s">
        <v>539</v>
      </c>
      <c r="H1001" s="29" t="str">
        <f t="shared" si="15"/>
        <v/>
      </c>
      <c r="I1001" s="25" t="str">
        <f>IF(K1001&gt;4,"Dames","Messieurs")</f>
        <v>Messieurs</v>
      </c>
      <c r="J1001" t="str">
        <f>RIGHT(B1001,5)</f>
        <v>262.0</v>
      </c>
      <c r="K1001">
        <f>VALUE(LEFT(J1001,1))</f>
        <v>2</v>
      </c>
      <c r="L1001" s="25" t="str">
        <f>+O1001</f>
        <v>R7 </v>
      </c>
      <c r="M1001" s="25" t="s">
        <v>3474</v>
      </c>
      <c r="N1001" s="25" t="s">
        <v>3475</v>
      </c>
      <c r="O1001" s="25" t="s">
        <v>3066</v>
      </c>
      <c r="P1001" s="25">
        <v>11662</v>
      </c>
      <c r="Q1001" s="25">
        <v>3.1629999999999998</v>
      </c>
      <c r="R1001" s="25" t="s">
        <v>68</v>
      </c>
      <c r="S1001" s="25" t="s">
        <v>36</v>
      </c>
    </row>
    <row r="1002" spans="1:19" x14ac:dyDescent="0.35">
      <c r="A1002" s="25" t="str">
        <f>+N1002</f>
        <v>Gigon Chantal</v>
      </c>
      <c r="B1002" s="25" t="str">
        <f>+M1002</f>
        <v>395.60.556.0</v>
      </c>
      <c r="C1002" s="25" t="str">
        <f>LEFT(L1002,2)</f>
        <v>R9</v>
      </c>
      <c r="D1002" s="25">
        <f>+Q1002</f>
        <v>0.75</v>
      </c>
      <c r="E1002" s="25" t="str">
        <f>+R1002</f>
        <v>65+</v>
      </c>
      <c r="F1002" s="25" t="str">
        <f>+S1002</f>
        <v>S</v>
      </c>
      <c r="G1002" s="29" t="s">
        <v>543</v>
      </c>
      <c r="H1002" s="29" t="str">
        <f t="shared" si="15"/>
        <v/>
      </c>
      <c r="I1002" s="25" t="str">
        <f>IF(K1002&gt;4,"Dames","Messieurs")</f>
        <v>Dames</v>
      </c>
      <c r="J1002" t="str">
        <f>RIGHT(B1002,5)</f>
        <v>556.0</v>
      </c>
      <c r="K1002">
        <f>VALUE(LEFT(J1002,1))</f>
        <v>5</v>
      </c>
      <c r="L1002" s="25" t="str">
        <f>+O1002</f>
        <v>R9 </v>
      </c>
      <c r="M1002" s="25" t="s">
        <v>1226</v>
      </c>
      <c r="N1002" s="25" t="s">
        <v>1227</v>
      </c>
      <c r="O1002" s="25" t="s">
        <v>3073</v>
      </c>
      <c r="P1002" s="25">
        <v>11805</v>
      </c>
      <c r="Q1002" s="25">
        <v>0.75</v>
      </c>
      <c r="R1002" s="25" t="s">
        <v>100</v>
      </c>
      <c r="S1002" s="25" t="s">
        <v>878</v>
      </c>
    </row>
    <row r="1003" spans="1:19" x14ac:dyDescent="0.35">
      <c r="A1003" s="25" t="str">
        <f>+N1003</f>
        <v>Gigon Daniel</v>
      </c>
      <c r="B1003" s="25" t="str">
        <f>+M1003</f>
        <v>395.58.238.0</v>
      </c>
      <c r="C1003" s="25" t="str">
        <f>LEFT(L1003,2)</f>
        <v>R9</v>
      </c>
      <c r="D1003" s="25">
        <f>+Q1003</f>
        <v>0.75</v>
      </c>
      <c r="E1003" s="25" t="str">
        <f>+R1003</f>
        <v>65+</v>
      </c>
      <c r="F1003" s="25" t="str">
        <f>+S1003</f>
        <v>S</v>
      </c>
      <c r="G1003" s="29" t="s">
        <v>543</v>
      </c>
      <c r="H1003" s="29" t="str">
        <f t="shared" si="15"/>
        <v/>
      </c>
      <c r="I1003" s="25" t="str">
        <f>IF(K1003&gt;4,"Dames","Messieurs")</f>
        <v>Messieurs</v>
      </c>
      <c r="J1003" t="str">
        <f>RIGHT(B1003,5)</f>
        <v>238.0</v>
      </c>
      <c r="K1003">
        <f>VALUE(LEFT(J1003,1))</f>
        <v>2</v>
      </c>
      <c r="L1003" s="25" t="str">
        <f>+O1003</f>
        <v>R9 </v>
      </c>
      <c r="M1003" s="25" t="s">
        <v>1228</v>
      </c>
      <c r="N1003" s="25" t="s">
        <v>1229</v>
      </c>
      <c r="O1003" s="25" t="s">
        <v>3073</v>
      </c>
      <c r="P1003" s="25">
        <v>32458</v>
      </c>
      <c r="Q1003" s="25">
        <v>0.75</v>
      </c>
      <c r="R1003" s="25" t="s">
        <v>100</v>
      </c>
      <c r="S1003" s="25" t="s">
        <v>878</v>
      </c>
    </row>
    <row r="1004" spans="1:19" x14ac:dyDescent="0.35">
      <c r="A1004" s="25" t="str">
        <f>+N1004</f>
        <v>Gillard Valérie</v>
      </c>
      <c r="B1004" s="25" t="str">
        <f>+M1004</f>
        <v>396.72.542.0</v>
      </c>
      <c r="C1004" s="25" t="str">
        <f>LEFT(L1004,2)</f>
        <v>R9</v>
      </c>
      <c r="D1004" s="25">
        <f>+Q1004</f>
        <v>0.75</v>
      </c>
      <c r="E1004" s="25" t="str">
        <f>+R1004</f>
        <v>50+</v>
      </c>
      <c r="F1004" s="25" t="str">
        <f>+S1004</f>
        <v>S</v>
      </c>
      <c r="G1004" s="29" t="s">
        <v>26</v>
      </c>
      <c r="H1004" s="29" t="str">
        <f t="shared" si="15"/>
        <v/>
      </c>
      <c r="I1004" s="25" t="str">
        <f>IF(K1004&gt;4,"Dames","Messieurs")</f>
        <v>Dames</v>
      </c>
      <c r="J1004" t="str">
        <f>RIGHT(B1004,5)</f>
        <v>542.0</v>
      </c>
      <c r="K1004">
        <f>VALUE(LEFT(J1004,1))</f>
        <v>5</v>
      </c>
      <c r="L1004" s="25" t="str">
        <f>+O1004</f>
        <v>R9 </v>
      </c>
      <c r="M1004" s="25" t="s">
        <v>554</v>
      </c>
      <c r="N1004" s="25" t="s">
        <v>555</v>
      </c>
      <c r="O1004" s="25" t="s">
        <v>3073</v>
      </c>
      <c r="P1004" s="25">
        <v>11805</v>
      </c>
      <c r="Q1004" s="25">
        <v>0.75</v>
      </c>
      <c r="R1004" s="25" t="s">
        <v>39</v>
      </c>
      <c r="S1004" s="25" t="s">
        <v>878</v>
      </c>
    </row>
    <row r="1005" spans="1:19" x14ac:dyDescent="0.35">
      <c r="A1005" s="25" t="str">
        <f>+N1005</f>
        <v>Gillet Claire</v>
      </c>
      <c r="B1005" s="25" t="str">
        <f>+M1005</f>
        <v>396.92.853.0</v>
      </c>
      <c r="C1005" s="25" t="str">
        <f>LEFT(L1005,2)</f>
        <v>R8</v>
      </c>
      <c r="D1005" s="25">
        <f>+Q1005</f>
        <v>0.93200000000000005</v>
      </c>
      <c r="E1005" s="25" t="str">
        <f>+R1005</f>
        <v>30+</v>
      </c>
      <c r="F1005" s="25" t="str">
        <f>+S1005</f>
        <v>S</v>
      </c>
      <c r="G1005" s="29" t="s">
        <v>3393</v>
      </c>
      <c r="H1005" s="29" t="str">
        <f t="shared" si="15"/>
        <v/>
      </c>
      <c r="I1005" s="25" t="str">
        <f>IF(K1005&gt;4,"Dames","Messieurs")</f>
        <v>Dames</v>
      </c>
      <c r="J1005" t="str">
        <f>RIGHT(B1005,5)</f>
        <v>853.0</v>
      </c>
      <c r="K1005">
        <f>VALUE(LEFT(J1005,1))</f>
        <v>8</v>
      </c>
      <c r="L1005" s="25" t="str">
        <f>+O1005</f>
        <v>R8 </v>
      </c>
      <c r="M1005" s="25" t="s">
        <v>3562</v>
      </c>
      <c r="N1005" s="25" t="s">
        <v>3563</v>
      </c>
      <c r="O1005" s="25" t="s">
        <v>3070</v>
      </c>
      <c r="P1005" s="25">
        <v>10926</v>
      </c>
      <c r="Q1005" s="25">
        <v>0.93200000000000005</v>
      </c>
      <c r="R1005" s="25" t="s">
        <v>35</v>
      </c>
      <c r="S1005" s="25" t="s">
        <v>878</v>
      </c>
    </row>
    <row r="1006" spans="1:19" x14ac:dyDescent="0.35">
      <c r="A1006" s="25" t="str">
        <f>+N1006</f>
        <v>Gillet Fabienne</v>
      </c>
      <c r="B1006" s="25" t="str">
        <f>+M1006</f>
        <v>396.65.722.0</v>
      </c>
      <c r="C1006" s="25" t="str">
        <f>LEFT(L1006,2)</f>
        <v>R9</v>
      </c>
      <c r="D1006" s="25">
        <f>+Q1006</f>
        <v>0.75</v>
      </c>
      <c r="E1006" s="25" t="str">
        <f>+R1006</f>
        <v>60+</v>
      </c>
      <c r="F1006" s="25" t="str">
        <f>+S1006</f>
        <v>S</v>
      </c>
      <c r="G1006" s="29" t="s">
        <v>543</v>
      </c>
      <c r="H1006" s="29" t="str">
        <f t="shared" si="15"/>
        <v/>
      </c>
      <c r="I1006" s="25" t="str">
        <f>IF(K1006&gt;4,"Dames","Messieurs")</f>
        <v>Dames</v>
      </c>
      <c r="J1006" t="str">
        <f>RIGHT(B1006,5)</f>
        <v>722.0</v>
      </c>
      <c r="K1006">
        <f>VALUE(LEFT(J1006,1))</f>
        <v>7</v>
      </c>
      <c r="L1006" s="25" t="str">
        <f>+O1006</f>
        <v>R9 </v>
      </c>
      <c r="M1006" s="25" t="s">
        <v>1093</v>
      </c>
      <c r="N1006" s="25" t="s">
        <v>1094</v>
      </c>
      <c r="O1006" s="25" t="s">
        <v>3073</v>
      </c>
      <c r="P1006" s="25">
        <v>11805</v>
      </c>
      <c r="Q1006" s="25">
        <v>0.75</v>
      </c>
      <c r="R1006" s="25" t="s">
        <v>47</v>
      </c>
      <c r="S1006" s="25" t="s">
        <v>878</v>
      </c>
    </row>
    <row r="1007" spans="1:19" x14ac:dyDescent="0.35">
      <c r="A1007" s="25" t="str">
        <f>+N1007</f>
        <v>Gilliéron André Lupo</v>
      </c>
      <c r="B1007" s="25" t="str">
        <f>+M1007</f>
        <v>396.10.180.0</v>
      </c>
      <c r="C1007" s="25" t="str">
        <f>LEFT(L1007,2)</f>
        <v>R9</v>
      </c>
      <c r="D1007" s="25">
        <f>+Q1007</f>
        <v>0.75</v>
      </c>
      <c r="E1007" s="25" t="str">
        <f>+R1007</f>
        <v>16&amp;U</v>
      </c>
      <c r="F1007" s="25" t="str">
        <f>+S1007</f>
        <v>A</v>
      </c>
      <c r="G1007" s="29" t="s">
        <v>539</v>
      </c>
      <c r="H1007" s="29" t="str">
        <f t="shared" si="15"/>
        <v/>
      </c>
      <c r="I1007" s="25" t="str">
        <f>IF(K1007&gt;4,"Dames","Messieurs")</f>
        <v>Messieurs</v>
      </c>
      <c r="J1007" t="str">
        <f>RIGHT(B1007,5)</f>
        <v>180.0</v>
      </c>
      <c r="K1007">
        <f>VALUE(LEFT(J1007,1))</f>
        <v>1</v>
      </c>
      <c r="L1007" s="25" t="str">
        <f>+O1007</f>
        <v>R9 </v>
      </c>
      <c r="M1007" s="25" t="s">
        <v>2299</v>
      </c>
      <c r="N1007" s="25" t="s">
        <v>2300</v>
      </c>
      <c r="O1007" s="25" t="s">
        <v>3073</v>
      </c>
      <c r="P1007" s="25">
        <v>32458</v>
      </c>
      <c r="Q1007" s="25">
        <v>0.75</v>
      </c>
      <c r="R1007" s="25" t="s">
        <v>87</v>
      </c>
      <c r="S1007" s="25" t="s">
        <v>36</v>
      </c>
    </row>
    <row r="1008" spans="1:19" x14ac:dyDescent="0.35">
      <c r="A1008" s="25" t="str">
        <f>+N1008</f>
        <v>Gillieron Hubert Orso</v>
      </c>
      <c r="B1008" s="25" t="str">
        <f>+M1008</f>
        <v>396.73.250.0</v>
      </c>
      <c r="C1008" s="25" t="str">
        <f>LEFT(L1008,2)</f>
        <v>R9</v>
      </c>
      <c r="D1008" s="25">
        <f>+Q1008</f>
        <v>0.75</v>
      </c>
      <c r="E1008" s="25" t="str">
        <f>+R1008</f>
        <v>50+</v>
      </c>
      <c r="F1008" s="25" t="str">
        <f>+S1008</f>
        <v>S</v>
      </c>
      <c r="G1008" s="29" t="s">
        <v>539</v>
      </c>
      <c r="H1008" s="29" t="str">
        <f t="shared" si="15"/>
        <v/>
      </c>
      <c r="I1008" s="25" t="str">
        <f>IF(K1008&gt;4,"Dames","Messieurs")</f>
        <v>Messieurs</v>
      </c>
      <c r="J1008" t="str">
        <f>RIGHT(B1008,5)</f>
        <v>250.0</v>
      </c>
      <c r="K1008">
        <f>VALUE(LEFT(J1008,1))</f>
        <v>2</v>
      </c>
      <c r="L1008" s="25" t="str">
        <f>+O1008</f>
        <v>R9 </v>
      </c>
      <c r="M1008" s="25" t="s">
        <v>563</v>
      </c>
      <c r="N1008" s="25" t="s">
        <v>564</v>
      </c>
      <c r="O1008" s="25" t="s">
        <v>3073</v>
      </c>
      <c r="P1008" s="25">
        <v>32458</v>
      </c>
      <c r="Q1008" s="25">
        <v>0.75</v>
      </c>
      <c r="R1008" s="25" t="s">
        <v>39</v>
      </c>
      <c r="S1008" s="25" t="s">
        <v>878</v>
      </c>
    </row>
    <row r="1009" spans="1:19" x14ac:dyDescent="0.35">
      <c r="A1009" s="25" t="str">
        <f>+N1009</f>
        <v>Gilliéron Livia</v>
      </c>
      <c r="B1009" s="25" t="str">
        <f>+M1009</f>
        <v>396.14.637.0</v>
      </c>
      <c r="C1009" s="25" t="str">
        <f>LEFT(L1009,2)</f>
        <v>R9</v>
      </c>
      <c r="D1009" s="25">
        <f>+Q1009</f>
        <v>0.75</v>
      </c>
      <c r="E1009" s="25" t="str">
        <f>+R1009</f>
        <v>12&amp;U</v>
      </c>
      <c r="F1009" s="25" t="str">
        <f>+S1009</f>
        <v>A</v>
      </c>
      <c r="G1009" s="29" t="s">
        <v>539</v>
      </c>
      <c r="H1009" s="29" t="str">
        <f t="shared" si="15"/>
        <v/>
      </c>
      <c r="I1009" s="25" t="str">
        <f>IF(K1009&gt;4,"Dames","Messieurs")</f>
        <v>Dames</v>
      </c>
      <c r="J1009" t="str">
        <f>RIGHT(B1009,5)</f>
        <v>637.0</v>
      </c>
      <c r="K1009">
        <f>VALUE(LEFT(J1009,1))</f>
        <v>6</v>
      </c>
      <c r="L1009" s="25" t="str">
        <f>+O1009</f>
        <v>R9 </v>
      </c>
      <c r="M1009" s="25" t="s">
        <v>3460</v>
      </c>
      <c r="N1009" s="25" t="s">
        <v>3461</v>
      </c>
      <c r="O1009" s="25" t="s">
        <v>3073</v>
      </c>
      <c r="P1009" s="25">
        <v>11805</v>
      </c>
      <c r="Q1009" s="25">
        <v>0.75</v>
      </c>
      <c r="R1009" s="25" t="s">
        <v>50</v>
      </c>
      <c r="S1009" s="25" t="s">
        <v>36</v>
      </c>
    </row>
    <row r="1010" spans="1:19" x14ac:dyDescent="0.35">
      <c r="A1010" s="25" t="str">
        <f>+N1010</f>
        <v>Gilliéron Shana</v>
      </c>
      <c r="B1010" s="25" t="str">
        <f>+M1010</f>
        <v>396.15.632.0</v>
      </c>
      <c r="C1010" s="25" t="str">
        <f>LEFT(L1010,2)</f>
        <v>R7</v>
      </c>
      <c r="D1010" s="25">
        <f>+Q1010</f>
        <v>2.0019999999999998</v>
      </c>
      <c r="E1010" s="25" t="str">
        <f>+R1010</f>
        <v>10&amp;U</v>
      </c>
      <c r="F1010" s="25" t="str">
        <f>+S1010</f>
        <v>A</v>
      </c>
      <c r="G1010" s="29" t="s">
        <v>29</v>
      </c>
      <c r="H1010" s="29" t="str">
        <f t="shared" si="15"/>
        <v/>
      </c>
      <c r="I1010" s="25" t="str">
        <f>IF(K1010&gt;4,"Dames","Messieurs")</f>
        <v>Dames</v>
      </c>
      <c r="J1010" t="str">
        <f>RIGHT(B1010,5)</f>
        <v>632.0</v>
      </c>
      <c r="K1010">
        <f>VALUE(LEFT(J1010,1))</f>
        <v>6</v>
      </c>
      <c r="L1010" s="25" t="str">
        <f>+O1010</f>
        <v>R7 </v>
      </c>
      <c r="M1010" s="25" t="s">
        <v>5182</v>
      </c>
      <c r="N1010" s="25" t="s">
        <v>5183</v>
      </c>
      <c r="O1010" s="25" t="s">
        <v>3066</v>
      </c>
      <c r="P1010" s="25">
        <v>6876</v>
      </c>
      <c r="Q1010" s="25">
        <v>2.0019999999999998</v>
      </c>
      <c r="R1010" s="25" t="s">
        <v>110</v>
      </c>
      <c r="S1010" s="25" t="s">
        <v>36</v>
      </c>
    </row>
    <row r="1011" spans="1:19" x14ac:dyDescent="0.35">
      <c r="A1011" s="25" t="str">
        <f>+N1011</f>
        <v>Gillioz Alexandre</v>
      </c>
      <c r="B1011" s="25" t="str">
        <f>+M1011</f>
        <v>396.88.279.0</v>
      </c>
      <c r="C1011" s="25" t="str">
        <f>LEFT(L1011,2)</f>
        <v>R9</v>
      </c>
      <c r="D1011" s="25">
        <f>+Q1011</f>
        <v>0.75</v>
      </c>
      <c r="E1011" s="25" t="str">
        <f>+R1011</f>
        <v>35+</v>
      </c>
      <c r="F1011" s="25" t="str">
        <f>+S1011</f>
        <v>A</v>
      </c>
      <c r="G1011" s="29" t="s">
        <v>3972</v>
      </c>
      <c r="H1011" s="29" t="str">
        <f t="shared" si="15"/>
        <v/>
      </c>
      <c r="I1011" s="25" t="str">
        <f>IF(K1011&gt;4,"Dames","Messieurs")</f>
        <v>Messieurs</v>
      </c>
      <c r="J1011" t="str">
        <f>RIGHT(B1011,5)</f>
        <v>279.0</v>
      </c>
      <c r="K1011">
        <f>VALUE(LEFT(J1011,1))</f>
        <v>2</v>
      </c>
      <c r="L1011" s="25" t="str">
        <f>+O1011</f>
        <v>R9 </v>
      </c>
      <c r="M1011" s="25" t="s">
        <v>109</v>
      </c>
      <c r="N1011" s="25" t="s">
        <v>438</v>
      </c>
      <c r="O1011" s="25" t="s">
        <v>3073</v>
      </c>
      <c r="P1011" s="25">
        <v>32458</v>
      </c>
      <c r="Q1011" s="25">
        <v>0.75</v>
      </c>
      <c r="R1011" s="25" t="s">
        <v>42</v>
      </c>
      <c r="S1011" s="25" t="s">
        <v>36</v>
      </c>
    </row>
    <row r="1012" spans="1:19" x14ac:dyDescent="0.35">
      <c r="A1012" s="25" t="str">
        <f>+N1012</f>
        <v>Gillioz Jérémie</v>
      </c>
      <c r="B1012" s="25" t="str">
        <f>+M1012</f>
        <v>396.05.179.0</v>
      </c>
      <c r="C1012" s="25" t="str">
        <f>LEFT(L1012,2)</f>
        <v>R5</v>
      </c>
      <c r="D1012" s="25">
        <f>+Q1012</f>
        <v>5.5179999999999998</v>
      </c>
      <c r="E1012" s="25" t="str">
        <f>+R1012</f>
        <v>A</v>
      </c>
      <c r="F1012" s="25" t="str">
        <f>+S1012</f>
        <v>A</v>
      </c>
      <c r="G1012" s="29" t="s">
        <v>2175</v>
      </c>
      <c r="H1012" s="29" t="str">
        <f t="shared" si="15"/>
        <v/>
      </c>
      <c r="I1012" s="25" t="str">
        <f>IF(K1012&gt;4,"Dames","Messieurs")</f>
        <v>Messieurs</v>
      </c>
      <c r="J1012" t="str">
        <f>RIGHT(B1012,5)</f>
        <v>179.0</v>
      </c>
      <c r="K1012">
        <f>VALUE(LEFT(J1012,1))</f>
        <v>1</v>
      </c>
      <c r="L1012" s="25" t="str">
        <f>+O1012</f>
        <v>R5 </v>
      </c>
      <c r="M1012" s="25" t="s">
        <v>5120</v>
      </c>
      <c r="N1012" s="25" t="s">
        <v>5121</v>
      </c>
      <c r="O1012" s="25" t="s">
        <v>3084</v>
      </c>
      <c r="P1012" s="25">
        <v>3100</v>
      </c>
      <c r="Q1012" s="25">
        <v>5.5179999999999998</v>
      </c>
      <c r="R1012" s="25" t="s">
        <v>36</v>
      </c>
      <c r="S1012" s="25" t="s">
        <v>36</v>
      </c>
    </row>
    <row r="1013" spans="1:19" x14ac:dyDescent="0.35">
      <c r="A1013" s="25" t="str">
        <f>+N1013</f>
        <v>Gillioz Marie-Madeleine</v>
      </c>
      <c r="B1013" s="25" t="str">
        <f>+M1013</f>
        <v>396.55.554.0</v>
      </c>
      <c r="C1013" s="25" t="str">
        <f>LEFT(L1013,2)</f>
        <v>R9</v>
      </c>
      <c r="D1013" s="25">
        <f>+Q1013</f>
        <v>0.75</v>
      </c>
      <c r="E1013" s="25" t="str">
        <f>+R1013</f>
        <v>70+</v>
      </c>
      <c r="F1013" s="25" t="str">
        <f>+S1013</f>
        <v>S</v>
      </c>
      <c r="G1013" s="29" t="s">
        <v>3976</v>
      </c>
      <c r="H1013" s="29" t="str">
        <f t="shared" ref="H1013:H1074" si="16">IF(B1013=B1012,1,"")</f>
        <v/>
      </c>
      <c r="I1013" s="25" t="str">
        <f>IF(K1013&gt;4,"Dames","Messieurs")</f>
        <v>Dames</v>
      </c>
      <c r="J1013" t="str">
        <f>RIGHT(B1013,5)</f>
        <v>554.0</v>
      </c>
      <c r="K1013">
        <f>VALUE(LEFT(J1013,1))</f>
        <v>5</v>
      </c>
      <c r="L1013" s="25" t="str">
        <f>+O1013</f>
        <v>R9 </v>
      </c>
      <c r="M1013" s="25" t="s">
        <v>947</v>
      </c>
      <c r="N1013" s="25" t="s">
        <v>948</v>
      </c>
      <c r="O1013" s="25" t="s">
        <v>3073</v>
      </c>
      <c r="P1013" s="25">
        <v>11805</v>
      </c>
      <c r="Q1013" s="25">
        <v>0.75</v>
      </c>
      <c r="R1013" s="25" t="s">
        <v>148</v>
      </c>
      <c r="S1013" s="25" t="s">
        <v>878</v>
      </c>
    </row>
    <row r="1014" spans="1:19" x14ac:dyDescent="0.35">
      <c r="A1014" s="25" t="str">
        <f>+N1014</f>
        <v>Gillioz Sara</v>
      </c>
      <c r="B1014" s="25" t="str">
        <f>+M1014</f>
        <v>396.10.529.0</v>
      </c>
      <c r="C1014" s="25" t="str">
        <f>LEFT(L1014,2)</f>
        <v>R8</v>
      </c>
      <c r="D1014" s="25">
        <f>+Q1014</f>
        <v>1.6719999999999999</v>
      </c>
      <c r="E1014" s="25" t="str">
        <f>+R1014</f>
        <v>16&amp;U</v>
      </c>
      <c r="F1014" s="25" t="str">
        <f>+S1014</f>
        <v>A</v>
      </c>
      <c r="G1014" s="29" t="s">
        <v>2175</v>
      </c>
      <c r="H1014" s="29" t="str">
        <f t="shared" si="16"/>
        <v/>
      </c>
      <c r="I1014" s="25" t="str">
        <f>IF(K1014&gt;4,"Dames","Messieurs")</f>
        <v>Dames</v>
      </c>
      <c r="J1014" t="str">
        <f>RIGHT(B1014,5)</f>
        <v>529.0</v>
      </c>
      <c r="K1014">
        <f>VALUE(LEFT(J1014,1))</f>
        <v>5</v>
      </c>
      <c r="L1014" s="25" t="str">
        <f>+O1014</f>
        <v>R8 </v>
      </c>
      <c r="M1014" s="25" t="s">
        <v>5094</v>
      </c>
      <c r="N1014" s="25" t="s">
        <v>5095</v>
      </c>
      <c r="O1014" s="25" t="s">
        <v>3070</v>
      </c>
      <c r="P1014" s="25">
        <v>7958</v>
      </c>
      <c r="Q1014" s="25">
        <v>1.6719999999999999</v>
      </c>
      <c r="R1014" s="25" t="s">
        <v>87</v>
      </c>
      <c r="S1014" s="25" t="s">
        <v>36</v>
      </c>
    </row>
    <row r="1015" spans="1:19" x14ac:dyDescent="0.35">
      <c r="A1015" s="25" t="str">
        <f>+N1015</f>
        <v>Gindre Sébastien</v>
      </c>
      <c r="B1015" s="25" t="str">
        <f>+M1015</f>
        <v>397.03.188.0</v>
      </c>
      <c r="C1015" s="25" t="str">
        <f>LEFT(L1015,2)</f>
        <v>R9</v>
      </c>
      <c r="D1015" s="25">
        <f>+Q1015</f>
        <v>0.75</v>
      </c>
      <c r="E1015" s="25" t="str">
        <f>+R1015</f>
        <v>A</v>
      </c>
      <c r="F1015" s="25" t="str">
        <f>+S1015</f>
        <v>S</v>
      </c>
      <c r="G1015" s="29" t="s">
        <v>2175</v>
      </c>
      <c r="H1015" s="29" t="str">
        <f t="shared" si="16"/>
        <v/>
      </c>
      <c r="I1015" s="25" t="str">
        <f>IF(K1015&gt;4,"Dames","Messieurs")</f>
        <v>Messieurs</v>
      </c>
      <c r="J1015" t="str">
        <f>RIGHT(B1015,5)</f>
        <v>188.0</v>
      </c>
      <c r="K1015">
        <f>VALUE(LEFT(J1015,1))</f>
        <v>1</v>
      </c>
      <c r="L1015" s="25" t="str">
        <f>+O1015</f>
        <v>R9 </v>
      </c>
      <c r="M1015" s="25" t="s">
        <v>2991</v>
      </c>
      <c r="N1015" s="25" t="s">
        <v>2992</v>
      </c>
      <c r="O1015" s="25" t="s">
        <v>3073</v>
      </c>
      <c r="P1015" s="25">
        <v>32458</v>
      </c>
      <c r="Q1015" s="25">
        <v>0.75</v>
      </c>
      <c r="R1015" s="25" t="s">
        <v>36</v>
      </c>
      <c r="S1015" s="25" t="s">
        <v>878</v>
      </c>
    </row>
    <row r="1016" spans="1:19" x14ac:dyDescent="0.35">
      <c r="A1016" s="25" t="str">
        <f>+N1016</f>
        <v>Gingins Juan Sebastian</v>
      </c>
      <c r="B1016" s="25" t="str">
        <f>+M1016</f>
        <v>397.06.203.0</v>
      </c>
      <c r="C1016" s="25" t="str">
        <f>LEFT(L1016,2)</f>
        <v>R8</v>
      </c>
      <c r="D1016" s="25">
        <f>+Q1016</f>
        <v>0.90600000000000003</v>
      </c>
      <c r="E1016" s="25" t="str">
        <f>+R1016</f>
        <v>A</v>
      </c>
      <c r="F1016" s="25" t="str">
        <f>+S1016</f>
        <v>A</v>
      </c>
      <c r="G1016" s="29" t="s">
        <v>28</v>
      </c>
      <c r="H1016" s="29" t="str">
        <f t="shared" si="16"/>
        <v/>
      </c>
      <c r="I1016" s="25" t="str">
        <f>IF(K1016&gt;4,"Dames","Messieurs")</f>
        <v>Messieurs</v>
      </c>
      <c r="J1016" t="str">
        <f>RIGHT(B1016,5)</f>
        <v>203.0</v>
      </c>
      <c r="K1016">
        <f>VALUE(LEFT(J1016,1))</f>
        <v>2</v>
      </c>
      <c r="L1016" s="25" t="str">
        <f>+O1016</f>
        <v>R8 </v>
      </c>
      <c r="M1016" s="25" t="s">
        <v>2474</v>
      </c>
      <c r="N1016" s="25" t="s">
        <v>2475</v>
      </c>
      <c r="O1016" s="25" t="s">
        <v>3070</v>
      </c>
      <c r="P1016" s="25">
        <v>30315</v>
      </c>
      <c r="Q1016" s="25">
        <v>0.90600000000000003</v>
      </c>
      <c r="R1016" s="25" t="s">
        <v>36</v>
      </c>
      <c r="S1016" s="25" t="s">
        <v>36</v>
      </c>
    </row>
    <row r="1017" spans="1:19" x14ac:dyDescent="0.35">
      <c r="A1017" s="25" t="str">
        <f>+N1017</f>
        <v>Giorgis Leonard</v>
      </c>
      <c r="B1017" s="25" t="str">
        <f>+M1017</f>
        <v>397.95.310.0</v>
      </c>
      <c r="C1017" s="25" t="str">
        <f>LEFT(L1017,2)</f>
        <v>R9</v>
      </c>
      <c r="D1017" s="25">
        <f>+Q1017</f>
        <v>0.75</v>
      </c>
      <c r="E1017" s="25" t="str">
        <f>+R1017</f>
        <v>A</v>
      </c>
      <c r="F1017" s="25" t="str">
        <f>+S1017</f>
        <v>S</v>
      </c>
      <c r="G1017" s="29" t="s">
        <v>543</v>
      </c>
      <c r="H1017" s="29" t="str">
        <f t="shared" si="16"/>
        <v/>
      </c>
      <c r="I1017" s="25" t="str">
        <f>IF(K1017&gt;4,"Dames","Messieurs")</f>
        <v>Messieurs</v>
      </c>
      <c r="J1017" t="str">
        <f>RIGHT(B1017,5)</f>
        <v>310.0</v>
      </c>
      <c r="K1017">
        <f>VALUE(LEFT(J1017,1))</f>
        <v>3</v>
      </c>
      <c r="L1017" s="25" t="str">
        <f>+O1017</f>
        <v>R9 </v>
      </c>
      <c r="M1017" s="25" t="s">
        <v>1230</v>
      </c>
      <c r="N1017" s="25" t="s">
        <v>1231</v>
      </c>
      <c r="O1017" s="25" t="s">
        <v>3073</v>
      </c>
      <c r="P1017" s="25">
        <v>32458</v>
      </c>
      <c r="Q1017" s="25">
        <v>0.75</v>
      </c>
      <c r="R1017" s="25" t="s">
        <v>36</v>
      </c>
      <c r="S1017" s="25" t="s">
        <v>878</v>
      </c>
    </row>
    <row r="1018" spans="1:19" x14ac:dyDescent="0.35">
      <c r="A1018" s="25" t="str">
        <f>+N1018</f>
        <v>Giorgis Lucien</v>
      </c>
      <c r="B1018" s="25" t="str">
        <f>+M1018</f>
        <v>397.01.220.0</v>
      </c>
      <c r="C1018" s="25" t="str">
        <f>LEFT(L1018,2)</f>
        <v>R9</v>
      </c>
      <c r="D1018" s="25">
        <f>+Q1018</f>
        <v>0.75</v>
      </c>
      <c r="E1018" s="25" t="str">
        <f>+R1018</f>
        <v>A</v>
      </c>
      <c r="F1018" s="25" t="str">
        <f>+S1018</f>
        <v>S</v>
      </c>
      <c r="G1018" s="29" t="s">
        <v>28</v>
      </c>
      <c r="H1018" s="29" t="str">
        <f t="shared" si="16"/>
        <v/>
      </c>
      <c r="I1018" s="25" t="str">
        <f>IF(K1018&gt;4,"Dames","Messieurs")</f>
        <v>Messieurs</v>
      </c>
      <c r="J1018" t="str">
        <f>RIGHT(B1018,5)</f>
        <v>220.0</v>
      </c>
      <c r="K1018">
        <f>VALUE(LEFT(J1018,1))</f>
        <v>2</v>
      </c>
      <c r="L1018" s="25" t="str">
        <f>+O1018</f>
        <v>R9 </v>
      </c>
      <c r="M1018" s="25" t="s">
        <v>1497</v>
      </c>
      <c r="N1018" s="25" t="s">
        <v>1498</v>
      </c>
      <c r="O1018" s="25" t="s">
        <v>3073</v>
      </c>
      <c r="P1018" s="25">
        <v>32458</v>
      </c>
      <c r="Q1018" s="25">
        <v>0.75</v>
      </c>
      <c r="R1018" s="25" t="s">
        <v>36</v>
      </c>
      <c r="S1018" s="25" t="s">
        <v>878</v>
      </c>
    </row>
    <row r="1019" spans="1:19" x14ac:dyDescent="0.35">
      <c r="A1019" s="25" t="str">
        <f>+N1019</f>
        <v>Giraldo Mauricio</v>
      </c>
      <c r="B1019" s="25" t="str">
        <f>+M1019</f>
        <v>398.69.315.0</v>
      </c>
      <c r="C1019" s="25" t="str">
        <f>LEFT(L1019,2)</f>
        <v>R9</v>
      </c>
      <c r="D1019" s="25">
        <f>+Q1019</f>
        <v>0.75</v>
      </c>
      <c r="E1019" s="25" t="str">
        <f>+R1019</f>
        <v>55+</v>
      </c>
      <c r="F1019" s="25" t="str">
        <f>+S1019</f>
        <v>A</v>
      </c>
      <c r="G1019" s="29" t="s">
        <v>27</v>
      </c>
      <c r="H1019" s="29" t="str">
        <f t="shared" si="16"/>
        <v/>
      </c>
      <c r="I1019" s="25" t="str">
        <f>IF(K1019&gt;4,"Dames","Messieurs")</f>
        <v>Messieurs</v>
      </c>
      <c r="J1019" t="str">
        <f>RIGHT(B1019,5)</f>
        <v>315.0</v>
      </c>
      <c r="K1019">
        <f>VALUE(LEFT(J1019,1))</f>
        <v>3</v>
      </c>
      <c r="L1019" s="25" t="str">
        <f>+O1019</f>
        <v>R9 </v>
      </c>
      <c r="M1019" s="25" t="s">
        <v>3782</v>
      </c>
      <c r="N1019" s="25" t="s">
        <v>3783</v>
      </c>
      <c r="O1019" s="25" t="s">
        <v>3073</v>
      </c>
      <c r="P1019" s="25">
        <v>32458</v>
      </c>
      <c r="Q1019" s="25">
        <v>0.75</v>
      </c>
      <c r="R1019" s="25" t="s">
        <v>53</v>
      </c>
      <c r="S1019" s="25" t="s">
        <v>36</v>
      </c>
    </row>
    <row r="1020" spans="1:19" x14ac:dyDescent="0.35">
      <c r="A1020" s="25" t="str">
        <f>+N1020</f>
        <v>Giraldo Tomas</v>
      </c>
      <c r="B1020" s="25" t="str">
        <f>+M1020</f>
        <v>398.03.482.0</v>
      </c>
      <c r="C1020" s="25" t="str">
        <f>LEFT(L1020,2)</f>
        <v>R9</v>
      </c>
      <c r="D1020" s="25">
        <f>+Q1020</f>
        <v>0.75</v>
      </c>
      <c r="E1020" s="25" t="str">
        <f>+R1020</f>
        <v>A</v>
      </c>
      <c r="F1020" s="25" t="str">
        <f>+S1020</f>
        <v>A</v>
      </c>
      <c r="G1020" s="29" t="s">
        <v>27</v>
      </c>
      <c r="H1020" s="29" t="str">
        <f t="shared" si="16"/>
        <v/>
      </c>
      <c r="I1020" s="25" t="str">
        <f>IF(K1020&gt;4,"Dames","Messieurs")</f>
        <v>Messieurs</v>
      </c>
      <c r="J1020" t="str">
        <f>RIGHT(B1020,5)</f>
        <v>482.0</v>
      </c>
      <c r="K1020">
        <f>VALUE(LEFT(J1020,1))</f>
        <v>4</v>
      </c>
      <c r="L1020" s="25" t="str">
        <f>+O1020</f>
        <v>R9 </v>
      </c>
      <c r="M1020" s="25" t="s">
        <v>3784</v>
      </c>
      <c r="N1020" s="25" t="s">
        <v>3785</v>
      </c>
      <c r="O1020" s="25" t="s">
        <v>3073</v>
      </c>
      <c r="P1020" s="25">
        <v>32458</v>
      </c>
      <c r="Q1020" s="25">
        <v>0.75</v>
      </c>
      <c r="R1020" s="25" t="s">
        <v>36</v>
      </c>
      <c r="S1020" s="25" t="s">
        <v>36</v>
      </c>
    </row>
    <row r="1021" spans="1:19" x14ac:dyDescent="0.35">
      <c r="A1021" s="25" t="str">
        <f>+N1021</f>
        <v>Girard Sébastien</v>
      </c>
      <c r="B1021" s="25" t="str">
        <f>+M1021</f>
        <v>398.88.340.0</v>
      </c>
      <c r="C1021" s="25" t="str">
        <f>LEFT(L1021,2)</f>
        <v>R8</v>
      </c>
      <c r="D1021" s="25">
        <f>+Q1021</f>
        <v>1.3560000000000001</v>
      </c>
      <c r="E1021" s="25" t="str">
        <f>+R1021</f>
        <v>35+</v>
      </c>
      <c r="F1021" s="25" t="str">
        <f>+S1021</f>
        <v>S</v>
      </c>
      <c r="G1021" s="29" t="s">
        <v>1839</v>
      </c>
      <c r="H1021" s="29" t="str">
        <f t="shared" si="16"/>
        <v/>
      </c>
      <c r="I1021" s="25" t="str">
        <f>IF(K1021&gt;4,"Dames","Messieurs")</f>
        <v>Messieurs</v>
      </c>
      <c r="J1021" t="str">
        <f>RIGHT(B1021,5)</f>
        <v>340.0</v>
      </c>
      <c r="K1021">
        <f>VALUE(LEFT(J1021,1))</f>
        <v>3</v>
      </c>
      <c r="L1021" s="25" t="str">
        <f>+O1021</f>
        <v>R8 </v>
      </c>
      <c r="M1021" s="25" t="s">
        <v>3897</v>
      </c>
      <c r="N1021" s="25" t="s">
        <v>3898</v>
      </c>
      <c r="O1021" s="25" t="s">
        <v>3070</v>
      </c>
      <c r="P1021" s="25">
        <v>24900</v>
      </c>
      <c r="Q1021" s="25">
        <v>1.3560000000000001</v>
      </c>
      <c r="R1021" s="25" t="s">
        <v>42</v>
      </c>
      <c r="S1021" s="25" t="s">
        <v>878</v>
      </c>
    </row>
    <row r="1022" spans="1:19" x14ac:dyDescent="0.35">
      <c r="A1022" s="25" t="str">
        <f>+N1022</f>
        <v>Girardin Marlon</v>
      </c>
      <c r="B1022" s="25" t="str">
        <f>+M1022</f>
        <v>398.00.221.0</v>
      </c>
      <c r="C1022" s="25" t="str">
        <f>LEFT(L1022,2)</f>
        <v>R9</v>
      </c>
      <c r="D1022" s="25">
        <f>+Q1022</f>
        <v>0.75</v>
      </c>
      <c r="E1022" s="25" t="str">
        <f>+R1022</f>
        <v>A</v>
      </c>
      <c r="F1022" s="25" t="str">
        <f>+S1022</f>
        <v>S</v>
      </c>
      <c r="G1022" s="29" t="s">
        <v>27</v>
      </c>
      <c r="H1022" s="29" t="str">
        <f t="shared" si="16"/>
        <v/>
      </c>
      <c r="I1022" s="25" t="str">
        <f>IF(K1022&gt;4,"Dames","Messieurs")</f>
        <v>Messieurs</v>
      </c>
      <c r="J1022" t="str">
        <f>RIGHT(B1022,5)</f>
        <v>221.0</v>
      </c>
      <c r="K1022">
        <f>VALUE(LEFT(J1022,1))</f>
        <v>2</v>
      </c>
      <c r="L1022" s="25" t="str">
        <f>+O1022</f>
        <v>R9 </v>
      </c>
      <c r="M1022" s="25" t="s">
        <v>1435</v>
      </c>
      <c r="N1022" s="25" t="s">
        <v>1436</v>
      </c>
      <c r="O1022" s="25" t="s">
        <v>3073</v>
      </c>
      <c r="P1022" s="25">
        <v>32458</v>
      </c>
      <c r="Q1022" s="25">
        <v>0.75</v>
      </c>
      <c r="R1022" s="25" t="s">
        <v>36</v>
      </c>
      <c r="S1022" s="25" t="s">
        <v>878</v>
      </c>
    </row>
    <row r="1023" spans="1:19" x14ac:dyDescent="0.35">
      <c r="A1023" s="25" t="str">
        <f>+N1023</f>
        <v>Girod Patrick</v>
      </c>
      <c r="B1023" s="25" t="str">
        <f>+M1023</f>
        <v>398.77.174.0</v>
      </c>
      <c r="C1023" s="25" t="str">
        <f>LEFT(L1023,2)</f>
        <v>R8</v>
      </c>
      <c r="D1023" s="25">
        <f>+Q1023</f>
        <v>1.538</v>
      </c>
      <c r="E1023" s="25" t="str">
        <f>+R1023</f>
        <v>45+</v>
      </c>
      <c r="F1023" s="25" t="str">
        <f>+S1023</f>
        <v>A</v>
      </c>
      <c r="G1023" s="29" t="s">
        <v>29</v>
      </c>
      <c r="H1023" s="29" t="str">
        <f t="shared" si="16"/>
        <v/>
      </c>
      <c r="I1023" s="25" t="str">
        <f>IF(K1023&gt;4,"Dames","Messieurs")</f>
        <v>Messieurs</v>
      </c>
      <c r="J1023" t="str">
        <f>RIGHT(B1023,5)</f>
        <v>174.0</v>
      </c>
      <c r="K1023">
        <f>VALUE(LEFT(J1023,1))</f>
        <v>1</v>
      </c>
      <c r="L1023" s="25" t="str">
        <f>+O1023</f>
        <v>R8 </v>
      </c>
      <c r="M1023" s="25" t="s">
        <v>5300</v>
      </c>
      <c r="N1023" s="25" t="s">
        <v>5301</v>
      </c>
      <c r="O1023" s="25" t="s">
        <v>3070</v>
      </c>
      <c r="P1023" s="25">
        <v>23060</v>
      </c>
      <c r="Q1023" s="25">
        <v>1.538</v>
      </c>
      <c r="R1023" s="25" t="s">
        <v>78</v>
      </c>
      <c r="S1023" s="25" t="s">
        <v>36</v>
      </c>
    </row>
    <row r="1024" spans="1:19" x14ac:dyDescent="0.35">
      <c r="A1024" s="25" t="str">
        <f>+N1024</f>
        <v>Girod Philippe</v>
      </c>
      <c r="B1024" s="25" t="str">
        <f>+M1024</f>
        <v>398.59.157.0</v>
      </c>
      <c r="C1024" s="25" t="str">
        <f>LEFT(L1024,2)</f>
        <v>R9</v>
      </c>
      <c r="D1024" s="25">
        <f>+Q1024</f>
        <v>0.75</v>
      </c>
      <c r="E1024" s="25" t="str">
        <f>+R1024</f>
        <v>65+</v>
      </c>
      <c r="F1024" s="25" t="str">
        <f>+S1024</f>
        <v>S</v>
      </c>
      <c r="G1024" s="29" t="s">
        <v>25</v>
      </c>
      <c r="H1024" s="29" t="str">
        <f t="shared" si="16"/>
        <v/>
      </c>
      <c r="I1024" s="25" t="str">
        <f>IF(K1024&gt;4,"Dames","Messieurs")</f>
        <v>Messieurs</v>
      </c>
      <c r="J1024" t="str">
        <f>RIGHT(B1024,5)</f>
        <v>157.0</v>
      </c>
      <c r="K1024">
        <f>VALUE(LEFT(J1024,1))</f>
        <v>1</v>
      </c>
      <c r="L1024" s="25" t="str">
        <f>+O1024</f>
        <v>R9 </v>
      </c>
      <c r="M1024" s="25" t="s">
        <v>949</v>
      </c>
      <c r="N1024" s="25" t="s">
        <v>950</v>
      </c>
      <c r="O1024" s="25" t="s">
        <v>3073</v>
      </c>
      <c r="P1024" s="25">
        <v>32458</v>
      </c>
      <c r="Q1024" s="25">
        <v>0.75</v>
      </c>
      <c r="R1024" s="25" t="s">
        <v>100</v>
      </c>
      <c r="S1024" s="25" t="s">
        <v>878</v>
      </c>
    </row>
    <row r="1025" spans="1:19" x14ac:dyDescent="0.35">
      <c r="A1025" s="25" t="str">
        <f>+N1025</f>
        <v>Giroud Camille</v>
      </c>
      <c r="B1025" s="25" t="str">
        <f>+M1025</f>
        <v>398.10.711.0</v>
      </c>
      <c r="C1025" s="25" t="str">
        <f>LEFT(L1025,2)</f>
        <v>R7</v>
      </c>
      <c r="D1025" s="25">
        <f>+Q1025</f>
        <v>2.2450000000000001</v>
      </c>
      <c r="E1025" s="25" t="str">
        <f>+R1025</f>
        <v>16&amp;U</v>
      </c>
      <c r="F1025" s="25" t="str">
        <f>+S1025</f>
        <v>A</v>
      </c>
      <c r="G1025" s="29" t="s">
        <v>26</v>
      </c>
      <c r="H1025" s="29" t="str">
        <f t="shared" si="16"/>
        <v/>
      </c>
      <c r="I1025" s="25" t="str">
        <f>IF(K1025&gt;4,"Dames","Messieurs")</f>
        <v>Dames</v>
      </c>
      <c r="J1025" t="str">
        <f>RIGHT(B1025,5)</f>
        <v>711.0</v>
      </c>
      <c r="K1025">
        <f>VALUE(LEFT(J1025,1))</f>
        <v>7</v>
      </c>
      <c r="L1025" s="25" t="str">
        <f>+O1025</f>
        <v>R7 </v>
      </c>
      <c r="M1025" s="25" t="s">
        <v>2210</v>
      </c>
      <c r="N1025" s="25" t="s">
        <v>2211</v>
      </c>
      <c r="O1025" s="25" t="s">
        <v>3066</v>
      </c>
      <c r="P1025" s="25">
        <v>6135</v>
      </c>
      <c r="Q1025" s="25">
        <v>2.2450000000000001</v>
      </c>
      <c r="R1025" s="25" t="s">
        <v>87</v>
      </c>
      <c r="S1025" s="25" t="s">
        <v>36</v>
      </c>
    </row>
    <row r="1026" spans="1:19" x14ac:dyDescent="0.35">
      <c r="A1026" s="25" t="str">
        <f>+N1026</f>
        <v>Giroud Cédric</v>
      </c>
      <c r="B1026" s="25" t="str">
        <f>+M1026</f>
        <v>398.93.447.0</v>
      </c>
      <c r="C1026" s="25" t="str">
        <f>LEFT(L1026,2)</f>
        <v>R9</v>
      </c>
      <c r="D1026" s="25">
        <f>+Q1026</f>
        <v>0.75</v>
      </c>
      <c r="E1026" s="25" t="str">
        <f>+R1026</f>
        <v>A</v>
      </c>
      <c r="F1026" s="25" t="str">
        <f>+S1026</f>
        <v>S</v>
      </c>
      <c r="G1026" s="29" t="s">
        <v>25</v>
      </c>
      <c r="H1026" s="29" t="str">
        <f t="shared" si="16"/>
        <v/>
      </c>
      <c r="I1026" s="25" t="str">
        <f>IF(K1026&gt;4,"Dames","Messieurs")</f>
        <v>Messieurs</v>
      </c>
      <c r="J1026" t="str">
        <f>RIGHT(B1026,5)</f>
        <v>447.0</v>
      </c>
      <c r="K1026">
        <f>VALUE(LEFT(J1026,1))</f>
        <v>4</v>
      </c>
      <c r="L1026" s="25" t="str">
        <f>+O1026</f>
        <v>R9 </v>
      </c>
      <c r="M1026" s="25" t="s">
        <v>951</v>
      </c>
      <c r="N1026" s="25" t="s">
        <v>952</v>
      </c>
      <c r="O1026" s="25" t="s">
        <v>3073</v>
      </c>
      <c r="P1026" s="25">
        <v>32458</v>
      </c>
      <c r="Q1026" s="25">
        <v>0.75</v>
      </c>
      <c r="R1026" s="25" t="s">
        <v>36</v>
      </c>
      <c r="S1026" s="25" t="s">
        <v>878</v>
      </c>
    </row>
    <row r="1027" spans="1:19" x14ac:dyDescent="0.35">
      <c r="A1027" s="25" t="str">
        <f>+N1027</f>
        <v>Giroud Chantal</v>
      </c>
      <c r="B1027" s="25" t="str">
        <f>+M1027</f>
        <v>398.73.542.0</v>
      </c>
      <c r="C1027" s="25" t="str">
        <f>LEFT(L1027,2)</f>
        <v>R7</v>
      </c>
      <c r="D1027" s="25">
        <f>+Q1027</f>
        <v>1.99</v>
      </c>
      <c r="E1027" s="25" t="str">
        <f>+R1027</f>
        <v>50+</v>
      </c>
      <c r="F1027" s="25" t="str">
        <f>+S1027</f>
        <v>A</v>
      </c>
      <c r="G1027" s="29" t="s">
        <v>26</v>
      </c>
      <c r="H1027" s="29" t="str">
        <f t="shared" si="16"/>
        <v/>
      </c>
      <c r="I1027" s="25" t="str">
        <f>IF(K1027&gt;4,"Dames","Messieurs")</f>
        <v>Dames</v>
      </c>
      <c r="J1027" t="str">
        <f>RIGHT(B1027,5)</f>
        <v>542.0</v>
      </c>
      <c r="K1027">
        <f>VALUE(LEFT(J1027,1))</f>
        <v>5</v>
      </c>
      <c r="L1027" s="25" t="str">
        <f>+O1027</f>
        <v>R7 </v>
      </c>
      <c r="M1027" s="25" t="s">
        <v>1027</v>
      </c>
      <c r="N1027" s="25" t="s">
        <v>1028</v>
      </c>
      <c r="O1027" s="25" t="s">
        <v>3066</v>
      </c>
      <c r="P1027" s="25">
        <v>6910</v>
      </c>
      <c r="Q1027" s="25">
        <v>1.99</v>
      </c>
      <c r="R1027" s="25" t="s">
        <v>39</v>
      </c>
      <c r="S1027" s="25" t="s">
        <v>36</v>
      </c>
    </row>
    <row r="1028" spans="1:19" x14ac:dyDescent="0.35">
      <c r="A1028" s="25" t="str">
        <f>+N1028</f>
        <v>Giroud Sarah</v>
      </c>
      <c r="B1028" s="25" t="str">
        <f>+M1028</f>
        <v>398.89.820.0</v>
      </c>
      <c r="C1028" s="25" t="str">
        <f>LEFT(L1028,2)</f>
        <v>R9</v>
      </c>
      <c r="D1028" s="25">
        <f>+Q1028</f>
        <v>0.74</v>
      </c>
      <c r="E1028" s="25" t="str">
        <f>+R1028</f>
        <v>35+</v>
      </c>
      <c r="F1028" s="25" t="str">
        <f>+S1028</f>
        <v>A</v>
      </c>
      <c r="G1028" s="29" t="s">
        <v>3996</v>
      </c>
      <c r="H1028" s="29" t="str">
        <f t="shared" si="16"/>
        <v/>
      </c>
      <c r="I1028" s="25" t="str">
        <f>IF(K1028&gt;4,"Dames","Messieurs")</f>
        <v>Dames</v>
      </c>
      <c r="J1028" t="str">
        <f>RIGHT(B1028,5)</f>
        <v>820.0</v>
      </c>
      <c r="K1028">
        <f>VALUE(LEFT(J1028,1))</f>
        <v>8</v>
      </c>
      <c r="L1028" s="25" t="str">
        <f>+O1028</f>
        <v>R9 </v>
      </c>
      <c r="M1028" s="25" t="s">
        <v>4431</v>
      </c>
      <c r="N1028" s="25" t="s">
        <v>4432</v>
      </c>
      <c r="O1028" s="25" t="s">
        <v>3073</v>
      </c>
      <c r="P1028" s="25">
        <v>20731</v>
      </c>
      <c r="Q1028" s="25">
        <v>0.74</v>
      </c>
      <c r="R1028" s="25" t="s">
        <v>42</v>
      </c>
      <c r="S1028" s="25" t="s">
        <v>36</v>
      </c>
    </row>
    <row r="1029" spans="1:19" x14ac:dyDescent="0.35">
      <c r="A1029" s="25" t="str">
        <f>+N1029</f>
        <v>Giulietti Hugo</v>
      </c>
      <c r="B1029" s="25" t="str">
        <f>+M1029</f>
        <v>399.04.454.0</v>
      </c>
      <c r="C1029" s="25" t="str">
        <f>LEFT(L1029,2)</f>
        <v>R9</v>
      </c>
      <c r="D1029" s="25">
        <f>+Q1029</f>
        <v>0.628</v>
      </c>
      <c r="E1029" s="25" t="str">
        <f>+R1029</f>
        <v>A</v>
      </c>
      <c r="F1029" s="25" t="str">
        <f>+S1029</f>
        <v>S</v>
      </c>
      <c r="G1029" s="29" t="s">
        <v>3359</v>
      </c>
      <c r="H1029" s="29" t="str">
        <f t="shared" si="16"/>
        <v/>
      </c>
      <c r="I1029" s="25" t="str">
        <f>IF(K1029&gt;4,"Dames","Messieurs")</f>
        <v>Messieurs</v>
      </c>
      <c r="J1029" t="str">
        <f>RIGHT(B1029,5)</f>
        <v>454.0</v>
      </c>
      <c r="K1029">
        <f>VALUE(LEFT(J1029,1))</f>
        <v>4</v>
      </c>
      <c r="L1029" s="25" t="str">
        <f>+O1029</f>
        <v>R9 </v>
      </c>
      <c r="M1029" s="25" t="s">
        <v>5085</v>
      </c>
      <c r="N1029" s="25" t="s">
        <v>5086</v>
      </c>
      <c r="O1029" s="25" t="s">
        <v>3073</v>
      </c>
      <c r="P1029" s="25">
        <v>57462</v>
      </c>
      <c r="Q1029" s="25">
        <v>0.628</v>
      </c>
      <c r="R1029" s="25" t="s">
        <v>36</v>
      </c>
      <c r="S1029" s="25" t="s">
        <v>878</v>
      </c>
    </row>
    <row r="1030" spans="1:19" x14ac:dyDescent="0.35">
      <c r="A1030" s="25" t="str">
        <f>+N1030</f>
        <v>Giulietti John</v>
      </c>
      <c r="B1030" s="25" t="str">
        <f>+M1030</f>
        <v>399.70.182.0</v>
      </c>
      <c r="C1030" s="25" t="str">
        <f>LEFT(L1030,2)</f>
        <v>R9</v>
      </c>
      <c r="D1030" s="25">
        <f>+Q1030</f>
        <v>0.75</v>
      </c>
      <c r="E1030" s="25" t="str">
        <f>+R1030</f>
        <v>55+</v>
      </c>
      <c r="F1030" s="25" t="str">
        <f>+S1030</f>
        <v>S</v>
      </c>
      <c r="G1030" s="29" t="s">
        <v>3359</v>
      </c>
      <c r="H1030" s="29" t="str">
        <f t="shared" si="16"/>
        <v/>
      </c>
      <c r="I1030" s="25" t="str">
        <f>IF(K1030&gt;4,"Dames","Messieurs")</f>
        <v>Messieurs</v>
      </c>
      <c r="J1030" t="str">
        <f>RIGHT(B1030,5)</f>
        <v>182.0</v>
      </c>
      <c r="K1030">
        <f>VALUE(LEFT(J1030,1))</f>
        <v>1</v>
      </c>
      <c r="L1030" s="25" t="str">
        <f>+O1030</f>
        <v>R9 </v>
      </c>
      <c r="M1030" s="25" t="s">
        <v>5049</v>
      </c>
      <c r="N1030" s="25" t="s">
        <v>5050</v>
      </c>
      <c r="O1030" s="25" t="s">
        <v>3073</v>
      </c>
      <c r="P1030" s="25">
        <v>32458</v>
      </c>
      <c r="Q1030" s="25">
        <v>0.75</v>
      </c>
      <c r="R1030" s="25" t="s">
        <v>53</v>
      </c>
      <c r="S1030" s="25" t="s">
        <v>878</v>
      </c>
    </row>
    <row r="1031" spans="1:19" x14ac:dyDescent="0.35">
      <c r="A1031" s="25" t="str">
        <f>+N1031</f>
        <v>Glannaz Christian</v>
      </c>
      <c r="B1031" s="25" t="str">
        <f>+M1031</f>
        <v>400.66.281.0</v>
      </c>
      <c r="C1031" s="25" t="str">
        <f>LEFT(L1031,2)</f>
        <v>R7</v>
      </c>
      <c r="D1031" s="25">
        <f>+Q1031</f>
        <v>2.8679999999999999</v>
      </c>
      <c r="E1031" s="25" t="str">
        <f>+R1031</f>
        <v>55+</v>
      </c>
      <c r="F1031" s="25" t="str">
        <f>+S1031</f>
        <v>A</v>
      </c>
      <c r="G1031" s="29" t="s">
        <v>3996</v>
      </c>
      <c r="H1031" s="29" t="str">
        <f t="shared" si="16"/>
        <v/>
      </c>
      <c r="I1031" s="25" t="str">
        <f>IF(K1031&gt;4,"Dames","Messieurs")</f>
        <v>Messieurs</v>
      </c>
      <c r="J1031" t="str">
        <f>RIGHT(B1031,5)</f>
        <v>281.0</v>
      </c>
      <c r="K1031">
        <f>VALUE(LEFT(J1031,1))</f>
        <v>2</v>
      </c>
      <c r="L1031" s="25" t="str">
        <f>+O1031</f>
        <v>R7 </v>
      </c>
      <c r="M1031" s="25" t="s">
        <v>4469</v>
      </c>
      <c r="N1031" s="25" t="s">
        <v>4470</v>
      </c>
      <c r="O1031" s="25" t="s">
        <v>3066</v>
      </c>
      <c r="P1031" s="25">
        <v>13365</v>
      </c>
      <c r="Q1031" s="25">
        <v>2.8679999999999999</v>
      </c>
      <c r="R1031" s="25" t="s">
        <v>53</v>
      </c>
      <c r="S1031" s="25" t="s">
        <v>36</v>
      </c>
    </row>
    <row r="1032" spans="1:19" x14ac:dyDescent="0.35">
      <c r="A1032" s="25" t="str">
        <f>+N1032</f>
        <v>Glassey Corinne</v>
      </c>
      <c r="B1032" s="25" t="str">
        <f>+M1032</f>
        <v>400.61.804.0</v>
      </c>
      <c r="C1032" s="25" t="str">
        <f>LEFT(L1032,2)</f>
        <v>R6</v>
      </c>
      <c r="D1032" s="25">
        <f>+Q1032</f>
        <v>3.9409999999999998</v>
      </c>
      <c r="E1032" s="25" t="str">
        <f>+R1032</f>
        <v>60+</v>
      </c>
      <c r="F1032" s="25" t="str">
        <f>+S1032</f>
        <v>A</v>
      </c>
      <c r="G1032" s="29" t="s">
        <v>25</v>
      </c>
      <c r="H1032" s="29" t="str">
        <f t="shared" si="16"/>
        <v/>
      </c>
      <c r="I1032" s="25" t="str">
        <f>IF(K1032&gt;4,"Dames","Messieurs")</f>
        <v>Dames</v>
      </c>
      <c r="J1032" t="str">
        <f>RIGHT(B1032,5)</f>
        <v>804.0</v>
      </c>
      <c r="K1032">
        <f>VALUE(LEFT(J1032,1))</f>
        <v>8</v>
      </c>
      <c r="L1032" s="25" t="str">
        <f>+O1032</f>
        <v>R6 </v>
      </c>
      <c r="M1032" s="25" t="s">
        <v>40</v>
      </c>
      <c r="N1032" s="25" t="s">
        <v>41</v>
      </c>
      <c r="O1032" s="25" t="s">
        <v>3065</v>
      </c>
      <c r="P1032" s="25">
        <v>2760</v>
      </c>
      <c r="Q1032" s="25">
        <v>3.9409999999999998</v>
      </c>
      <c r="R1032" s="25" t="s">
        <v>47</v>
      </c>
      <c r="S1032" s="25" t="s">
        <v>36</v>
      </c>
    </row>
    <row r="1033" spans="1:19" x14ac:dyDescent="0.35">
      <c r="A1033" s="25" t="str">
        <f>+N1033</f>
        <v>Glettig Yann</v>
      </c>
      <c r="B1033" s="25" t="str">
        <f>+M1033</f>
        <v>401.74.136.0</v>
      </c>
      <c r="C1033" s="25" t="str">
        <f>LEFT(L1033,2)</f>
        <v>R7</v>
      </c>
      <c r="D1033" s="25">
        <f>+Q1033</f>
        <v>2.6920000000000002</v>
      </c>
      <c r="E1033" s="25" t="str">
        <f>+R1033</f>
        <v>50+</v>
      </c>
      <c r="F1033" s="25" t="str">
        <f>+S1033</f>
        <v>A</v>
      </c>
      <c r="G1033" s="29" t="s">
        <v>2175</v>
      </c>
      <c r="H1033" s="29" t="str">
        <f t="shared" si="16"/>
        <v/>
      </c>
      <c r="I1033" s="25" t="str">
        <f>IF(K1033&gt;4,"Dames","Messieurs")</f>
        <v>Messieurs</v>
      </c>
      <c r="J1033" t="str">
        <f>RIGHT(B1033,5)</f>
        <v>136.0</v>
      </c>
      <c r="K1033">
        <f>VALUE(LEFT(J1033,1))</f>
        <v>1</v>
      </c>
      <c r="L1033" s="25" t="str">
        <f>+O1033</f>
        <v>R7 </v>
      </c>
      <c r="M1033" s="25" t="s">
        <v>2719</v>
      </c>
      <c r="N1033" s="25" t="s">
        <v>2720</v>
      </c>
      <c r="O1033" s="25" t="s">
        <v>3066</v>
      </c>
      <c r="P1033" s="25">
        <v>14406</v>
      </c>
      <c r="Q1033" s="25">
        <v>2.6920000000000002</v>
      </c>
      <c r="R1033" s="25" t="s">
        <v>39</v>
      </c>
      <c r="S1033" s="25" t="s">
        <v>36</v>
      </c>
    </row>
    <row r="1034" spans="1:19" x14ac:dyDescent="0.35">
      <c r="A1034" s="25" t="str">
        <f>+N1034</f>
        <v>Goasguen Balthazar</v>
      </c>
      <c r="B1034" s="25" t="str">
        <f>+M1034</f>
        <v>403.11.169.0</v>
      </c>
      <c r="C1034" s="25" t="str">
        <f>LEFT(L1034,2)</f>
        <v>R7</v>
      </c>
      <c r="D1034" s="25">
        <f>+Q1034</f>
        <v>1.9179999999999999</v>
      </c>
      <c r="E1034" s="25" t="str">
        <f>+R1034</f>
        <v>14&amp;U</v>
      </c>
      <c r="F1034" s="25" t="str">
        <f>+S1034</f>
        <v>A</v>
      </c>
      <c r="G1034" s="29" t="s">
        <v>29</v>
      </c>
      <c r="H1034" s="29" t="str">
        <f t="shared" si="16"/>
        <v/>
      </c>
      <c r="I1034" s="25" t="str">
        <f>IF(K1034&gt;4,"Dames","Messieurs")</f>
        <v>Messieurs</v>
      </c>
      <c r="J1034" t="str">
        <f>RIGHT(B1034,5)</f>
        <v>169.0</v>
      </c>
      <c r="K1034">
        <f>VALUE(LEFT(J1034,1))</f>
        <v>1</v>
      </c>
      <c r="L1034" s="25" t="str">
        <f>+O1034</f>
        <v>R7 </v>
      </c>
      <c r="M1034" s="25" t="s">
        <v>5290</v>
      </c>
      <c r="N1034" s="25" t="s">
        <v>5291</v>
      </c>
      <c r="O1034" s="25" t="s">
        <v>3066</v>
      </c>
      <c r="P1034" s="25">
        <v>19819</v>
      </c>
      <c r="Q1034" s="25">
        <v>1.9179999999999999</v>
      </c>
      <c r="R1034" s="25" t="s">
        <v>83</v>
      </c>
      <c r="S1034" s="25" t="s">
        <v>36</v>
      </c>
    </row>
    <row r="1035" spans="1:19" x14ac:dyDescent="0.35">
      <c r="A1035" s="25" t="str">
        <f>+N1035</f>
        <v>Goasguen Sébastien</v>
      </c>
      <c r="B1035" s="25" t="str">
        <f>+M1035</f>
        <v>403.74.184.0</v>
      </c>
      <c r="C1035" s="25" t="str">
        <f>LEFT(L1035,2)</f>
        <v>R9</v>
      </c>
      <c r="D1035" s="25">
        <f>+Q1035</f>
        <v>0.64800000000000002</v>
      </c>
      <c r="E1035" s="25" t="str">
        <f>+R1035</f>
        <v>50+</v>
      </c>
      <c r="F1035" s="25" t="str">
        <f>+S1035</f>
        <v>A</v>
      </c>
      <c r="G1035" s="29" t="s">
        <v>29</v>
      </c>
      <c r="H1035" s="29" t="str">
        <f t="shared" si="16"/>
        <v/>
      </c>
      <c r="I1035" s="25" t="str">
        <f>IF(K1035&gt;4,"Dames","Messieurs")</f>
        <v>Messieurs</v>
      </c>
      <c r="J1035" t="str">
        <f>RIGHT(B1035,5)</f>
        <v>184.0</v>
      </c>
      <c r="K1035">
        <f>VALUE(LEFT(J1035,1))</f>
        <v>1</v>
      </c>
      <c r="L1035" s="25" t="str">
        <f>+O1035</f>
        <v>R9 </v>
      </c>
      <c r="M1035" s="25" t="s">
        <v>5388</v>
      </c>
      <c r="N1035" s="25" t="s">
        <v>5389</v>
      </c>
      <c r="O1035" s="25" t="s">
        <v>3073</v>
      </c>
      <c r="P1035" s="25">
        <v>57290</v>
      </c>
      <c r="Q1035" s="25">
        <v>0.64800000000000002</v>
      </c>
      <c r="R1035" s="25" t="s">
        <v>39</v>
      </c>
      <c r="S1035" s="25" t="s">
        <v>36</v>
      </c>
    </row>
    <row r="1036" spans="1:19" x14ac:dyDescent="0.35">
      <c r="A1036" s="25" t="str">
        <f>+N1036</f>
        <v>Gobet Michel</v>
      </c>
      <c r="B1036" s="25" t="str">
        <f>+M1036</f>
        <v>403.64.141.0</v>
      </c>
      <c r="C1036" s="25" t="str">
        <f>LEFT(L1036,2)</f>
        <v>R9</v>
      </c>
      <c r="D1036" s="25">
        <f>+Q1036</f>
        <v>0.75</v>
      </c>
      <c r="E1036" s="25" t="str">
        <f>+R1036</f>
        <v>60+</v>
      </c>
      <c r="F1036" s="25" t="str">
        <f>+S1036</f>
        <v>S</v>
      </c>
      <c r="G1036" s="29" t="s">
        <v>27</v>
      </c>
      <c r="H1036" s="29" t="str">
        <f t="shared" si="16"/>
        <v/>
      </c>
      <c r="I1036" s="25" t="str">
        <f>IF(K1036&gt;4,"Dames","Messieurs")</f>
        <v>Messieurs</v>
      </c>
      <c r="J1036" t="str">
        <f>RIGHT(B1036,5)</f>
        <v>141.0</v>
      </c>
      <c r="K1036">
        <f>VALUE(LEFT(J1036,1))</f>
        <v>1</v>
      </c>
      <c r="L1036" s="25" t="str">
        <f>+O1036</f>
        <v>R9 </v>
      </c>
      <c r="M1036" s="25" t="s">
        <v>239</v>
      </c>
      <c r="N1036" s="25" t="s">
        <v>240</v>
      </c>
      <c r="O1036" s="25" t="s">
        <v>3073</v>
      </c>
      <c r="P1036" s="25">
        <v>32458</v>
      </c>
      <c r="Q1036" s="25">
        <v>0.75</v>
      </c>
      <c r="R1036" s="25" t="s">
        <v>47</v>
      </c>
      <c r="S1036" s="25" t="s">
        <v>878</v>
      </c>
    </row>
    <row r="1037" spans="1:19" x14ac:dyDescent="0.35">
      <c r="A1037" s="25" t="str">
        <f>+N1037</f>
        <v>Goetz Walter</v>
      </c>
      <c r="B1037" s="25" t="str">
        <f>+M1037</f>
        <v>404.36.427.0</v>
      </c>
      <c r="C1037" s="25" t="str">
        <f>LEFT(L1037,2)</f>
        <v>R9</v>
      </c>
      <c r="D1037" s="25">
        <f>+Q1037</f>
        <v>0.75</v>
      </c>
      <c r="E1037" s="25" t="str">
        <f>+R1037</f>
        <v>85+</v>
      </c>
      <c r="F1037" s="25" t="str">
        <f>+S1037</f>
        <v>S</v>
      </c>
      <c r="G1037" s="29" t="s">
        <v>3359</v>
      </c>
      <c r="H1037" s="29" t="str">
        <f t="shared" si="16"/>
        <v/>
      </c>
      <c r="I1037" s="25" t="str">
        <f>IF(K1037&gt;4,"Dames","Messieurs")</f>
        <v>Messieurs</v>
      </c>
      <c r="J1037" t="str">
        <f>RIGHT(B1037,5)</f>
        <v>427.0</v>
      </c>
      <c r="K1037">
        <f>VALUE(LEFT(J1037,1))</f>
        <v>4</v>
      </c>
      <c r="L1037" s="25" t="str">
        <f>+O1037</f>
        <v>R9 </v>
      </c>
      <c r="M1037" s="25" t="s">
        <v>1671</v>
      </c>
      <c r="N1037" s="25" t="s">
        <v>1672</v>
      </c>
      <c r="O1037" s="25" t="s">
        <v>3073</v>
      </c>
      <c r="P1037" s="25">
        <v>32458</v>
      </c>
      <c r="Q1037" s="25">
        <v>0.75</v>
      </c>
      <c r="R1037" s="25" t="s">
        <v>4366</v>
      </c>
      <c r="S1037" s="25" t="s">
        <v>878</v>
      </c>
    </row>
    <row r="1038" spans="1:19" x14ac:dyDescent="0.35">
      <c r="A1038" s="25" t="str">
        <f>+N1038</f>
        <v>Goguet Remi</v>
      </c>
      <c r="B1038" s="25" t="str">
        <f>+M1038</f>
        <v>403.62.278.0</v>
      </c>
      <c r="C1038" s="25" t="str">
        <f>LEFT(L1038,2)</f>
        <v>R9</v>
      </c>
      <c r="D1038" s="25">
        <f>+Q1038</f>
        <v>0.68</v>
      </c>
      <c r="E1038" s="25" t="str">
        <f>+R1038</f>
        <v>60+</v>
      </c>
      <c r="F1038" s="25" t="str">
        <f>+S1038</f>
        <v>A</v>
      </c>
      <c r="G1038" s="29" t="s">
        <v>28</v>
      </c>
      <c r="H1038" s="29" t="str">
        <f t="shared" si="16"/>
        <v/>
      </c>
      <c r="I1038" s="25" t="str">
        <f>IF(K1038&gt;4,"Dames","Messieurs")</f>
        <v>Messieurs</v>
      </c>
      <c r="J1038" t="str">
        <f>RIGHT(B1038,5)</f>
        <v>278.0</v>
      </c>
      <c r="K1038">
        <f>VALUE(LEFT(J1038,1))</f>
        <v>2</v>
      </c>
      <c r="L1038" s="25" t="str">
        <f>+O1038</f>
        <v>R9 </v>
      </c>
      <c r="M1038" s="25" t="s">
        <v>390</v>
      </c>
      <c r="N1038" s="25" t="s">
        <v>391</v>
      </c>
      <c r="O1038" s="25" t="s">
        <v>3073</v>
      </c>
      <c r="P1038" s="25">
        <v>56967</v>
      </c>
      <c r="Q1038" s="25">
        <v>0.68</v>
      </c>
      <c r="R1038" s="25" t="s">
        <v>47</v>
      </c>
      <c r="S1038" s="25" t="s">
        <v>36</v>
      </c>
    </row>
    <row r="1039" spans="1:19" x14ac:dyDescent="0.35">
      <c r="A1039" s="25" t="str">
        <f>+N1039</f>
        <v>Gohl Audrey</v>
      </c>
      <c r="B1039" s="25" t="str">
        <f>+M1039</f>
        <v>403.90.768.0</v>
      </c>
      <c r="C1039" s="25" t="str">
        <f>LEFT(L1039,2)</f>
        <v>R9</v>
      </c>
      <c r="D1039" s="25">
        <f>+Q1039</f>
        <v>0.75</v>
      </c>
      <c r="E1039" s="25" t="str">
        <f>+R1039</f>
        <v>35+</v>
      </c>
      <c r="F1039" s="25" t="str">
        <f>+S1039</f>
        <v>S</v>
      </c>
      <c r="G1039" s="29" t="s">
        <v>27</v>
      </c>
      <c r="H1039" s="29" t="str">
        <f t="shared" si="16"/>
        <v/>
      </c>
      <c r="I1039" s="25" t="str">
        <f>IF(K1039&gt;4,"Dames","Messieurs")</f>
        <v>Dames</v>
      </c>
      <c r="J1039" t="str">
        <f>RIGHT(B1039,5)</f>
        <v>768.0</v>
      </c>
      <c r="K1039">
        <f>VALUE(LEFT(J1039,1))</f>
        <v>7</v>
      </c>
      <c r="L1039" s="25" t="str">
        <f>+O1039</f>
        <v>R9 </v>
      </c>
      <c r="M1039" s="25" t="s">
        <v>227</v>
      </c>
      <c r="N1039" s="25" t="s">
        <v>228</v>
      </c>
      <c r="O1039" s="25" t="s">
        <v>3073</v>
      </c>
      <c r="P1039" s="25">
        <v>11805</v>
      </c>
      <c r="Q1039" s="25">
        <v>0.75</v>
      </c>
      <c r="R1039" s="25" t="s">
        <v>42</v>
      </c>
      <c r="S1039" s="25" t="s">
        <v>878</v>
      </c>
    </row>
    <row r="1040" spans="1:19" x14ac:dyDescent="0.35">
      <c r="A1040" s="25" t="str">
        <f>+N1040</f>
        <v>Gojanovic Bryan</v>
      </c>
      <c r="B1040" s="25" t="str">
        <f>+M1040</f>
        <v>403.00.127.0</v>
      </c>
      <c r="C1040" s="25" t="str">
        <f>LEFT(L1040,2)</f>
        <v>R5</v>
      </c>
      <c r="D1040" s="25">
        <f>+Q1040</f>
        <v>4.7859999999999996</v>
      </c>
      <c r="E1040" s="25" t="str">
        <f>+R1040</f>
        <v>A</v>
      </c>
      <c r="F1040" s="25" t="str">
        <f>+S1040</f>
        <v>S</v>
      </c>
      <c r="G1040" s="29" t="s">
        <v>543</v>
      </c>
      <c r="H1040" s="29" t="str">
        <f t="shared" si="16"/>
        <v/>
      </c>
      <c r="I1040" s="25" t="str">
        <f>IF(K1040&gt;4,"Dames","Messieurs")</f>
        <v>Messieurs</v>
      </c>
      <c r="J1040" t="str">
        <f>RIGHT(B1040,5)</f>
        <v>127.0</v>
      </c>
      <c r="K1040">
        <f>VALUE(LEFT(J1040,1))</f>
        <v>1</v>
      </c>
      <c r="L1040" s="25" t="str">
        <f>+O1040</f>
        <v>R5 </v>
      </c>
      <c r="M1040" s="25" t="s">
        <v>4027</v>
      </c>
      <c r="N1040" s="25" t="s">
        <v>4028</v>
      </c>
      <c r="O1040" s="25" t="s">
        <v>3084</v>
      </c>
      <c r="P1040" s="25">
        <v>4917</v>
      </c>
      <c r="Q1040" s="25">
        <v>4.7859999999999996</v>
      </c>
      <c r="R1040" s="25" t="s">
        <v>36</v>
      </c>
      <c r="S1040" s="25" t="s">
        <v>878</v>
      </c>
    </row>
    <row r="1041" spans="1:19" x14ac:dyDescent="0.35">
      <c r="A1041" s="25" t="str">
        <f>+N1041</f>
        <v>Golay Claire-Line</v>
      </c>
      <c r="B1041" s="25" t="str">
        <f>+M1041</f>
        <v>403.89.787.0</v>
      </c>
      <c r="C1041" s="25" t="str">
        <f>LEFT(L1041,2)</f>
        <v>R7</v>
      </c>
      <c r="D1041" s="25">
        <f>+Q1041</f>
        <v>3.024</v>
      </c>
      <c r="E1041" s="25" t="str">
        <f>+R1041</f>
        <v>35+</v>
      </c>
      <c r="F1041" s="25" t="str">
        <f>+S1041</f>
        <v>A</v>
      </c>
      <c r="G1041" s="29" t="s">
        <v>3994</v>
      </c>
      <c r="H1041" s="29" t="str">
        <f t="shared" si="16"/>
        <v/>
      </c>
      <c r="I1041" s="25" t="str">
        <f>IF(K1041&gt;4,"Dames","Messieurs")</f>
        <v>Dames</v>
      </c>
      <c r="J1041" t="str">
        <f>RIGHT(B1041,5)</f>
        <v>787.0</v>
      </c>
      <c r="K1041">
        <f>VALUE(LEFT(J1041,1))</f>
        <v>7</v>
      </c>
      <c r="L1041" s="25" t="str">
        <f>+O1041</f>
        <v>R7 </v>
      </c>
      <c r="M1041" s="25" t="s">
        <v>4577</v>
      </c>
      <c r="N1041" s="25" t="s">
        <v>4578</v>
      </c>
      <c r="O1041" s="25" t="s">
        <v>3066</v>
      </c>
      <c r="P1041" s="25">
        <v>4343</v>
      </c>
      <c r="Q1041" s="25">
        <v>3.024</v>
      </c>
      <c r="R1041" s="25" t="s">
        <v>42</v>
      </c>
      <c r="S1041" s="25" t="s">
        <v>36</v>
      </c>
    </row>
    <row r="1042" spans="1:19" x14ac:dyDescent="0.35">
      <c r="A1042" s="25" t="str">
        <f>+N1042</f>
        <v>Golay Hugo</v>
      </c>
      <c r="B1042" s="25" t="str">
        <f>+M1042</f>
        <v>403.06.176.0</v>
      </c>
      <c r="C1042" s="25" t="str">
        <f>LEFT(L1042,2)</f>
        <v>R7</v>
      </c>
      <c r="D1042" s="25">
        <f>+Q1042</f>
        <v>2.9180000000000001</v>
      </c>
      <c r="E1042" s="25" t="str">
        <f>+R1042</f>
        <v>A</v>
      </c>
      <c r="F1042" s="25" t="str">
        <f>+S1042</f>
        <v>A</v>
      </c>
      <c r="G1042" s="29" t="s">
        <v>27</v>
      </c>
      <c r="H1042" s="29" t="str">
        <f t="shared" si="16"/>
        <v/>
      </c>
      <c r="I1042" s="25" t="str">
        <f>IF(K1042&gt;4,"Dames","Messieurs")</f>
        <v>Messieurs</v>
      </c>
      <c r="J1042" t="str">
        <f>RIGHT(B1042,5)</f>
        <v>176.0</v>
      </c>
      <c r="K1042">
        <f>VALUE(LEFT(J1042,1))</f>
        <v>1</v>
      </c>
      <c r="L1042" s="25" t="str">
        <f>+O1042</f>
        <v>R7 </v>
      </c>
      <c r="M1042" s="25" t="s">
        <v>2415</v>
      </c>
      <c r="N1042" s="25" t="s">
        <v>2416</v>
      </c>
      <c r="O1042" s="25" t="s">
        <v>3066</v>
      </c>
      <c r="P1042" s="25">
        <v>13090</v>
      </c>
      <c r="Q1042" s="25">
        <v>2.9180000000000001</v>
      </c>
      <c r="R1042" s="25" t="s">
        <v>36</v>
      </c>
      <c r="S1042" s="25" t="s">
        <v>36</v>
      </c>
    </row>
    <row r="1043" spans="1:19" x14ac:dyDescent="0.35">
      <c r="A1043" s="25" t="str">
        <f>+N1043</f>
        <v>Golay Michel</v>
      </c>
      <c r="B1043" s="25" t="str">
        <f>+M1043</f>
        <v>403.73.342.0</v>
      </c>
      <c r="C1043" s="25" t="str">
        <f>LEFT(L1043,2)</f>
        <v>R9</v>
      </c>
      <c r="D1043" s="25">
        <f>+Q1043</f>
        <v>0.75</v>
      </c>
      <c r="E1043" s="25" t="str">
        <f>+R1043</f>
        <v>50+</v>
      </c>
      <c r="F1043" s="25" t="str">
        <f>+S1043</f>
        <v>S</v>
      </c>
      <c r="G1043" s="29" t="s">
        <v>543</v>
      </c>
      <c r="H1043" s="29" t="str">
        <f t="shared" si="16"/>
        <v/>
      </c>
      <c r="I1043" s="25" t="str">
        <f>IF(K1043&gt;4,"Dames","Messieurs")</f>
        <v>Messieurs</v>
      </c>
      <c r="J1043" t="str">
        <f>RIGHT(B1043,5)</f>
        <v>342.0</v>
      </c>
      <c r="K1043">
        <f>VALUE(LEFT(J1043,1))</f>
        <v>3</v>
      </c>
      <c r="L1043" s="25" t="str">
        <f>+O1043</f>
        <v>R9 </v>
      </c>
      <c r="M1043" s="25" t="s">
        <v>1232</v>
      </c>
      <c r="N1043" s="25" t="s">
        <v>395</v>
      </c>
      <c r="O1043" s="25" t="s">
        <v>3073</v>
      </c>
      <c r="P1043" s="25">
        <v>32458</v>
      </c>
      <c r="Q1043" s="25">
        <v>0.75</v>
      </c>
      <c r="R1043" s="25" t="s">
        <v>39</v>
      </c>
      <c r="S1043" s="25" t="s">
        <v>878</v>
      </c>
    </row>
    <row r="1044" spans="1:19" x14ac:dyDescent="0.35">
      <c r="A1044" s="25" t="str">
        <f>+N1044</f>
        <v>Gollut Suzy</v>
      </c>
      <c r="B1044" s="25" t="str">
        <f>+M1044</f>
        <v>403.60.891.0</v>
      </c>
      <c r="C1044" s="25" t="str">
        <f>LEFT(L1044,2)</f>
        <v>R9</v>
      </c>
      <c r="D1044" s="25">
        <f>+Q1044</f>
        <v>0.75</v>
      </c>
      <c r="E1044" s="25" t="str">
        <f>+R1044</f>
        <v>65+</v>
      </c>
      <c r="F1044" s="25" t="str">
        <f>+S1044</f>
        <v>S</v>
      </c>
      <c r="G1044" s="29" t="s">
        <v>25</v>
      </c>
      <c r="H1044" s="29" t="str">
        <f t="shared" si="16"/>
        <v/>
      </c>
      <c r="I1044" s="25" t="str">
        <f>IF(K1044&gt;4,"Dames","Messieurs")</f>
        <v>Dames</v>
      </c>
      <c r="J1044" t="str">
        <f>RIGHT(B1044,5)</f>
        <v>891.0</v>
      </c>
      <c r="K1044">
        <f>VALUE(LEFT(J1044,1))</f>
        <v>8</v>
      </c>
      <c r="L1044" s="25" t="str">
        <f>+O1044</f>
        <v>R9 </v>
      </c>
      <c r="M1044" s="25" t="s">
        <v>51</v>
      </c>
      <c r="N1044" s="25" t="s">
        <v>52</v>
      </c>
      <c r="O1044" s="25" t="s">
        <v>3073</v>
      </c>
      <c r="P1044" s="25">
        <v>11805</v>
      </c>
      <c r="Q1044" s="25">
        <v>0.75</v>
      </c>
      <c r="R1044" s="25" t="s">
        <v>100</v>
      </c>
      <c r="S1044" s="25" t="s">
        <v>878</v>
      </c>
    </row>
    <row r="1045" spans="1:19" x14ac:dyDescent="0.35">
      <c r="A1045" s="25" t="str">
        <f>+N1045</f>
        <v>Gollut Virginie</v>
      </c>
      <c r="B1045" s="25" t="str">
        <f>+M1045</f>
        <v>403.88.788.0</v>
      </c>
      <c r="C1045" s="25" t="str">
        <f>LEFT(L1045,2)</f>
        <v>R9</v>
      </c>
      <c r="D1045" s="25">
        <f>+Q1045</f>
        <v>0.75</v>
      </c>
      <c r="E1045" s="25" t="str">
        <f>+R1045</f>
        <v>35+</v>
      </c>
      <c r="F1045" s="25" t="str">
        <f>+S1045</f>
        <v>S</v>
      </c>
      <c r="G1045" s="29" t="s">
        <v>25</v>
      </c>
      <c r="H1045" s="29" t="str">
        <f t="shared" si="16"/>
        <v/>
      </c>
      <c r="I1045" s="25" t="str">
        <f>IF(K1045&gt;4,"Dames","Messieurs")</f>
        <v>Dames</v>
      </c>
      <c r="J1045" t="str">
        <f>RIGHT(B1045,5)</f>
        <v>788.0</v>
      </c>
      <c r="K1045">
        <f>VALUE(LEFT(J1045,1))</f>
        <v>7</v>
      </c>
      <c r="L1045" s="25" t="str">
        <f>+O1045</f>
        <v>R9 </v>
      </c>
      <c r="M1045" s="25" t="s">
        <v>953</v>
      </c>
      <c r="N1045" s="25" t="s">
        <v>954</v>
      </c>
      <c r="O1045" s="25" t="s">
        <v>3073</v>
      </c>
      <c r="P1045" s="25">
        <v>11805</v>
      </c>
      <c r="Q1045" s="25">
        <v>0.75</v>
      </c>
      <c r="R1045" s="25" t="s">
        <v>42</v>
      </c>
      <c r="S1045" s="25" t="s">
        <v>878</v>
      </c>
    </row>
    <row r="1046" spans="1:19" x14ac:dyDescent="0.35">
      <c r="A1046" s="25" t="str">
        <f>+N1046</f>
        <v>Gomes Dos Santos Nina</v>
      </c>
      <c r="B1046" s="25" t="str">
        <f>+M1046</f>
        <v>404.11.702.0</v>
      </c>
      <c r="C1046" s="25" t="str">
        <f>LEFT(L1046,2)</f>
        <v>R9</v>
      </c>
      <c r="D1046" s="25">
        <f>+Q1046</f>
        <v>0.75</v>
      </c>
      <c r="E1046" s="25" t="str">
        <f>+R1046</f>
        <v>14&amp;U</v>
      </c>
      <c r="F1046" s="25" t="str">
        <f>+S1046</f>
        <v>S</v>
      </c>
      <c r="G1046" s="29" t="s">
        <v>543</v>
      </c>
      <c r="H1046" s="29" t="str">
        <f t="shared" si="16"/>
        <v/>
      </c>
      <c r="I1046" s="25" t="str">
        <f>IF(K1046&gt;4,"Dames","Messieurs")</f>
        <v>Dames</v>
      </c>
      <c r="J1046" t="str">
        <f>RIGHT(B1046,5)</f>
        <v>702.0</v>
      </c>
      <c r="K1046">
        <f>VALUE(LEFT(J1046,1))</f>
        <v>7</v>
      </c>
      <c r="L1046" s="25" t="str">
        <f>+O1046</f>
        <v>R9 </v>
      </c>
      <c r="M1046" s="25" t="s">
        <v>3400</v>
      </c>
      <c r="N1046" s="25" t="s">
        <v>3401</v>
      </c>
      <c r="O1046" s="25" t="s">
        <v>3073</v>
      </c>
      <c r="P1046" s="25">
        <v>11805</v>
      </c>
      <c r="Q1046" s="25">
        <v>0.75</v>
      </c>
      <c r="R1046" s="25" t="s">
        <v>83</v>
      </c>
      <c r="S1046" s="25" t="s">
        <v>878</v>
      </c>
    </row>
    <row r="1047" spans="1:19" x14ac:dyDescent="0.35">
      <c r="A1047" s="25" t="str">
        <f>+N1047</f>
        <v>Gomez Alberto</v>
      </c>
      <c r="B1047" s="25" t="str">
        <f>+M1047</f>
        <v>404.84.340.0</v>
      </c>
      <c r="C1047" s="25" t="str">
        <f>LEFT(L1047,2)</f>
        <v>R6</v>
      </c>
      <c r="D1047" s="25">
        <f>+Q1047</f>
        <v>4.1440000000000001</v>
      </c>
      <c r="E1047" s="25" t="str">
        <f>+R1047</f>
        <v>40+</v>
      </c>
      <c r="F1047" s="25" t="str">
        <f>+S1047</f>
        <v>A</v>
      </c>
      <c r="G1047" s="29" t="s">
        <v>28</v>
      </c>
      <c r="H1047" s="29" t="str">
        <f t="shared" si="16"/>
        <v/>
      </c>
      <c r="I1047" s="25" t="str">
        <f>IF(K1047&gt;4,"Dames","Messieurs")</f>
        <v>Messieurs</v>
      </c>
      <c r="J1047" t="str">
        <f>RIGHT(B1047,5)</f>
        <v>340.0</v>
      </c>
      <c r="K1047">
        <f>VALUE(LEFT(J1047,1))</f>
        <v>3</v>
      </c>
      <c r="L1047" s="25" t="str">
        <f>+O1047</f>
        <v>R6 </v>
      </c>
      <c r="M1047" s="25" t="s">
        <v>2466</v>
      </c>
      <c r="N1047" s="25" t="s">
        <v>2467</v>
      </c>
      <c r="O1047" s="25" t="s">
        <v>3065</v>
      </c>
      <c r="P1047" s="25">
        <v>7069</v>
      </c>
      <c r="Q1047" s="25">
        <v>4.1440000000000001</v>
      </c>
      <c r="R1047" s="25" t="s">
        <v>68</v>
      </c>
      <c r="S1047" s="25" t="s">
        <v>36</v>
      </c>
    </row>
    <row r="1048" spans="1:19" x14ac:dyDescent="0.35">
      <c r="A1048" s="25" t="str">
        <f>+N1048</f>
        <v>Gomez Angel</v>
      </c>
      <c r="B1048" s="25" t="str">
        <f>+M1048</f>
        <v>404.62.305.0</v>
      </c>
      <c r="C1048" s="25" t="str">
        <f>LEFT(L1048,2)</f>
        <v>R9</v>
      </c>
      <c r="D1048" s="25">
        <f>+Q1048</f>
        <v>0.71</v>
      </c>
      <c r="E1048" s="25" t="str">
        <f>+R1048</f>
        <v>60+</v>
      </c>
      <c r="F1048" s="25" t="str">
        <f>+S1048</f>
        <v>A</v>
      </c>
      <c r="G1048" s="29" t="s">
        <v>27</v>
      </c>
      <c r="H1048" s="29" t="str">
        <f t="shared" si="16"/>
        <v/>
      </c>
      <c r="I1048" s="25" t="str">
        <f>IF(K1048&gt;4,"Dames","Messieurs")</f>
        <v>Messieurs</v>
      </c>
      <c r="J1048" t="str">
        <f>RIGHT(B1048,5)</f>
        <v>305.0</v>
      </c>
      <c r="K1048">
        <f>VALUE(LEFT(J1048,1))</f>
        <v>3</v>
      </c>
      <c r="L1048" s="25" t="str">
        <f>+O1048</f>
        <v>R9 </v>
      </c>
      <c r="M1048" s="25" t="s">
        <v>249</v>
      </c>
      <c r="N1048" s="25" t="s">
        <v>250</v>
      </c>
      <c r="O1048" s="25" t="s">
        <v>3073</v>
      </c>
      <c r="P1048" s="25">
        <v>56671</v>
      </c>
      <c r="Q1048" s="25">
        <v>0.71</v>
      </c>
      <c r="R1048" s="25" t="s">
        <v>47</v>
      </c>
      <c r="S1048" s="25" t="s">
        <v>36</v>
      </c>
    </row>
    <row r="1049" spans="1:19" x14ac:dyDescent="0.35">
      <c r="A1049" s="25" t="str">
        <f>+N1049</f>
        <v>Gómez Bello Mila</v>
      </c>
      <c r="B1049" s="25" t="str">
        <f>+M1049</f>
        <v>404.14.568.0</v>
      </c>
      <c r="C1049" s="25" t="str">
        <f>LEFT(L1049,2)</f>
        <v>R9</v>
      </c>
      <c r="D1049" s="25">
        <f>+Q1049</f>
        <v>0.75</v>
      </c>
      <c r="E1049" s="25" t="str">
        <f>+R1049</f>
        <v>12&amp;U</v>
      </c>
      <c r="F1049" s="25" t="str">
        <f>+S1049</f>
        <v>S</v>
      </c>
      <c r="G1049" s="29" t="s">
        <v>539</v>
      </c>
      <c r="H1049" s="29" t="str">
        <f t="shared" si="16"/>
        <v/>
      </c>
      <c r="I1049" s="25" t="str">
        <f>IF(K1049&gt;4,"Dames","Messieurs")</f>
        <v>Dames</v>
      </c>
      <c r="J1049" t="str">
        <f>RIGHT(B1049,5)</f>
        <v>568.0</v>
      </c>
      <c r="K1049">
        <f>VALUE(LEFT(J1049,1))</f>
        <v>5</v>
      </c>
      <c r="L1049" s="25" t="str">
        <f>+O1049</f>
        <v>R9 </v>
      </c>
      <c r="M1049" s="25" t="s">
        <v>3462</v>
      </c>
      <c r="N1049" s="25" t="s">
        <v>3463</v>
      </c>
      <c r="O1049" s="25" t="s">
        <v>3073</v>
      </c>
      <c r="P1049" s="25">
        <v>11805</v>
      </c>
      <c r="Q1049" s="25">
        <v>0.75</v>
      </c>
      <c r="R1049" s="25" t="s">
        <v>50</v>
      </c>
      <c r="S1049" s="25" t="s">
        <v>878</v>
      </c>
    </row>
    <row r="1050" spans="1:19" x14ac:dyDescent="0.35">
      <c r="A1050" s="25" t="str">
        <f>+N1050</f>
        <v>Gómez Bello Ramiro</v>
      </c>
      <c r="B1050" s="25" t="str">
        <f>+M1050</f>
        <v>404.83.159.0</v>
      </c>
      <c r="C1050" s="25" t="str">
        <f>LEFT(L1050,2)</f>
        <v>R9</v>
      </c>
      <c r="D1050" s="25">
        <f>+Q1050</f>
        <v>0.75</v>
      </c>
      <c r="E1050" s="25" t="str">
        <f>+R1050</f>
        <v>40+</v>
      </c>
      <c r="F1050" s="25" t="str">
        <f>+S1050</f>
        <v>S</v>
      </c>
      <c r="G1050" s="29" t="s">
        <v>539</v>
      </c>
      <c r="H1050" s="29" t="str">
        <f t="shared" si="16"/>
        <v/>
      </c>
      <c r="I1050" s="25" t="str">
        <f>IF(K1050&gt;4,"Dames","Messieurs")</f>
        <v>Messieurs</v>
      </c>
      <c r="J1050" t="str">
        <f>RIGHT(B1050,5)</f>
        <v>159.0</v>
      </c>
      <c r="K1050">
        <f>VALUE(LEFT(J1050,1))</f>
        <v>1</v>
      </c>
      <c r="L1050" s="25" t="str">
        <f>+O1050</f>
        <v>R9 </v>
      </c>
      <c r="M1050" s="25" t="s">
        <v>2323</v>
      </c>
      <c r="N1050" s="25" t="s">
        <v>2324</v>
      </c>
      <c r="O1050" s="25" t="s">
        <v>3073</v>
      </c>
      <c r="P1050" s="25">
        <v>32458</v>
      </c>
      <c r="Q1050" s="25">
        <v>0.75</v>
      </c>
      <c r="R1050" s="25" t="s">
        <v>68</v>
      </c>
      <c r="S1050" s="25" t="s">
        <v>878</v>
      </c>
    </row>
    <row r="1051" spans="1:19" x14ac:dyDescent="0.35">
      <c r="A1051" s="25" t="str">
        <f>+N1051</f>
        <v>Gomez Rachel</v>
      </c>
      <c r="B1051" s="25" t="str">
        <f>+M1051</f>
        <v>404.97.650.0</v>
      </c>
      <c r="C1051" s="25" t="str">
        <f>LEFT(L1051,2)</f>
        <v>R8</v>
      </c>
      <c r="D1051" s="25">
        <f>+Q1051</f>
        <v>1.2969999999999999</v>
      </c>
      <c r="E1051" s="25" t="str">
        <f>+R1051</f>
        <v>A</v>
      </c>
      <c r="F1051" s="25" t="str">
        <f>+S1051</f>
        <v>S</v>
      </c>
      <c r="G1051" s="29" t="s">
        <v>543</v>
      </c>
      <c r="H1051" s="29" t="str">
        <f t="shared" si="16"/>
        <v/>
      </c>
      <c r="I1051" s="25" t="str">
        <f>IF(K1051&gt;4,"Dames","Messieurs")</f>
        <v>Dames</v>
      </c>
      <c r="J1051" t="str">
        <f>RIGHT(B1051,5)</f>
        <v>650.0</v>
      </c>
      <c r="K1051">
        <f>VALUE(LEFT(J1051,1))</f>
        <v>6</v>
      </c>
      <c r="L1051" s="25" t="str">
        <f>+O1051</f>
        <v>R8 </v>
      </c>
      <c r="M1051" s="25" t="s">
        <v>601</v>
      </c>
      <c r="N1051" s="25" t="s">
        <v>602</v>
      </c>
      <c r="O1051" s="25" t="s">
        <v>3070</v>
      </c>
      <c r="P1051" s="25">
        <v>9393</v>
      </c>
      <c r="Q1051" s="25">
        <v>1.2969999999999999</v>
      </c>
      <c r="R1051" s="25" t="s">
        <v>36</v>
      </c>
      <c r="S1051" s="25" t="s">
        <v>878</v>
      </c>
    </row>
    <row r="1052" spans="1:19" x14ac:dyDescent="0.35">
      <c r="A1052" s="25" t="str">
        <f>+N1052</f>
        <v>Gonçalves Guilherme</v>
      </c>
      <c r="B1052" s="25" t="str">
        <f>+M1052</f>
        <v>404.13.444.0</v>
      </c>
      <c r="C1052" s="25" t="str">
        <f>LEFT(L1052,2)</f>
        <v>R9</v>
      </c>
      <c r="D1052" s="25">
        <f>+Q1052</f>
        <v>0.75</v>
      </c>
      <c r="E1052" s="25" t="str">
        <f>+R1052</f>
        <v>12&amp;U</v>
      </c>
      <c r="F1052" s="25" t="str">
        <f>+S1052</f>
        <v>A</v>
      </c>
      <c r="G1052" s="29" t="s">
        <v>539</v>
      </c>
      <c r="H1052" s="29" t="str">
        <f t="shared" si="16"/>
        <v/>
      </c>
      <c r="I1052" s="25" t="str">
        <f>IF(K1052&gt;4,"Dames","Messieurs")</f>
        <v>Messieurs</v>
      </c>
      <c r="J1052" t="str">
        <f>RIGHT(B1052,5)</f>
        <v>444.0</v>
      </c>
      <c r="K1052">
        <f>VALUE(LEFT(J1052,1))</f>
        <v>4</v>
      </c>
      <c r="L1052" s="25" t="str">
        <f>+O1052</f>
        <v>R9 </v>
      </c>
      <c r="M1052" s="25" t="s">
        <v>2325</v>
      </c>
      <c r="N1052" s="25" t="s">
        <v>2326</v>
      </c>
      <c r="O1052" s="25" t="s">
        <v>3073</v>
      </c>
      <c r="P1052" s="25">
        <v>32458</v>
      </c>
      <c r="Q1052" s="25">
        <v>0.75</v>
      </c>
      <c r="R1052" s="25" t="s">
        <v>50</v>
      </c>
      <c r="S1052" s="25" t="s">
        <v>36</v>
      </c>
    </row>
    <row r="1053" spans="1:19" x14ac:dyDescent="0.35">
      <c r="A1053" s="25" t="str">
        <f>+N1053</f>
        <v>Gonin Christian</v>
      </c>
      <c r="B1053" s="25" t="str">
        <f>+M1053</f>
        <v>404.76.433.0</v>
      </c>
      <c r="C1053" s="25" t="str">
        <f>LEFT(L1053,2)</f>
        <v>R9</v>
      </c>
      <c r="D1053" s="25">
        <f>+Q1053</f>
        <v>0.75</v>
      </c>
      <c r="E1053" s="25" t="str">
        <f>+R1053</f>
        <v>45+</v>
      </c>
      <c r="F1053" s="25" t="str">
        <f>+S1053</f>
        <v>S</v>
      </c>
      <c r="G1053" s="29" t="s">
        <v>543</v>
      </c>
      <c r="H1053" s="29" t="str">
        <f t="shared" si="16"/>
        <v/>
      </c>
      <c r="I1053" s="25" t="str">
        <f>IF(K1053&gt;4,"Dames","Messieurs")</f>
        <v>Messieurs</v>
      </c>
      <c r="J1053" t="str">
        <f>RIGHT(B1053,5)</f>
        <v>433.0</v>
      </c>
      <c r="K1053">
        <f>VALUE(LEFT(J1053,1))</f>
        <v>4</v>
      </c>
      <c r="L1053" s="25" t="str">
        <f>+O1053</f>
        <v>R9 </v>
      </c>
      <c r="M1053" s="25" t="s">
        <v>1233</v>
      </c>
      <c r="N1053" s="25" t="s">
        <v>1234</v>
      </c>
      <c r="O1053" s="25" t="s">
        <v>3073</v>
      </c>
      <c r="P1053" s="25">
        <v>32458</v>
      </c>
      <c r="Q1053" s="25">
        <v>0.75</v>
      </c>
      <c r="R1053" s="25" t="s">
        <v>78</v>
      </c>
      <c r="S1053" s="25" t="s">
        <v>878</v>
      </c>
    </row>
    <row r="1054" spans="1:19" x14ac:dyDescent="0.35">
      <c r="A1054" s="25" t="str">
        <f>+N1054</f>
        <v>Gonzalez Evan</v>
      </c>
      <c r="B1054" s="25" t="str">
        <f>+M1054</f>
        <v>404.11.333.0</v>
      </c>
      <c r="C1054" s="25" t="str">
        <f>LEFT(L1054,2)</f>
        <v>R6</v>
      </c>
      <c r="D1054" s="25">
        <f>+Q1054</f>
        <v>4.0869999999999997</v>
      </c>
      <c r="E1054" s="25" t="str">
        <f>+R1054</f>
        <v>14&amp;U</v>
      </c>
      <c r="F1054" s="25" t="str">
        <f>+S1054</f>
        <v>S</v>
      </c>
      <c r="G1054" s="29" t="s">
        <v>29</v>
      </c>
      <c r="H1054" s="29" t="str">
        <f t="shared" si="16"/>
        <v/>
      </c>
      <c r="I1054" s="25" t="str">
        <f>IF(K1054&gt;4,"Dames","Messieurs")</f>
        <v>Messieurs</v>
      </c>
      <c r="J1054" t="str">
        <f>RIGHT(B1054,5)</f>
        <v>333.0</v>
      </c>
      <c r="K1054">
        <f>VALUE(LEFT(J1054,1))</f>
        <v>3</v>
      </c>
      <c r="L1054" s="25" t="str">
        <f>+O1054</f>
        <v>R6 </v>
      </c>
      <c r="M1054" s="25" t="s">
        <v>5222</v>
      </c>
      <c r="N1054" s="25" t="s">
        <v>5223</v>
      </c>
      <c r="O1054" s="25" t="s">
        <v>3065</v>
      </c>
      <c r="P1054" s="25">
        <v>7325</v>
      </c>
      <c r="Q1054" s="25">
        <v>4.0869999999999997</v>
      </c>
      <c r="R1054" s="25" t="s">
        <v>83</v>
      </c>
      <c r="S1054" s="25" t="s">
        <v>878</v>
      </c>
    </row>
    <row r="1055" spans="1:19" x14ac:dyDescent="0.35">
      <c r="A1055" s="25" t="str">
        <f>+N1055</f>
        <v>Gonzalez Louis</v>
      </c>
      <c r="B1055" s="25" t="str">
        <f>+M1055</f>
        <v>404.05.342.0</v>
      </c>
      <c r="C1055" s="25" t="str">
        <f>LEFT(L1055,2)</f>
        <v>R8</v>
      </c>
      <c r="D1055" s="25">
        <f>+Q1055</f>
        <v>1.7410000000000001</v>
      </c>
      <c r="E1055" s="25" t="str">
        <f>+R1055</f>
        <v>A</v>
      </c>
      <c r="F1055" s="25" t="str">
        <f>+S1055</f>
        <v>A</v>
      </c>
      <c r="G1055" s="29" t="s">
        <v>3393</v>
      </c>
      <c r="H1055" s="29" t="str">
        <f t="shared" si="16"/>
        <v/>
      </c>
      <c r="I1055" s="25" t="str">
        <f>IF(K1055&gt;4,"Dames","Messieurs")</f>
        <v>Messieurs</v>
      </c>
      <c r="J1055" t="str">
        <f>RIGHT(B1055,5)</f>
        <v>342.0</v>
      </c>
      <c r="K1055">
        <f>VALUE(LEFT(J1055,1))</f>
        <v>3</v>
      </c>
      <c r="L1055" s="25" t="str">
        <f>+O1055</f>
        <v>R8 </v>
      </c>
      <c r="M1055" s="25" t="s">
        <v>3666</v>
      </c>
      <c r="N1055" s="25" t="s">
        <v>3667</v>
      </c>
      <c r="O1055" s="25" t="s">
        <v>3070</v>
      </c>
      <c r="P1055" s="25">
        <v>21253</v>
      </c>
      <c r="Q1055" s="25">
        <v>1.7410000000000001</v>
      </c>
      <c r="R1055" s="25" t="s">
        <v>36</v>
      </c>
      <c r="S1055" s="25" t="s">
        <v>36</v>
      </c>
    </row>
    <row r="1056" spans="1:19" x14ac:dyDescent="0.35">
      <c r="A1056" s="25" t="str">
        <f>+N1056</f>
        <v>Goodenough daniel</v>
      </c>
      <c r="B1056" s="25" t="str">
        <f>+M1056</f>
        <v>404.10.173.0</v>
      </c>
      <c r="C1056" s="25" t="str">
        <f>LEFT(L1056,2)</f>
        <v>R8</v>
      </c>
      <c r="D1056" s="25">
        <f>+Q1056</f>
        <v>0.91100000000000003</v>
      </c>
      <c r="E1056" s="25" t="str">
        <f>+R1056</f>
        <v>16&amp;U</v>
      </c>
      <c r="F1056" s="25" t="str">
        <f>+S1056</f>
        <v>A</v>
      </c>
      <c r="G1056" s="29" t="s">
        <v>28</v>
      </c>
      <c r="H1056" s="29" t="str">
        <f t="shared" si="16"/>
        <v/>
      </c>
      <c r="I1056" s="25" t="str">
        <f>IF(K1056&gt;4,"Dames","Messieurs")</f>
        <v>Messieurs</v>
      </c>
      <c r="J1056" t="str">
        <f>RIGHT(B1056,5)</f>
        <v>173.0</v>
      </c>
      <c r="K1056">
        <f>VALUE(LEFT(J1056,1))</f>
        <v>1</v>
      </c>
      <c r="L1056" s="25" t="str">
        <f>+O1056</f>
        <v>R8 </v>
      </c>
      <c r="M1056" s="25" t="s">
        <v>4861</v>
      </c>
      <c r="N1056" s="25" t="s">
        <v>4862</v>
      </c>
      <c r="O1056" s="25" t="s">
        <v>3070</v>
      </c>
      <c r="P1056" s="25">
        <v>30252</v>
      </c>
      <c r="Q1056" s="25">
        <v>0.91100000000000003</v>
      </c>
      <c r="R1056" s="25" t="s">
        <v>87</v>
      </c>
      <c r="S1056" s="25" t="s">
        <v>36</v>
      </c>
    </row>
    <row r="1057" spans="1:19" x14ac:dyDescent="0.35">
      <c r="A1057" s="25" t="str">
        <f>+N1057</f>
        <v>Gorham Kaito</v>
      </c>
      <c r="B1057" s="25" t="str">
        <f>+M1057</f>
        <v>404.11.336.0</v>
      </c>
      <c r="C1057" s="25" t="str">
        <f>LEFT(L1057,2)</f>
        <v>R9</v>
      </c>
      <c r="D1057" s="25">
        <f>+Q1057</f>
        <v>0.75</v>
      </c>
      <c r="E1057" s="25" t="str">
        <f>+R1057</f>
        <v>14&amp;U</v>
      </c>
      <c r="F1057" s="25" t="str">
        <f>+S1057</f>
        <v>A</v>
      </c>
      <c r="G1057" s="29" t="s">
        <v>29</v>
      </c>
      <c r="H1057" s="29" t="str">
        <f t="shared" si="16"/>
        <v/>
      </c>
      <c r="I1057" s="25" t="str">
        <f>IF(K1057&gt;4,"Dames","Messieurs")</f>
        <v>Messieurs</v>
      </c>
      <c r="J1057" t="str">
        <f>RIGHT(B1057,5)</f>
        <v>336.0</v>
      </c>
      <c r="K1057">
        <f>VALUE(LEFT(J1057,1))</f>
        <v>3</v>
      </c>
      <c r="L1057" s="25" t="str">
        <f>+O1057</f>
        <v>R9 </v>
      </c>
      <c r="M1057" s="25" t="s">
        <v>5366</v>
      </c>
      <c r="N1057" s="25" t="s">
        <v>5367</v>
      </c>
      <c r="O1057" s="25" t="s">
        <v>3073</v>
      </c>
      <c r="P1057" s="25">
        <v>32458</v>
      </c>
      <c r="Q1057" s="25">
        <v>0.75</v>
      </c>
      <c r="R1057" s="25" t="s">
        <v>83</v>
      </c>
      <c r="S1057" s="25" t="s">
        <v>36</v>
      </c>
    </row>
    <row r="1058" spans="1:19" x14ac:dyDescent="0.35">
      <c r="A1058" s="25" t="str">
        <f>+N1058</f>
        <v>Gouérand Camron</v>
      </c>
      <c r="B1058" s="25" t="str">
        <f>+M1058</f>
        <v>404.13.345.0</v>
      </c>
      <c r="C1058" s="25" t="str">
        <f>LEFT(L1058,2)</f>
        <v>R5</v>
      </c>
      <c r="D1058" s="25">
        <f>+Q1058</f>
        <v>5.55</v>
      </c>
      <c r="E1058" s="25" t="str">
        <f>+R1058</f>
        <v>12&amp;U</v>
      </c>
      <c r="F1058" s="25" t="str">
        <f>+S1058</f>
        <v>S</v>
      </c>
      <c r="G1058" s="29" t="s">
        <v>3393</v>
      </c>
      <c r="H1058" s="29" t="str">
        <f t="shared" si="16"/>
        <v/>
      </c>
      <c r="I1058" s="25" t="str">
        <f>IF(K1058&gt;4,"Dames","Messieurs")</f>
        <v>Messieurs</v>
      </c>
      <c r="J1058" t="str">
        <f>RIGHT(B1058,5)</f>
        <v>345.0</v>
      </c>
      <c r="K1058">
        <f>VALUE(LEFT(J1058,1))</f>
        <v>3</v>
      </c>
      <c r="L1058" s="25" t="str">
        <f>+O1058</f>
        <v>R5 </v>
      </c>
      <c r="M1058" s="25" t="s">
        <v>3572</v>
      </c>
      <c r="N1058" s="25" t="s">
        <v>3573</v>
      </c>
      <c r="O1058" s="25" t="s">
        <v>3084</v>
      </c>
      <c r="P1058" s="25">
        <v>3041</v>
      </c>
      <c r="Q1058" s="25">
        <v>5.55</v>
      </c>
      <c r="R1058" s="25" t="s">
        <v>50</v>
      </c>
      <c r="S1058" s="25" t="s">
        <v>878</v>
      </c>
    </row>
    <row r="1059" spans="1:19" x14ac:dyDescent="0.35">
      <c r="A1059" s="25" t="str">
        <f>+N1059</f>
        <v>Gracia Bogner Luca</v>
      </c>
      <c r="B1059" s="25" t="str">
        <f>+M1059</f>
        <v>405.12.474.0</v>
      </c>
      <c r="C1059" s="25" t="str">
        <f>LEFT(L1059,2)</f>
        <v>R6</v>
      </c>
      <c r="D1059" s="25">
        <f>+Q1059</f>
        <v>4.2489999999999997</v>
      </c>
      <c r="E1059" s="25" t="str">
        <f>+R1059</f>
        <v>14&amp;U</v>
      </c>
      <c r="F1059" s="25" t="str">
        <f>+S1059</f>
        <v>A</v>
      </c>
      <c r="G1059" s="29" t="s">
        <v>27</v>
      </c>
      <c r="H1059" s="29" t="str">
        <f t="shared" si="16"/>
        <v/>
      </c>
      <c r="I1059" s="25" t="str">
        <f>IF(K1059&gt;4,"Dames","Messieurs")</f>
        <v>Messieurs</v>
      </c>
      <c r="J1059" t="str">
        <f>RIGHT(B1059,5)</f>
        <v>474.0</v>
      </c>
      <c r="K1059">
        <f>VALUE(LEFT(J1059,1))</f>
        <v>4</v>
      </c>
      <c r="L1059" s="25" t="str">
        <f>+O1059</f>
        <v>R6 </v>
      </c>
      <c r="M1059" s="25" t="s">
        <v>2480</v>
      </c>
      <c r="N1059" s="25" t="s">
        <v>2481</v>
      </c>
      <c r="O1059" s="25" t="s">
        <v>3065</v>
      </c>
      <c r="P1059" s="25">
        <v>6683</v>
      </c>
      <c r="Q1059" s="25">
        <v>4.2489999999999997</v>
      </c>
      <c r="R1059" s="25" t="s">
        <v>83</v>
      </c>
      <c r="S1059" s="25" t="s">
        <v>36</v>
      </c>
    </row>
    <row r="1060" spans="1:19" x14ac:dyDescent="0.35">
      <c r="A1060" s="25" t="str">
        <f>+N1060</f>
        <v>Gracia Jesus</v>
      </c>
      <c r="B1060" s="25" t="str">
        <f>+M1060</f>
        <v>405.69.312.0</v>
      </c>
      <c r="C1060" s="25" t="str">
        <f>LEFT(L1060,2)</f>
        <v>R8</v>
      </c>
      <c r="D1060" s="25">
        <f>+Q1060</f>
        <v>1.827</v>
      </c>
      <c r="E1060" s="25" t="str">
        <f>+R1060</f>
        <v>55+</v>
      </c>
      <c r="F1060" s="25" t="str">
        <f>+S1060</f>
        <v>A</v>
      </c>
      <c r="G1060" s="29" t="s">
        <v>27</v>
      </c>
      <c r="H1060" s="29" t="str">
        <f t="shared" si="16"/>
        <v/>
      </c>
      <c r="I1060" s="25" t="str">
        <f>IF(K1060&gt;4,"Dames","Messieurs")</f>
        <v>Messieurs</v>
      </c>
      <c r="J1060" t="str">
        <f>RIGHT(B1060,5)</f>
        <v>312.0</v>
      </c>
      <c r="K1060">
        <f>VALUE(LEFT(J1060,1))</f>
        <v>3</v>
      </c>
      <c r="L1060" s="25" t="str">
        <f>+O1060</f>
        <v>R8 </v>
      </c>
      <c r="M1060" s="25" t="s">
        <v>2437</v>
      </c>
      <c r="N1060" s="25" t="s">
        <v>2438</v>
      </c>
      <c r="O1060" s="25" t="s">
        <v>3070</v>
      </c>
      <c r="P1060" s="25">
        <v>20550</v>
      </c>
      <c r="Q1060" s="25">
        <v>1.827</v>
      </c>
      <c r="R1060" s="25" t="s">
        <v>53</v>
      </c>
      <c r="S1060" s="25" t="s">
        <v>36</v>
      </c>
    </row>
    <row r="1061" spans="1:19" x14ac:dyDescent="0.35">
      <c r="A1061" s="25" t="str">
        <f>+N1061</f>
        <v>Grand Clément</v>
      </c>
      <c r="B1061" s="25" t="str">
        <f>+M1061</f>
        <v>407.07.282.0</v>
      </c>
      <c r="C1061" s="25" t="str">
        <f>LEFT(L1061,2)</f>
        <v>R6</v>
      </c>
      <c r="D1061" s="25">
        <f>+Q1061</f>
        <v>3.4809999999999999</v>
      </c>
      <c r="E1061" s="25" t="str">
        <f>+R1061</f>
        <v>18&amp;U</v>
      </c>
      <c r="F1061" s="25" t="str">
        <f>+S1061</f>
        <v>A</v>
      </c>
      <c r="G1061" s="29" t="s">
        <v>27</v>
      </c>
      <c r="H1061" s="29" t="str">
        <f t="shared" si="16"/>
        <v/>
      </c>
      <c r="I1061" s="25" t="str">
        <f>IF(K1061&gt;4,"Dames","Messieurs")</f>
        <v>Messieurs</v>
      </c>
      <c r="J1061" t="str">
        <f>RIGHT(B1061,5)</f>
        <v>282.0</v>
      </c>
      <c r="K1061">
        <f>VALUE(LEFT(J1061,1))</f>
        <v>2</v>
      </c>
      <c r="L1061" s="25" t="str">
        <f>+O1061</f>
        <v>R6 </v>
      </c>
      <c r="M1061" s="25" t="s">
        <v>3756</v>
      </c>
      <c r="N1061" s="25" t="s">
        <v>3757</v>
      </c>
      <c r="O1061" s="25" t="s">
        <v>3065</v>
      </c>
      <c r="P1061" s="25">
        <v>10066</v>
      </c>
      <c r="Q1061" s="25">
        <v>3.4809999999999999</v>
      </c>
      <c r="R1061" s="25" t="s">
        <v>73</v>
      </c>
      <c r="S1061" s="25" t="s">
        <v>36</v>
      </c>
    </row>
    <row r="1062" spans="1:19" x14ac:dyDescent="0.35">
      <c r="A1062" s="25" t="str">
        <f>+N1062</f>
        <v>Grandchamp François</v>
      </c>
      <c r="B1062" s="25" t="str">
        <f>+M1062</f>
        <v>407.40.357.0</v>
      </c>
      <c r="C1062" s="25" t="str">
        <f>LEFT(L1062,2)</f>
        <v>R9</v>
      </c>
      <c r="D1062" s="25">
        <f>+Q1062</f>
        <v>0.75</v>
      </c>
      <c r="E1062" s="25" t="str">
        <f>+R1062</f>
        <v>85+</v>
      </c>
      <c r="F1062" s="25" t="str">
        <f>+S1062</f>
        <v>S</v>
      </c>
      <c r="G1062" s="29" t="s">
        <v>1839</v>
      </c>
      <c r="H1062" s="29" t="str">
        <f t="shared" si="16"/>
        <v/>
      </c>
      <c r="I1062" s="25" t="str">
        <f>IF(K1062&gt;4,"Dames","Messieurs")</f>
        <v>Messieurs</v>
      </c>
      <c r="J1062" t="str">
        <f>RIGHT(B1062,5)</f>
        <v>357.0</v>
      </c>
      <c r="K1062">
        <f>VALUE(LEFT(J1062,1))</f>
        <v>3</v>
      </c>
      <c r="L1062" s="25" t="str">
        <f>+O1062</f>
        <v>R9 </v>
      </c>
      <c r="M1062" s="25" t="s">
        <v>2092</v>
      </c>
      <c r="N1062" s="25" t="s">
        <v>2093</v>
      </c>
      <c r="O1062" s="25" t="s">
        <v>3073</v>
      </c>
      <c r="P1062" s="25">
        <v>32458</v>
      </c>
      <c r="Q1062" s="25">
        <v>0.75</v>
      </c>
      <c r="R1062" s="25" t="s">
        <v>4366</v>
      </c>
      <c r="S1062" s="25" t="s">
        <v>878</v>
      </c>
    </row>
    <row r="1063" spans="1:19" x14ac:dyDescent="0.35">
      <c r="A1063" s="25" t="str">
        <f>+N1063</f>
        <v>Grandchamp Mathieu</v>
      </c>
      <c r="B1063" s="25" t="str">
        <f>+M1063</f>
        <v>407.02.366.0</v>
      </c>
      <c r="C1063" s="25" t="str">
        <f>LEFT(L1063,2)</f>
        <v>R8</v>
      </c>
      <c r="D1063" s="25">
        <f>+Q1063</f>
        <v>1.2709999999999999</v>
      </c>
      <c r="E1063" s="25" t="str">
        <f>+R1063</f>
        <v>A</v>
      </c>
      <c r="F1063" s="25" t="str">
        <f>+S1063</f>
        <v>A</v>
      </c>
      <c r="G1063" s="29" t="s">
        <v>543</v>
      </c>
      <c r="H1063" s="29" t="str">
        <f t="shared" si="16"/>
        <v/>
      </c>
      <c r="I1063" s="25" t="str">
        <f>IF(K1063&gt;4,"Dames","Messieurs")</f>
        <v>Messieurs</v>
      </c>
      <c r="J1063" t="str">
        <f>RIGHT(B1063,5)</f>
        <v>366.0</v>
      </c>
      <c r="K1063">
        <f>VALUE(LEFT(J1063,1))</f>
        <v>3</v>
      </c>
      <c r="L1063" s="25" t="str">
        <f>+O1063</f>
        <v>R8 </v>
      </c>
      <c r="M1063" s="25" t="s">
        <v>627</v>
      </c>
      <c r="N1063" s="25" t="s">
        <v>628</v>
      </c>
      <c r="O1063" s="25" t="s">
        <v>3070</v>
      </c>
      <c r="P1063" s="25">
        <v>25928</v>
      </c>
      <c r="Q1063" s="25">
        <v>1.2709999999999999</v>
      </c>
      <c r="R1063" s="25" t="s">
        <v>36</v>
      </c>
      <c r="S1063" s="25" t="s">
        <v>36</v>
      </c>
    </row>
    <row r="1064" spans="1:19" x14ac:dyDescent="0.35">
      <c r="A1064" s="25" t="str">
        <f>+N1064</f>
        <v>Grandchamp Pierre</v>
      </c>
      <c r="B1064" s="25" t="str">
        <f>+M1064</f>
        <v>407.03.466.0</v>
      </c>
      <c r="C1064" s="25" t="str">
        <f>LEFT(L1064,2)</f>
        <v>R9</v>
      </c>
      <c r="D1064" s="25">
        <f>+Q1064</f>
        <v>0.75</v>
      </c>
      <c r="E1064" s="25" t="str">
        <f>+R1064</f>
        <v>A</v>
      </c>
      <c r="F1064" s="25" t="str">
        <f>+S1064</f>
        <v>S</v>
      </c>
      <c r="G1064" s="29" t="s">
        <v>1839</v>
      </c>
      <c r="H1064" s="29" t="str">
        <f t="shared" si="16"/>
        <v/>
      </c>
      <c r="I1064" s="25" t="str">
        <f>IF(K1064&gt;4,"Dames","Messieurs")</f>
        <v>Messieurs</v>
      </c>
      <c r="J1064" t="str">
        <f>RIGHT(B1064,5)</f>
        <v>466.0</v>
      </c>
      <c r="K1064">
        <f>VALUE(LEFT(J1064,1))</f>
        <v>4</v>
      </c>
      <c r="L1064" s="25" t="str">
        <f>+O1064</f>
        <v>R9 </v>
      </c>
      <c r="M1064" s="25" t="s">
        <v>2020</v>
      </c>
      <c r="N1064" s="25" t="s">
        <v>2021</v>
      </c>
      <c r="O1064" s="25" t="s">
        <v>3073</v>
      </c>
      <c r="P1064" s="25">
        <v>32458</v>
      </c>
      <c r="Q1064" s="25">
        <v>0.75</v>
      </c>
      <c r="R1064" s="25" t="s">
        <v>36</v>
      </c>
      <c r="S1064" s="25" t="s">
        <v>878</v>
      </c>
    </row>
    <row r="1065" spans="1:19" x14ac:dyDescent="0.35">
      <c r="A1065" s="25" t="str">
        <f>+N1065</f>
        <v>Grandchamp Wei Jing</v>
      </c>
      <c r="B1065" s="25" t="str">
        <f>+M1065</f>
        <v>407.69.776.0</v>
      </c>
      <c r="C1065" s="25" t="str">
        <f>LEFT(L1065,2)</f>
        <v>R9</v>
      </c>
      <c r="D1065" s="25">
        <f>+Q1065</f>
        <v>0.75</v>
      </c>
      <c r="E1065" s="25" t="str">
        <f>+R1065</f>
        <v>55+</v>
      </c>
      <c r="F1065" s="25" t="str">
        <f>+S1065</f>
        <v>S</v>
      </c>
      <c r="G1065" s="29" t="s">
        <v>1839</v>
      </c>
      <c r="H1065" s="29" t="str">
        <f t="shared" si="16"/>
        <v/>
      </c>
      <c r="I1065" s="25" t="str">
        <f>IF(K1065&gt;4,"Dames","Messieurs")</f>
        <v>Dames</v>
      </c>
      <c r="J1065" t="str">
        <f>RIGHT(B1065,5)</f>
        <v>776.0</v>
      </c>
      <c r="K1065">
        <f>VALUE(LEFT(J1065,1))</f>
        <v>7</v>
      </c>
      <c r="L1065" s="25" t="str">
        <f>+O1065</f>
        <v>R9 </v>
      </c>
      <c r="M1065" s="25" t="s">
        <v>2008</v>
      </c>
      <c r="N1065" s="25" t="s">
        <v>2009</v>
      </c>
      <c r="O1065" s="25" t="s">
        <v>3073</v>
      </c>
      <c r="P1065" s="25">
        <v>11805</v>
      </c>
      <c r="Q1065" s="25">
        <v>0.75</v>
      </c>
      <c r="R1065" s="25" t="s">
        <v>53</v>
      </c>
      <c r="S1065" s="25" t="s">
        <v>878</v>
      </c>
    </row>
    <row r="1066" spans="1:19" x14ac:dyDescent="0.35">
      <c r="A1066" s="25" t="str">
        <f>+N1066</f>
        <v>Grandet Florian</v>
      </c>
      <c r="B1066" s="25" t="str">
        <f>+M1066</f>
        <v>407.99.386.0</v>
      </c>
      <c r="C1066" s="25" t="str">
        <f>LEFT(L1066,2)</f>
        <v>R7</v>
      </c>
      <c r="D1066" s="25">
        <f>+Q1066</f>
        <v>1.8420000000000001</v>
      </c>
      <c r="E1066" s="25" t="str">
        <f>+R1066</f>
        <v>A</v>
      </c>
      <c r="F1066" s="25" t="str">
        <f>+S1066</f>
        <v>S</v>
      </c>
      <c r="G1066" s="29" t="s">
        <v>543</v>
      </c>
      <c r="H1066" s="29" t="str">
        <f t="shared" si="16"/>
        <v/>
      </c>
      <c r="I1066" s="25" t="str">
        <f>IF(K1066&gt;4,"Dames","Messieurs")</f>
        <v>Messieurs</v>
      </c>
      <c r="J1066" t="str">
        <f>RIGHT(B1066,5)</f>
        <v>386.0</v>
      </c>
      <c r="K1066">
        <f>VALUE(LEFT(J1066,1))</f>
        <v>3</v>
      </c>
      <c r="L1066" s="25" t="str">
        <f>+O1066</f>
        <v>R7 </v>
      </c>
      <c r="M1066" s="25" t="s">
        <v>2344</v>
      </c>
      <c r="N1066" s="25" t="s">
        <v>2345</v>
      </c>
      <c r="O1066" s="25" t="s">
        <v>3066</v>
      </c>
      <c r="P1066" s="25">
        <v>20421</v>
      </c>
      <c r="Q1066" s="25">
        <v>1.8420000000000001</v>
      </c>
      <c r="R1066" s="25" t="s">
        <v>36</v>
      </c>
      <c r="S1066" s="25" t="s">
        <v>878</v>
      </c>
    </row>
    <row r="1067" spans="1:19" x14ac:dyDescent="0.35">
      <c r="A1067" s="25" t="str">
        <f>+N1067</f>
        <v>Grandjean Olivier</v>
      </c>
      <c r="B1067" s="25" t="str">
        <f>+M1067</f>
        <v>407.78.409.0</v>
      </c>
      <c r="C1067" s="25" t="str">
        <f>LEFT(L1067,2)</f>
        <v>R7</v>
      </c>
      <c r="D1067" s="25">
        <f>+Q1067</f>
        <v>3.0739999999999998</v>
      </c>
      <c r="E1067" s="25" t="str">
        <f>+R1067</f>
        <v>45+</v>
      </c>
      <c r="F1067" s="25" t="str">
        <f>+S1067</f>
        <v>A</v>
      </c>
      <c r="G1067" s="29" t="s">
        <v>3359</v>
      </c>
      <c r="H1067" s="29" t="str">
        <f t="shared" si="16"/>
        <v/>
      </c>
      <c r="I1067" s="25" t="str">
        <f>IF(K1067&gt;4,"Dames","Messieurs")</f>
        <v>Messieurs</v>
      </c>
      <c r="J1067" t="str">
        <f>RIGHT(B1067,5)</f>
        <v>409.0</v>
      </c>
      <c r="K1067">
        <f>VALUE(LEFT(J1067,1))</f>
        <v>4</v>
      </c>
      <c r="L1067" s="25" t="str">
        <f>+O1067</f>
        <v>R7 </v>
      </c>
      <c r="M1067" s="25" t="s">
        <v>744</v>
      </c>
      <c r="N1067" s="25" t="s">
        <v>745</v>
      </c>
      <c r="O1067" s="25" t="s">
        <v>3066</v>
      </c>
      <c r="P1067" s="25">
        <v>12166</v>
      </c>
      <c r="Q1067" s="25">
        <v>3.0739999999999998</v>
      </c>
      <c r="R1067" s="25" t="s">
        <v>78</v>
      </c>
      <c r="S1067" s="25" t="s">
        <v>36</v>
      </c>
    </row>
    <row r="1068" spans="1:19" x14ac:dyDescent="0.35">
      <c r="A1068" s="25" t="str">
        <f>+N1068</f>
        <v>Grandjean Pierre-Olivier</v>
      </c>
      <c r="B1068" s="25" t="str">
        <f>+M1068</f>
        <v>407.60.267.0</v>
      </c>
      <c r="C1068" s="25" t="str">
        <f>LEFT(L1068,2)</f>
        <v>R7</v>
      </c>
      <c r="D1068" s="25">
        <f>+Q1068</f>
        <v>2.9550000000000001</v>
      </c>
      <c r="E1068" s="25" t="str">
        <f>+R1068</f>
        <v>65+</v>
      </c>
      <c r="F1068" s="25" t="str">
        <f>+S1068</f>
        <v>A</v>
      </c>
      <c r="G1068" s="29" t="s">
        <v>2175</v>
      </c>
      <c r="H1068" s="29" t="str">
        <f t="shared" si="16"/>
        <v/>
      </c>
      <c r="I1068" s="25" t="str">
        <f>IF(K1068&gt;4,"Dames","Messieurs")</f>
        <v>Messieurs</v>
      </c>
      <c r="J1068" t="str">
        <f>RIGHT(B1068,5)</f>
        <v>267.0</v>
      </c>
      <c r="K1068">
        <f>VALUE(LEFT(J1068,1))</f>
        <v>2</v>
      </c>
      <c r="L1068" s="25" t="str">
        <f>+O1068</f>
        <v>R7 </v>
      </c>
      <c r="M1068" s="25" t="s">
        <v>2825</v>
      </c>
      <c r="N1068" s="25" t="s">
        <v>2826</v>
      </c>
      <c r="O1068" s="25" t="s">
        <v>3066</v>
      </c>
      <c r="P1068" s="25">
        <v>12883</v>
      </c>
      <c r="Q1068" s="25">
        <v>2.9550000000000001</v>
      </c>
      <c r="R1068" s="25" t="s">
        <v>100</v>
      </c>
      <c r="S1068" s="25" t="s">
        <v>36</v>
      </c>
    </row>
    <row r="1069" spans="1:19" x14ac:dyDescent="0.35">
      <c r="A1069" s="25" t="str">
        <f>+N1069</f>
        <v>Granges Guillaume</v>
      </c>
      <c r="B1069" s="25" t="str">
        <f>+M1069</f>
        <v>407.04.191.0</v>
      </c>
      <c r="C1069" s="25" t="str">
        <f>LEFT(L1069,2)</f>
        <v>R9</v>
      </c>
      <c r="D1069" s="25">
        <f>+Q1069</f>
        <v>0.75</v>
      </c>
      <c r="E1069" s="25" t="str">
        <f>+R1069</f>
        <v>A</v>
      </c>
      <c r="F1069" s="25" t="str">
        <f>+S1069</f>
        <v>S</v>
      </c>
      <c r="G1069" s="29" t="s">
        <v>2175</v>
      </c>
      <c r="H1069" s="29" t="str">
        <f t="shared" si="16"/>
        <v/>
      </c>
      <c r="I1069" s="25" t="str">
        <f>IF(K1069&gt;4,"Dames","Messieurs")</f>
        <v>Messieurs</v>
      </c>
      <c r="J1069" t="str">
        <f>RIGHT(B1069,5)</f>
        <v>191.0</v>
      </c>
      <c r="K1069">
        <f>VALUE(LEFT(J1069,1))</f>
        <v>1</v>
      </c>
      <c r="L1069" s="25" t="str">
        <f>+O1069</f>
        <v>R9 </v>
      </c>
      <c r="M1069" s="25" t="s">
        <v>3019</v>
      </c>
      <c r="N1069" s="25" t="s">
        <v>3020</v>
      </c>
      <c r="O1069" s="25" t="s">
        <v>3073</v>
      </c>
      <c r="P1069" s="25">
        <v>32458</v>
      </c>
      <c r="Q1069" s="25">
        <v>0.75</v>
      </c>
      <c r="R1069" s="25" t="s">
        <v>36</v>
      </c>
      <c r="S1069" s="25" t="s">
        <v>878</v>
      </c>
    </row>
    <row r="1070" spans="1:19" x14ac:dyDescent="0.35">
      <c r="A1070" s="25" t="str">
        <f>+N1070</f>
        <v>Granges Samuel</v>
      </c>
      <c r="B1070" s="25" t="str">
        <f>+M1070</f>
        <v>407.01.475.0</v>
      </c>
      <c r="C1070" s="25" t="str">
        <f>LEFT(L1070,2)</f>
        <v>R9</v>
      </c>
      <c r="D1070" s="25">
        <f>+Q1070</f>
        <v>0.75</v>
      </c>
      <c r="E1070" s="25" t="str">
        <f>+R1070</f>
        <v>A</v>
      </c>
      <c r="F1070" s="25" t="str">
        <f>+S1070</f>
        <v>S</v>
      </c>
      <c r="G1070" s="29" t="s">
        <v>2175</v>
      </c>
      <c r="H1070" s="29" t="str">
        <f t="shared" si="16"/>
        <v/>
      </c>
      <c r="I1070" s="25" t="str">
        <f>IF(K1070&gt;4,"Dames","Messieurs")</f>
        <v>Messieurs</v>
      </c>
      <c r="J1070" t="str">
        <f>RIGHT(B1070,5)</f>
        <v>475.0</v>
      </c>
      <c r="K1070">
        <f>VALUE(LEFT(J1070,1))</f>
        <v>4</v>
      </c>
      <c r="L1070" s="25" t="str">
        <f>+O1070</f>
        <v>R9 </v>
      </c>
      <c r="M1070" s="25" t="s">
        <v>2989</v>
      </c>
      <c r="N1070" s="25" t="s">
        <v>2990</v>
      </c>
      <c r="O1070" s="25" t="s">
        <v>3073</v>
      </c>
      <c r="P1070" s="25">
        <v>32458</v>
      </c>
      <c r="Q1070" s="25">
        <v>0.75</v>
      </c>
      <c r="R1070" s="25" t="s">
        <v>36</v>
      </c>
      <c r="S1070" s="25" t="s">
        <v>878</v>
      </c>
    </row>
    <row r="1071" spans="1:19" x14ac:dyDescent="0.35">
      <c r="A1071" s="25" t="str">
        <f>+N1071</f>
        <v>Grass Angie</v>
      </c>
      <c r="B1071" s="25" t="str">
        <f>+M1071</f>
        <v>407.81.820.0</v>
      </c>
      <c r="C1071" s="25" t="str">
        <f>LEFT(L1071,2)</f>
        <v>R8</v>
      </c>
      <c r="D1071" s="25">
        <f>+Q1071</f>
        <v>1.4410000000000001</v>
      </c>
      <c r="E1071" s="25" t="str">
        <f>+R1071</f>
        <v>40+</v>
      </c>
      <c r="F1071" s="25" t="str">
        <f>+S1071</f>
        <v>A</v>
      </c>
      <c r="G1071" s="29" t="s">
        <v>3996</v>
      </c>
      <c r="H1071" s="29" t="str">
        <f t="shared" si="16"/>
        <v/>
      </c>
      <c r="I1071" s="25" t="str">
        <f>IF(K1071&gt;4,"Dames","Messieurs")</f>
        <v>Dames</v>
      </c>
      <c r="J1071" t="str">
        <f>RIGHT(B1071,5)</f>
        <v>820.0</v>
      </c>
      <c r="K1071">
        <f>VALUE(LEFT(J1071,1))</f>
        <v>8</v>
      </c>
      <c r="L1071" s="25" t="str">
        <f>+O1071</f>
        <v>R8 </v>
      </c>
      <c r="M1071" s="25" t="s">
        <v>4421</v>
      </c>
      <c r="N1071" s="25" t="s">
        <v>4422</v>
      </c>
      <c r="O1071" s="25" t="s">
        <v>3070</v>
      </c>
      <c r="P1071" s="25">
        <v>8754</v>
      </c>
      <c r="Q1071" s="25">
        <v>1.4410000000000001</v>
      </c>
      <c r="R1071" s="25" t="s">
        <v>68</v>
      </c>
      <c r="S1071" s="25" t="s">
        <v>36</v>
      </c>
    </row>
    <row r="1072" spans="1:19" x14ac:dyDescent="0.35">
      <c r="A1072" s="25" t="str">
        <f>+N1072</f>
        <v>Grassioulet Gilles</v>
      </c>
      <c r="B1072" s="25" t="str">
        <f>+M1072</f>
        <v>407.76.149.0</v>
      </c>
      <c r="C1072" s="25" t="str">
        <f>LEFT(L1072,2)</f>
        <v>R8</v>
      </c>
      <c r="D1072" s="25">
        <f>+Q1072</f>
        <v>1.7330000000000001</v>
      </c>
      <c r="E1072" s="25" t="str">
        <f>+R1072</f>
        <v>45+</v>
      </c>
      <c r="F1072" s="25" t="str">
        <f>+S1072</f>
        <v>S</v>
      </c>
      <c r="G1072" s="29" t="s">
        <v>3359</v>
      </c>
      <c r="H1072" s="29" t="str">
        <f t="shared" si="16"/>
        <v/>
      </c>
      <c r="I1072" s="25" t="str">
        <f>IF(K1072&gt;4,"Dames","Messieurs")</f>
        <v>Messieurs</v>
      </c>
      <c r="J1072" t="str">
        <f>RIGHT(B1072,5)</f>
        <v>149.0</v>
      </c>
      <c r="K1072">
        <f>VALUE(LEFT(J1072,1))</f>
        <v>1</v>
      </c>
      <c r="L1072" s="25" t="str">
        <f>+O1072</f>
        <v>R8 </v>
      </c>
      <c r="M1072" s="25" t="s">
        <v>3343</v>
      </c>
      <c r="N1072" s="25" t="s">
        <v>3344</v>
      </c>
      <c r="O1072" s="25" t="s">
        <v>3070</v>
      </c>
      <c r="P1072" s="25">
        <v>21310</v>
      </c>
      <c r="Q1072" s="25">
        <v>1.7330000000000001</v>
      </c>
      <c r="R1072" s="25" t="s">
        <v>78</v>
      </c>
      <c r="S1072" s="25" t="s">
        <v>878</v>
      </c>
    </row>
    <row r="1073" spans="1:19" x14ac:dyDescent="0.35">
      <c r="A1073" s="25" t="str">
        <f>+N1073</f>
        <v>Graven Stauffer Patricia</v>
      </c>
      <c r="B1073" s="25" t="str">
        <f>+M1073</f>
        <v>407.84.518.0</v>
      </c>
      <c r="C1073" s="25" t="str">
        <f>LEFT(L1073,2)</f>
        <v>R8</v>
      </c>
      <c r="D1073" s="25">
        <f>+Q1073</f>
        <v>1.1539999999999999</v>
      </c>
      <c r="E1073" s="25" t="str">
        <f>+R1073</f>
        <v>40+</v>
      </c>
      <c r="F1073" s="25" t="str">
        <f>+S1073</f>
        <v>A</v>
      </c>
      <c r="G1073" s="29" t="s">
        <v>3975</v>
      </c>
      <c r="H1073" s="29" t="str">
        <f t="shared" si="16"/>
        <v/>
      </c>
      <c r="I1073" s="25" t="str">
        <f>IF(K1073&gt;4,"Dames","Messieurs")</f>
        <v>Dames</v>
      </c>
      <c r="J1073" t="str">
        <f>RIGHT(B1073,5)</f>
        <v>518.0</v>
      </c>
      <c r="K1073">
        <f>VALUE(LEFT(J1073,1))</f>
        <v>5</v>
      </c>
      <c r="L1073" s="25" t="str">
        <f>+O1073</f>
        <v>R8 </v>
      </c>
      <c r="M1073" s="25" t="s">
        <v>2277</v>
      </c>
      <c r="N1073" s="25" t="s">
        <v>2278</v>
      </c>
      <c r="O1073" s="25" t="s">
        <v>3070</v>
      </c>
      <c r="P1073" s="25">
        <v>10039</v>
      </c>
      <c r="Q1073" s="25">
        <v>1.1539999999999999</v>
      </c>
      <c r="R1073" s="25" t="s">
        <v>68</v>
      </c>
      <c r="S1073" s="25" t="s">
        <v>36</v>
      </c>
    </row>
    <row r="1074" spans="1:19" x14ac:dyDescent="0.35">
      <c r="A1074" s="25" t="str">
        <f>+N1074</f>
        <v>Greiner Derek</v>
      </c>
      <c r="B1074" s="25" t="str">
        <f>+M1074</f>
        <v>408.95.141.0</v>
      </c>
      <c r="C1074" s="25" t="str">
        <f>LEFT(L1074,2)</f>
        <v>R9</v>
      </c>
      <c r="D1074" s="25">
        <f>+Q1074</f>
        <v>0.75</v>
      </c>
      <c r="E1074" s="25" t="str">
        <f>+R1074</f>
        <v>A</v>
      </c>
      <c r="F1074" s="25" t="str">
        <f>+S1074</f>
        <v>S</v>
      </c>
      <c r="G1074" s="29" t="s">
        <v>27</v>
      </c>
      <c r="H1074" s="29" t="str">
        <f t="shared" si="16"/>
        <v/>
      </c>
      <c r="I1074" s="25" t="str">
        <f>IF(K1074&gt;4,"Dames","Messieurs")</f>
        <v>Messieurs</v>
      </c>
      <c r="J1074" t="str">
        <f>RIGHT(B1074,5)</f>
        <v>141.0</v>
      </c>
      <c r="K1074">
        <f>VALUE(LEFT(J1074,1))</f>
        <v>1</v>
      </c>
      <c r="L1074" s="25" t="str">
        <f>+O1074</f>
        <v>R9 </v>
      </c>
      <c r="M1074" s="25" t="s">
        <v>1437</v>
      </c>
      <c r="N1074" s="25" t="s">
        <v>1438</v>
      </c>
      <c r="O1074" s="25" t="s">
        <v>3073</v>
      </c>
      <c r="P1074" s="25">
        <v>32458</v>
      </c>
      <c r="Q1074" s="25">
        <v>0.75</v>
      </c>
      <c r="R1074" s="25" t="s">
        <v>36</v>
      </c>
      <c r="S1074" s="25" t="s">
        <v>878</v>
      </c>
    </row>
    <row r="1075" spans="1:19" x14ac:dyDescent="0.35">
      <c r="A1075" s="25" t="str">
        <f>+N1075</f>
        <v>Greub Gilbert</v>
      </c>
      <c r="B1075" s="25" t="str">
        <f>+M1075</f>
        <v>409.67.337.0</v>
      </c>
      <c r="C1075" s="25" t="str">
        <f>LEFT(L1075,2)</f>
        <v>R5</v>
      </c>
      <c r="D1075" s="25">
        <f>+Q1075</f>
        <v>5.3460000000000001</v>
      </c>
      <c r="E1075" s="25" t="str">
        <f>+R1075</f>
        <v>55+</v>
      </c>
      <c r="F1075" s="25" t="str">
        <f>+S1075</f>
        <v>A</v>
      </c>
      <c r="G1075" s="29" t="s">
        <v>27</v>
      </c>
      <c r="H1075" s="29" t="str">
        <f t="shared" ref="H1075:H1137" si="17">IF(B1075=B1074,1,"")</f>
        <v/>
      </c>
      <c r="I1075" s="25" t="str">
        <f>IF(K1075&gt;4,"Dames","Messieurs")</f>
        <v>Messieurs</v>
      </c>
      <c r="J1075" t="str">
        <f>RIGHT(B1075,5)</f>
        <v>337.0</v>
      </c>
      <c r="K1075">
        <f>VALUE(LEFT(J1075,1))</f>
        <v>3</v>
      </c>
      <c r="L1075" s="25" t="str">
        <f>+O1075</f>
        <v>R5 </v>
      </c>
      <c r="M1075" s="25" t="s">
        <v>2405</v>
      </c>
      <c r="N1075" s="25" t="s">
        <v>2406</v>
      </c>
      <c r="O1075" s="25" t="s">
        <v>3084</v>
      </c>
      <c r="P1075" s="25">
        <v>3433</v>
      </c>
      <c r="Q1075" s="25">
        <v>5.3460000000000001</v>
      </c>
      <c r="R1075" s="25" t="s">
        <v>53</v>
      </c>
      <c r="S1075" s="25" t="s">
        <v>36</v>
      </c>
    </row>
    <row r="1076" spans="1:19" x14ac:dyDescent="0.35">
      <c r="A1076" s="25" t="str">
        <f>+N1076</f>
        <v>Grimaitre Elias</v>
      </c>
      <c r="B1076" s="25" t="str">
        <f>+M1076</f>
        <v>411.04.128.0</v>
      </c>
      <c r="C1076" s="25" t="str">
        <f>LEFT(L1076,2)</f>
        <v>R9</v>
      </c>
      <c r="D1076" s="25">
        <f>+Q1076</f>
        <v>0.75</v>
      </c>
      <c r="E1076" s="25" t="str">
        <f>+R1076</f>
        <v>A</v>
      </c>
      <c r="F1076" s="25" t="str">
        <f>+S1076</f>
        <v>S</v>
      </c>
      <c r="G1076" s="29" t="s">
        <v>1839</v>
      </c>
      <c r="H1076" s="29" t="str">
        <f t="shared" si="17"/>
        <v/>
      </c>
      <c r="I1076" s="25" t="str">
        <f>IF(K1076&gt;4,"Dames","Messieurs")</f>
        <v>Messieurs</v>
      </c>
      <c r="J1076" t="str">
        <f>RIGHT(B1076,5)</f>
        <v>128.0</v>
      </c>
      <c r="K1076">
        <f>VALUE(LEFT(J1076,1))</f>
        <v>1</v>
      </c>
      <c r="L1076" s="25" t="str">
        <f>+O1076</f>
        <v>R9 </v>
      </c>
      <c r="M1076" s="25" t="s">
        <v>1914</v>
      </c>
      <c r="N1076" s="25" t="s">
        <v>1915</v>
      </c>
      <c r="O1076" s="25" t="s">
        <v>3073</v>
      </c>
      <c r="P1076" s="25">
        <v>32458</v>
      </c>
      <c r="Q1076" s="25">
        <v>0.75</v>
      </c>
      <c r="R1076" s="25" t="s">
        <v>36</v>
      </c>
      <c r="S1076" s="25" t="s">
        <v>878</v>
      </c>
    </row>
    <row r="1077" spans="1:19" x14ac:dyDescent="0.35">
      <c r="A1077" s="25" t="str">
        <f>+N1077</f>
        <v>Grimaitre Julyan</v>
      </c>
      <c r="B1077" s="25" t="str">
        <f>+M1077</f>
        <v>411.06.414.0</v>
      </c>
      <c r="C1077" s="25" t="str">
        <f>LEFT(L1077,2)</f>
        <v>R9</v>
      </c>
      <c r="D1077" s="25">
        <f>+Q1077</f>
        <v>0.75</v>
      </c>
      <c r="E1077" s="25" t="str">
        <f>+R1077</f>
        <v>A</v>
      </c>
      <c r="F1077" s="25" t="str">
        <f>+S1077</f>
        <v>S</v>
      </c>
      <c r="G1077" s="29" t="s">
        <v>1839</v>
      </c>
      <c r="H1077" s="29" t="str">
        <f t="shared" si="17"/>
        <v/>
      </c>
      <c r="I1077" s="25" t="str">
        <f>IF(K1077&gt;4,"Dames","Messieurs")</f>
        <v>Messieurs</v>
      </c>
      <c r="J1077" t="str">
        <f>RIGHT(B1077,5)</f>
        <v>414.0</v>
      </c>
      <c r="K1077">
        <f>VALUE(LEFT(J1077,1))</f>
        <v>4</v>
      </c>
      <c r="L1077" s="25" t="str">
        <f>+O1077</f>
        <v>R9 </v>
      </c>
      <c r="M1077" s="25" t="s">
        <v>2060</v>
      </c>
      <c r="N1077" s="25" t="s">
        <v>2061</v>
      </c>
      <c r="O1077" s="25" t="s">
        <v>3073</v>
      </c>
      <c r="P1077" s="25">
        <v>32458</v>
      </c>
      <c r="Q1077" s="25">
        <v>0.75</v>
      </c>
      <c r="R1077" s="25" t="s">
        <v>36</v>
      </c>
      <c r="S1077" s="25" t="s">
        <v>878</v>
      </c>
    </row>
    <row r="1078" spans="1:19" x14ac:dyDescent="0.35">
      <c r="A1078" s="25" t="str">
        <f>+N1078</f>
        <v>Grometto François</v>
      </c>
      <c r="B1078" s="25" t="str">
        <f>+M1078</f>
        <v>412.66.144.0</v>
      </c>
      <c r="C1078" s="25" t="str">
        <f>LEFT(L1078,2)</f>
        <v>R8</v>
      </c>
      <c r="D1078" s="25">
        <f>+Q1078</f>
        <v>1.2030000000000001</v>
      </c>
      <c r="E1078" s="25" t="str">
        <f>+R1078</f>
        <v>55+</v>
      </c>
      <c r="F1078" s="25" t="str">
        <f>+S1078</f>
        <v>A</v>
      </c>
      <c r="G1078" s="29" t="s">
        <v>3359</v>
      </c>
      <c r="H1078" s="29" t="str">
        <f t="shared" si="17"/>
        <v/>
      </c>
      <c r="I1078" s="25" t="str">
        <f>IF(K1078&gt;4,"Dames","Messieurs")</f>
        <v>Messieurs</v>
      </c>
      <c r="J1078" t="str">
        <f>RIGHT(B1078,5)</f>
        <v>144.0</v>
      </c>
      <c r="K1078">
        <f>VALUE(LEFT(J1078,1))</f>
        <v>1</v>
      </c>
      <c r="L1078" s="25" t="str">
        <f>+O1078</f>
        <v>R8 </v>
      </c>
      <c r="M1078" s="25" t="s">
        <v>732</v>
      </c>
      <c r="N1078" s="25" t="s">
        <v>733</v>
      </c>
      <c r="O1078" s="25" t="s">
        <v>3070</v>
      </c>
      <c r="P1078" s="25">
        <v>26738</v>
      </c>
      <c r="Q1078" s="25">
        <v>1.2030000000000001</v>
      </c>
      <c r="R1078" s="25" t="s">
        <v>53</v>
      </c>
      <c r="S1078" s="25" t="s">
        <v>36</v>
      </c>
    </row>
    <row r="1079" spans="1:19" x14ac:dyDescent="0.35">
      <c r="A1079" s="25" t="str">
        <f>+N1079</f>
        <v>Groppi Germain</v>
      </c>
      <c r="B1079" s="25" t="str">
        <f>+M1079</f>
        <v>412.89.387.0</v>
      </c>
      <c r="C1079" s="25" t="str">
        <f>LEFT(L1079,2)</f>
        <v>R8</v>
      </c>
      <c r="D1079" s="25">
        <f>+Q1079</f>
        <v>1.266</v>
      </c>
      <c r="E1079" s="25" t="str">
        <f>+R1079</f>
        <v>35+</v>
      </c>
      <c r="F1079" s="25" t="str">
        <f>+S1079</f>
        <v>S</v>
      </c>
      <c r="G1079" s="29" t="s">
        <v>3359</v>
      </c>
      <c r="H1079" s="29" t="str">
        <f t="shared" si="17"/>
        <v/>
      </c>
      <c r="I1079" s="25" t="str">
        <f>IF(K1079&gt;4,"Dames","Messieurs")</f>
        <v>Messieurs</v>
      </c>
      <c r="J1079" t="str">
        <f>RIGHT(B1079,5)</f>
        <v>387.0</v>
      </c>
      <c r="K1079">
        <f>VALUE(LEFT(J1079,1))</f>
        <v>3</v>
      </c>
      <c r="L1079" s="25" t="str">
        <f>+O1079</f>
        <v>R8 </v>
      </c>
      <c r="M1079" s="25" t="s">
        <v>2675</v>
      </c>
      <c r="N1079" s="25" t="s">
        <v>2676</v>
      </c>
      <c r="O1079" s="25" t="s">
        <v>3070</v>
      </c>
      <c r="P1079" s="25">
        <v>25974</v>
      </c>
      <c r="Q1079" s="25">
        <v>1.266</v>
      </c>
      <c r="R1079" s="25" t="s">
        <v>42</v>
      </c>
      <c r="S1079" s="25" t="s">
        <v>878</v>
      </c>
    </row>
    <row r="1080" spans="1:19" x14ac:dyDescent="0.35">
      <c r="A1080" s="25" t="str">
        <f>+N1080</f>
        <v>Grosu Cristi-Alexandru</v>
      </c>
      <c r="B1080" s="25" t="str">
        <f>+M1080</f>
        <v>413.04.486.0</v>
      </c>
      <c r="C1080" s="25" t="str">
        <f>LEFT(L1080,2)</f>
        <v>R7</v>
      </c>
      <c r="D1080" s="25">
        <f>+Q1080</f>
        <v>2.3119999999999998</v>
      </c>
      <c r="E1080" s="25" t="str">
        <f>+R1080</f>
        <v>A</v>
      </c>
      <c r="F1080" s="25" t="str">
        <f>+S1080</f>
        <v>A</v>
      </c>
      <c r="G1080" s="29" t="s">
        <v>2175</v>
      </c>
      <c r="H1080" s="29" t="str">
        <f t="shared" si="17"/>
        <v/>
      </c>
      <c r="I1080" s="25" t="str">
        <f>IF(K1080&gt;4,"Dames","Messieurs")</f>
        <v>Messieurs</v>
      </c>
      <c r="J1080" t="str">
        <f>RIGHT(B1080,5)</f>
        <v>486.0</v>
      </c>
      <c r="K1080">
        <f>VALUE(LEFT(J1080,1))</f>
        <v>4</v>
      </c>
      <c r="L1080" s="25" t="str">
        <f>+O1080</f>
        <v>R7 </v>
      </c>
      <c r="M1080" s="25" t="s">
        <v>3952</v>
      </c>
      <c r="N1080" s="25" t="s">
        <v>3953</v>
      </c>
      <c r="O1080" s="25" t="s">
        <v>3066</v>
      </c>
      <c r="P1080" s="25">
        <v>16880</v>
      </c>
      <c r="Q1080" s="25">
        <v>2.3119999999999998</v>
      </c>
      <c r="R1080" s="25" t="s">
        <v>36</v>
      </c>
      <c r="S1080" s="25" t="s">
        <v>36</v>
      </c>
    </row>
    <row r="1081" spans="1:19" x14ac:dyDescent="0.35">
      <c r="A1081" s="25" t="str">
        <f>+N1081</f>
        <v>Gruslin Thierry</v>
      </c>
      <c r="B1081" s="25" t="str">
        <f>+M1081</f>
        <v>416.79.362.0</v>
      </c>
      <c r="C1081" s="25" t="str">
        <f>LEFT(L1081,2)</f>
        <v>R7</v>
      </c>
      <c r="D1081" s="25">
        <f>+Q1081</f>
        <v>1.966</v>
      </c>
      <c r="E1081" s="25" t="str">
        <f>+R1081</f>
        <v>45+</v>
      </c>
      <c r="F1081" s="25" t="str">
        <f>+S1081</f>
        <v>A</v>
      </c>
      <c r="G1081" s="29" t="s">
        <v>3994</v>
      </c>
      <c r="H1081" s="29" t="str">
        <f t="shared" si="17"/>
        <v/>
      </c>
      <c r="I1081" s="25" t="str">
        <f>IF(K1081&gt;4,"Dames","Messieurs")</f>
        <v>Messieurs</v>
      </c>
      <c r="J1081" t="str">
        <f>RIGHT(B1081,5)</f>
        <v>362.0</v>
      </c>
      <c r="K1081">
        <f>VALUE(LEFT(J1081,1))</f>
        <v>3</v>
      </c>
      <c r="L1081" s="25" t="str">
        <f>+O1081</f>
        <v>R7 </v>
      </c>
      <c r="M1081" s="25" t="s">
        <v>4655</v>
      </c>
      <c r="N1081" s="25" t="s">
        <v>4656</v>
      </c>
      <c r="O1081" s="25" t="s">
        <v>3066</v>
      </c>
      <c r="P1081" s="25">
        <v>19429</v>
      </c>
      <c r="Q1081" s="25">
        <v>1.966</v>
      </c>
      <c r="R1081" s="25" t="s">
        <v>78</v>
      </c>
      <c r="S1081" s="25" t="s">
        <v>36</v>
      </c>
    </row>
    <row r="1082" spans="1:19" x14ac:dyDescent="0.35">
      <c r="A1082" s="25" t="str">
        <f>+N1082</f>
        <v>Grutman Alexandre</v>
      </c>
      <c r="B1082" s="25" t="str">
        <f>+M1082</f>
        <v>416.75.178.0</v>
      </c>
      <c r="C1082" s="25" t="str">
        <f>LEFT(L1082,2)</f>
        <v>R9</v>
      </c>
      <c r="D1082" s="25">
        <f>+Q1082</f>
        <v>0.75</v>
      </c>
      <c r="E1082" s="25" t="str">
        <f>+R1082</f>
        <v>50+</v>
      </c>
      <c r="F1082" s="25" t="str">
        <f>+S1082</f>
        <v>A</v>
      </c>
      <c r="G1082" s="29" t="s">
        <v>1839</v>
      </c>
      <c r="H1082" s="29" t="str">
        <f t="shared" si="17"/>
        <v/>
      </c>
      <c r="I1082" s="25" t="str">
        <f>IF(K1082&gt;4,"Dames","Messieurs")</f>
        <v>Messieurs</v>
      </c>
      <c r="J1082" t="str">
        <f>RIGHT(B1082,5)</f>
        <v>178.0</v>
      </c>
      <c r="K1082">
        <f>VALUE(LEFT(J1082,1))</f>
        <v>1</v>
      </c>
      <c r="L1082" s="25" t="str">
        <f>+O1082</f>
        <v>R9 </v>
      </c>
      <c r="M1082" s="25" t="s">
        <v>2106</v>
      </c>
      <c r="N1082" s="25" t="s">
        <v>2107</v>
      </c>
      <c r="O1082" s="25" t="s">
        <v>3073</v>
      </c>
      <c r="P1082" s="25">
        <v>32458</v>
      </c>
      <c r="Q1082" s="25">
        <v>0.75</v>
      </c>
      <c r="R1082" s="25" t="s">
        <v>39</v>
      </c>
      <c r="S1082" s="25" t="s">
        <v>36</v>
      </c>
    </row>
    <row r="1083" spans="1:19" x14ac:dyDescent="0.35">
      <c r="A1083" s="25" t="str">
        <f>+N1083</f>
        <v>Grutman Marie</v>
      </c>
      <c r="B1083" s="25" t="str">
        <f>+M1083</f>
        <v>416.11.855.0</v>
      </c>
      <c r="C1083" s="25" t="str">
        <f>LEFT(L1083,2)</f>
        <v>R6</v>
      </c>
      <c r="D1083" s="25">
        <f>+Q1083</f>
        <v>3.7490000000000001</v>
      </c>
      <c r="E1083" s="25" t="str">
        <f>+R1083</f>
        <v>14&amp;U</v>
      </c>
      <c r="F1083" s="25" t="str">
        <f>+S1083</f>
        <v>A</v>
      </c>
      <c r="G1083" s="29" t="s">
        <v>1839</v>
      </c>
      <c r="H1083" s="29" t="str">
        <f t="shared" si="17"/>
        <v/>
      </c>
      <c r="I1083" s="25" t="str">
        <f>IF(K1083&gt;4,"Dames","Messieurs")</f>
        <v>Dames</v>
      </c>
      <c r="J1083" t="str">
        <f>RIGHT(B1083,5)</f>
        <v>855.0</v>
      </c>
      <c r="K1083">
        <f>VALUE(LEFT(J1083,1))</f>
        <v>8</v>
      </c>
      <c r="L1083" s="25" t="str">
        <f>+O1083</f>
        <v>R6 </v>
      </c>
      <c r="M1083" s="25" t="s">
        <v>3262</v>
      </c>
      <c r="N1083" s="25" t="s">
        <v>3263</v>
      </c>
      <c r="O1083" s="25" t="s">
        <v>3065</v>
      </c>
      <c r="P1083" s="25">
        <v>3050</v>
      </c>
      <c r="Q1083" s="25">
        <v>3.7490000000000001</v>
      </c>
      <c r="R1083" s="25" t="s">
        <v>83</v>
      </c>
      <c r="S1083" s="25" t="s">
        <v>36</v>
      </c>
    </row>
    <row r="1084" spans="1:19" x14ac:dyDescent="0.35">
      <c r="A1084" s="25" t="str">
        <f>+N1084</f>
        <v>Guccione Gianluca</v>
      </c>
      <c r="B1084" s="25" t="str">
        <f>+M1084</f>
        <v>418.78.249.0</v>
      </c>
      <c r="C1084" s="25" t="str">
        <f>LEFT(L1084,2)</f>
        <v>R9</v>
      </c>
      <c r="D1084" s="25">
        <f>+Q1084</f>
        <v>0.77700000000000002</v>
      </c>
      <c r="E1084" s="25" t="str">
        <f>+R1084</f>
        <v>45+</v>
      </c>
      <c r="F1084" s="25" t="str">
        <f>+S1084</f>
        <v>A</v>
      </c>
      <c r="G1084" s="29" t="s">
        <v>3393</v>
      </c>
      <c r="H1084" s="29" t="str">
        <f t="shared" si="17"/>
        <v/>
      </c>
      <c r="I1084" s="25" t="str">
        <f>IF(K1084&gt;4,"Dames","Messieurs")</f>
        <v>Messieurs</v>
      </c>
      <c r="J1084" t="str">
        <f>RIGHT(B1084,5)</f>
        <v>249.0</v>
      </c>
      <c r="K1084">
        <f>VALUE(LEFT(J1084,1))</f>
        <v>2</v>
      </c>
      <c r="L1084" s="25" t="str">
        <f>+O1084</f>
        <v>R9 </v>
      </c>
      <c r="M1084" s="25" t="s">
        <v>3668</v>
      </c>
      <c r="N1084" s="25" t="s">
        <v>3669</v>
      </c>
      <c r="O1084" s="25" t="s">
        <v>3073</v>
      </c>
      <c r="P1084" s="25">
        <v>32070</v>
      </c>
      <c r="Q1084" s="25">
        <v>0.77700000000000002</v>
      </c>
      <c r="R1084" s="25" t="s">
        <v>78</v>
      </c>
      <c r="S1084" s="25" t="s">
        <v>36</v>
      </c>
    </row>
    <row r="1085" spans="1:19" x14ac:dyDescent="0.35">
      <c r="A1085" s="25" t="str">
        <f>+N1085</f>
        <v>Gudat Christian</v>
      </c>
      <c r="B1085" s="25" t="str">
        <f>+M1085</f>
        <v>419.97.480.0</v>
      </c>
      <c r="C1085" s="25" t="str">
        <f>LEFT(L1085,2)</f>
        <v>R9</v>
      </c>
      <c r="D1085" s="25">
        <f>+Q1085</f>
        <v>0.82699999999999996</v>
      </c>
      <c r="E1085" s="25" t="str">
        <f>+R1085</f>
        <v>A</v>
      </c>
      <c r="F1085" s="25" t="str">
        <f>+S1085</f>
        <v>A</v>
      </c>
      <c r="G1085" s="29" t="s">
        <v>3995</v>
      </c>
      <c r="H1085" s="29" t="str">
        <f t="shared" si="17"/>
        <v/>
      </c>
      <c r="I1085" s="25" t="str">
        <f>IF(K1085&gt;4,"Dames","Messieurs")</f>
        <v>Messieurs</v>
      </c>
      <c r="J1085" t="str">
        <f>RIGHT(B1085,5)</f>
        <v>480.0</v>
      </c>
      <c r="K1085">
        <f>VALUE(LEFT(J1085,1))</f>
        <v>4</v>
      </c>
      <c r="L1085" s="25" t="str">
        <f>+O1085</f>
        <v>R9 </v>
      </c>
      <c r="M1085" s="25" t="s">
        <v>4240</v>
      </c>
      <c r="N1085" s="25" t="s">
        <v>4241</v>
      </c>
      <c r="O1085" s="25" t="s">
        <v>3073</v>
      </c>
      <c r="P1085" s="25">
        <v>31347</v>
      </c>
      <c r="Q1085" s="25">
        <v>0.82699999999999996</v>
      </c>
      <c r="R1085" s="25" t="s">
        <v>36</v>
      </c>
      <c r="S1085" s="25" t="s">
        <v>36</v>
      </c>
    </row>
    <row r="1086" spans="1:19" x14ac:dyDescent="0.35">
      <c r="A1086" s="25" t="str">
        <f>+N1086</f>
        <v>Gudmundson Mats</v>
      </c>
      <c r="B1086" s="25" t="str">
        <f>+M1086</f>
        <v>419.10.328.0</v>
      </c>
      <c r="C1086" s="25" t="str">
        <f>LEFT(L1086,2)</f>
        <v>R8</v>
      </c>
      <c r="D1086" s="25">
        <f>+Q1086</f>
        <v>1.611</v>
      </c>
      <c r="E1086" s="25" t="str">
        <f>+R1086</f>
        <v>16&amp;U</v>
      </c>
      <c r="F1086" s="25" t="str">
        <f>+S1086</f>
        <v>A</v>
      </c>
      <c r="G1086" s="29" t="s">
        <v>2175</v>
      </c>
      <c r="H1086" s="29" t="str">
        <f t="shared" si="17"/>
        <v/>
      </c>
      <c r="I1086" s="25" t="str">
        <f>IF(K1086&gt;4,"Dames","Messieurs")</f>
        <v>Messieurs</v>
      </c>
      <c r="J1086" t="str">
        <f>RIGHT(B1086,5)</f>
        <v>328.0</v>
      </c>
      <c r="K1086">
        <f>VALUE(LEFT(J1086,1))</f>
        <v>3</v>
      </c>
      <c r="L1086" s="25" t="str">
        <f>+O1086</f>
        <v>R8 </v>
      </c>
      <c r="M1086" s="25" t="s">
        <v>3956</v>
      </c>
      <c r="N1086" s="25" t="s">
        <v>3957</v>
      </c>
      <c r="O1086" s="25" t="s">
        <v>3070</v>
      </c>
      <c r="P1086" s="25">
        <v>22415</v>
      </c>
      <c r="Q1086" s="25">
        <v>1.611</v>
      </c>
      <c r="R1086" s="25" t="s">
        <v>87</v>
      </c>
      <c r="S1086" s="25" t="s">
        <v>36</v>
      </c>
    </row>
    <row r="1087" spans="1:19" x14ac:dyDescent="0.35">
      <c r="A1087" s="25" t="str">
        <f>+N1087</f>
        <v>Gueit Noa</v>
      </c>
      <c r="B1087" s="25" t="str">
        <f>+M1087</f>
        <v>421.16.414.0</v>
      </c>
      <c r="C1087" s="25" t="str">
        <f>LEFT(L1087,2)</f>
        <v>R9</v>
      </c>
      <c r="D1087" s="25">
        <f>+Q1087</f>
        <v>0.745</v>
      </c>
      <c r="E1087" s="25" t="str">
        <f>+R1087</f>
        <v>10&amp;U</v>
      </c>
      <c r="F1087" s="25" t="str">
        <f>+S1087</f>
        <v>A</v>
      </c>
      <c r="G1087" s="29" t="s">
        <v>3359</v>
      </c>
      <c r="H1087" s="29" t="str">
        <f t="shared" si="17"/>
        <v/>
      </c>
      <c r="I1087" s="25" t="str">
        <f>IF(K1087&gt;4,"Dames","Messieurs")</f>
        <v>Messieurs</v>
      </c>
      <c r="J1087" t="str">
        <f>RIGHT(B1087,5)</f>
        <v>414.0</v>
      </c>
      <c r="K1087">
        <f>VALUE(LEFT(J1087,1))</f>
        <v>4</v>
      </c>
      <c r="L1087" s="25" t="str">
        <f>+O1087</f>
        <v>R9 </v>
      </c>
      <c r="M1087" s="25" t="s">
        <v>5051</v>
      </c>
      <c r="N1087" s="25" t="s">
        <v>5052</v>
      </c>
      <c r="O1087" s="25" t="s">
        <v>3073</v>
      </c>
      <c r="P1087" s="25">
        <v>44548</v>
      </c>
      <c r="Q1087" s="25">
        <v>0.745</v>
      </c>
      <c r="R1087" s="25" t="s">
        <v>110</v>
      </c>
      <c r="S1087" s="25" t="s">
        <v>36</v>
      </c>
    </row>
    <row r="1088" spans="1:19" x14ac:dyDescent="0.35">
      <c r="A1088" s="25" t="str">
        <f>+N1088</f>
        <v>Gueit-Charlet Marianne</v>
      </c>
      <c r="B1088" s="25" t="str">
        <f>+M1088</f>
        <v>421.77.616.0</v>
      </c>
      <c r="C1088" s="25" t="str">
        <f>LEFT(L1088,2)</f>
        <v>R7</v>
      </c>
      <c r="D1088" s="25">
        <f>+Q1088</f>
        <v>2.0670000000000002</v>
      </c>
      <c r="E1088" s="25" t="str">
        <f>+R1088</f>
        <v>45+</v>
      </c>
      <c r="F1088" s="25" t="str">
        <f>+S1088</f>
        <v>S</v>
      </c>
      <c r="G1088" s="29" t="s">
        <v>3359</v>
      </c>
      <c r="H1088" s="29" t="str">
        <f t="shared" si="17"/>
        <v/>
      </c>
      <c r="I1088" s="25" t="str">
        <f>IF(K1088&gt;4,"Dames","Messieurs")</f>
        <v>Dames</v>
      </c>
      <c r="J1088" t="str">
        <f>RIGHT(B1088,5)</f>
        <v>616.0</v>
      </c>
      <c r="K1088">
        <f>VALUE(LEFT(J1088,1))</f>
        <v>6</v>
      </c>
      <c r="L1088" s="25" t="str">
        <f>+O1088</f>
        <v>R7 </v>
      </c>
      <c r="M1088" s="25" t="s">
        <v>1673</v>
      </c>
      <c r="N1088" s="25" t="s">
        <v>1674</v>
      </c>
      <c r="O1088" s="25" t="s">
        <v>3066</v>
      </c>
      <c r="P1088" s="25">
        <v>6669</v>
      </c>
      <c r="Q1088" s="25">
        <v>2.0670000000000002</v>
      </c>
      <c r="R1088" s="25" t="s">
        <v>78</v>
      </c>
      <c r="S1088" s="25" t="s">
        <v>878</v>
      </c>
    </row>
    <row r="1089" spans="1:19" x14ac:dyDescent="0.35">
      <c r="A1089" s="25" t="str">
        <f>+N1089</f>
        <v>Guessous Aaron</v>
      </c>
      <c r="B1089" s="25" t="str">
        <f>+M1089</f>
        <v>422.07.148.0</v>
      </c>
      <c r="C1089" s="25" t="str">
        <f>LEFT(L1089,2)</f>
        <v>R9</v>
      </c>
      <c r="D1089" s="25">
        <f>+Q1089</f>
        <v>0.75</v>
      </c>
      <c r="E1089" s="25" t="str">
        <f>+R1089</f>
        <v>18&amp;U</v>
      </c>
      <c r="F1089" s="25" t="str">
        <f>+S1089</f>
        <v>S</v>
      </c>
      <c r="G1089" s="29" t="s">
        <v>543</v>
      </c>
      <c r="H1089" s="29" t="str">
        <f t="shared" si="17"/>
        <v/>
      </c>
      <c r="I1089" s="25" t="str">
        <f>IF(K1089&gt;4,"Dames","Messieurs")</f>
        <v>Messieurs</v>
      </c>
      <c r="J1089" t="str">
        <f>RIGHT(B1089,5)</f>
        <v>148.0</v>
      </c>
      <c r="K1089">
        <f>VALUE(LEFT(J1089,1))</f>
        <v>1</v>
      </c>
      <c r="L1089" s="25" t="str">
        <f>+O1089</f>
        <v>R9 </v>
      </c>
      <c r="M1089" s="25" t="s">
        <v>3145</v>
      </c>
      <c r="N1089" s="25" t="s">
        <v>3146</v>
      </c>
      <c r="O1089" s="25" t="s">
        <v>3073</v>
      </c>
      <c r="P1089" s="25">
        <v>32458</v>
      </c>
      <c r="Q1089" s="25">
        <v>0.75</v>
      </c>
      <c r="R1089" s="25" t="s">
        <v>73</v>
      </c>
      <c r="S1089" s="25" t="s">
        <v>878</v>
      </c>
    </row>
    <row r="1090" spans="1:19" x14ac:dyDescent="0.35">
      <c r="A1090" s="25" t="str">
        <f>+N1090</f>
        <v>Guessous Nina</v>
      </c>
      <c r="B1090" s="25" t="str">
        <f>+M1090</f>
        <v>422.09.551.0</v>
      </c>
      <c r="C1090" s="25" t="str">
        <f>LEFT(L1090,2)</f>
        <v>R7</v>
      </c>
      <c r="D1090" s="25">
        <f>+Q1090</f>
        <v>2.7389999999999999</v>
      </c>
      <c r="E1090" s="25" t="str">
        <f>+R1090</f>
        <v>16&amp;U</v>
      </c>
      <c r="F1090" s="25" t="str">
        <f>+S1090</f>
        <v>A</v>
      </c>
      <c r="G1090" s="29" t="s">
        <v>5403</v>
      </c>
      <c r="H1090" s="29" t="str">
        <f t="shared" si="17"/>
        <v/>
      </c>
      <c r="I1090" s="25" t="str">
        <f>IF(K1090&gt;4,"Dames","Messieurs")</f>
        <v>Dames</v>
      </c>
      <c r="J1090" t="str">
        <f>RIGHT(B1090,5)</f>
        <v>551.0</v>
      </c>
      <c r="K1090">
        <f>VALUE(LEFT(J1090,1))</f>
        <v>5</v>
      </c>
      <c r="L1090" s="25" t="str">
        <f>+O1090</f>
        <v>R7 </v>
      </c>
      <c r="M1090" s="25" t="s">
        <v>2336</v>
      </c>
      <c r="N1090" s="25" t="s">
        <v>2337</v>
      </c>
      <c r="O1090" s="25" t="s">
        <v>3066</v>
      </c>
      <c r="P1090" s="25">
        <v>4934</v>
      </c>
      <c r="Q1090" s="25">
        <v>2.7389999999999999</v>
      </c>
      <c r="R1090" s="25" t="s">
        <v>87</v>
      </c>
      <c r="S1090" s="25" t="s">
        <v>36</v>
      </c>
    </row>
    <row r="1091" spans="1:19" x14ac:dyDescent="0.35">
      <c r="A1091" s="25" t="str">
        <f>+N1091</f>
        <v>Guex Stéphanie</v>
      </c>
      <c r="B1091" s="25" t="str">
        <f>+M1091</f>
        <v>423.76.554.0</v>
      </c>
      <c r="C1091" s="25" t="str">
        <f>LEFT(L1091,2)</f>
        <v>R8</v>
      </c>
      <c r="D1091" s="25">
        <f>+Q1091</f>
        <v>1.2949999999999999</v>
      </c>
      <c r="E1091" s="25" t="str">
        <f>+R1091</f>
        <v>45+</v>
      </c>
      <c r="F1091" s="25" t="str">
        <f>+S1091</f>
        <v>A</v>
      </c>
      <c r="G1091" s="29" t="s">
        <v>2175</v>
      </c>
      <c r="H1091" s="29" t="str">
        <f t="shared" si="17"/>
        <v/>
      </c>
      <c r="I1091" s="25" t="str">
        <f>IF(K1091&gt;4,"Dames","Messieurs")</f>
        <v>Dames</v>
      </c>
      <c r="J1091" t="str">
        <f>RIGHT(B1091,5)</f>
        <v>554.0</v>
      </c>
      <c r="K1091">
        <f>VALUE(LEFT(J1091,1))</f>
        <v>5</v>
      </c>
      <c r="L1091" s="25" t="str">
        <f>+O1091</f>
        <v>R8 </v>
      </c>
      <c r="M1091" s="25" t="s">
        <v>2791</v>
      </c>
      <c r="N1091" s="25" t="s">
        <v>2792</v>
      </c>
      <c r="O1091" s="25" t="s">
        <v>3070</v>
      </c>
      <c r="P1091" s="25">
        <v>9404</v>
      </c>
      <c r="Q1091" s="25">
        <v>1.2949999999999999</v>
      </c>
      <c r="R1091" s="25" t="s">
        <v>78</v>
      </c>
      <c r="S1091" s="25" t="s">
        <v>36</v>
      </c>
    </row>
    <row r="1092" spans="1:19" x14ac:dyDescent="0.35">
      <c r="A1092" s="25" t="str">
        <f>+N1092</f>
        <v>Guggenheim Sacha</v>
      </c>
      <c r="B1092" s="25" t="str">
        <f>+M1092</f>
        <v>420.96.301.0</v>
      </c>
      <c r="C1092" s="25" t="str">
        <f>LEFT(L1092,2)</f>
        <v>R7</v>
      </c>
      <c r="D1092" s="25">
        <f>+Q1092</f>
        <v>2.9729999999999999</v>
      </c>
      <c r="E1092" s="25" t="str">
        <f>+R1092</f>
        <v>A</v>
      </c>
      <c r="F1092" s="25" t="str">
        <f>+S1092</f>
        <v>A</v>
      </c>
      <c r="G1092" s="29" t="s">
        <v>3995</v>
      </c>
      <c r="H1092" s="29" t="str">
        <f t="shared" si="17"/>
        <v/>
      </c>
      <c r="I1092" s="25" t="str">
        <f>IF(K1092&gt;4,"Dames","Messieurs")</f>
        <v>Messieurs</v>
      </c>
      <c r="J1092" t="str">
        <f>RIGHT(B1092,5)</f>
        <v>301.0</v>
      </c>
      <c r="K1092">
        <f>VALUE(LEFT(J1092,1))</f>
        <v>3</v>
      </c>
      <c r="L1092" s="25" t="str">
        <f>+O1092</f>
        <v>R7 </v>
      </c>
      <c r="M1092" s="25" t="s">
        <v>4160</v>
      </c>
      <c r="N1092" s="25" t="s">
        <v>4161</v>
      </c>
      <c r="O1092" s="25" t="s">
        <v>3066</v>
      </c>
      <c r="P1092" s="25">
        <v>12773</v>
      </c>
      <c r="Q1092" s="25">
        <v>2.9729999999999999</v>
      </c>
      <c r="R1092" s="25" t="s">
        <v>36</v>
      </c>
      <c r="S1092" s="25" t="s">
        <v>36</v>
      </c>
    </row>
    <row r="1093" spans="1:19" x14ac:dyDescent="0.35">
      <c r="A1093" s="25" t="str">
        <f>+N1093</f>
        <v>Gugger François</v>
      </c>
      <c r="B1093" s="25" t="str">
        <f>+M1093</f>
        <v>420.64.370.0</v>
      </c>
      <c r="C1093" s="25" t="str">
        <f>LEFT(L1093,2)</f>
        <v>R5</v>
      </c>
      <c r="D1093" s="25">
        <f>+Q1093</f>
        <v>5.0549999999999997</v>
      </c>
      <c r="E1093" s="25" t="str">
        <f>+R1093</f>
        <v>60+</v>
      </c>
      <c r="F1093" s="25" t="str">
        <f>+S1093</f>
        <v>A</v>
      </c>
      <c r="G1093" s="29" t="s">
        <v>28</v>
      </c>
      <c r="H1093" s="29" t="str">
        <f t="shared" si="17"/>
        <v/>
      </c>
      <c r="I1093" s="25" t="str">
        <f>IF(K1093&gt;4,"Dames","Messieurs")</f>
        <v>Messieurs</v>
      </c>
      <c r="J1093" t="str">
        <f>RIGHT(B1093,5)</f>
        <v>370.0</v>
      </c>
      <c r="K1093">
        <f>VALUE(LEFT(J1093,1))</f>
        <v>3</v>
      </c>
      <c r="L1093" s="25" t="str">
        <f>+O1093</f>
        <v>R5 </v>
      </c>
      <c r="M1093" s="25" t="s">
        <v>516</v>
      </c>
      <c r="N1093" s="25" t="s">
        <v>517</v>
      </c>
      <c r="O1093" s="25" t="s">
        <v>3084</v>
      </c>
      <c r="P1093" s="25">
        <v>4139</v>
      </c>
      <c r="Q1093" s="25">
        <v>5.0549999999999997</v>
      </c>
      <c r="R1093" s="25" t="s">
        <v>47</v>
      </c>
      <c r="S1093" s="25" t="s">
        <v>36</v>
      </c>
    </row>
    <row r="1094" spans="1:19" x14ac:dyDescent="0.35">
      <c r="A1094" s="25" t="str">
        <f>+N1094</f>
        <v>Guigoz Colin</v>
      </c>
      <c r="B1094" s="25" t="str">
        <f>+M1094</f>
        <v>267.03.121.0</v>
      </c>
      <c r="C1094" s="25" t="str">
        <f>LEFT(L1094,2)</f>
        <v>R8</v>
      </c>
      <c r="D1094" s="25">
        <f>+Q1094</f>
        <v>1.6779999999999999</v>
      </c>
      <c r="E1094" s="25" t="str">
        <f>+R1094</f>
        <v>A</v>
      </c>
      <c r="F1094" s="25" t="str">
        <f>+S1094</f>
        <v>A</v>
      </c>
      <c r="G1094" s="29" t="s">
        <v>1839</v>
      </c>
      <c r="H1094" s="29" t="str">
        <f t="shared" si="17"/>
        <v/>
      </c>
      <c r="I1094" s="25" t="str">
        <f>IF(K1094&gt;4,"Dames","Messieurs")</f>
        <v>Messieurs</v>
      </c>
      <c r="J1094" t="str">
        <f>RIGHT(B1094,5)</f>
        <v>121.0</v>
      </c>
      <c r="K1094">
        <f>VALUE(LEFT(J1094,1))</f>
        <v>1</v>
      </c>
      <c r="L1094" s="25" t="str">
        <f>+O1094</f>
        <v>R8 </v>
      </c>
      <c r="M1094" s="25" t="s">
        <v>1940</v>
      </c>
      <c r="N1094" s="25" t="s">
        <v>1941</v>
      </c>
      <c r="O1094" s="25" t="s">
        <v>3070</v>
      </c>
      <c r="P1094" s="25">
        <v>21761</v>
      </c>
      <c r="Q1094" s="25">
        <v>1.6779999999999999</v>
      </c>
      <c r="R1094" s="25" t="s">
        <v>36</v>
      </c>
      <c r="S1094" s="25" t="s">
        <v>36</v>
      </c>
    </row>
    <row r="1095" spans="1:19" x14ac:dyDescent="0.35">
      <c r="A1095" s="25" t="str">
        <f>+N1095</f>
        <v>Guihéneux Romain</v>
      </c>
      <c r="B1095" s="25" t="str">
        <f>+M1095</f>
        <v>421.10.250.0</v>
      </c>
      <c r="C1095" s="25" t="str">
        <f>LEFT(L1095,2)</f>
        <v>R6</v>
      </c>
      <c r="D1095" s="25">
        <f>+Q1095</f>
        <v>3.6619999999999999</v>
      </c>
      <c r="E1095" s="25" t="str">
        <f>+R1095</f>
        <v>16&amp;U</v>
      </c>
      <c r="F1095" s="25" t="str">
        <f>+S1095</f>
        <v>A</v>
      </c>
      <c r="G1095" s="29" t="s">
        <v>3359</v>
      </c>
      <c r="H1095" s="29" t="str">
        <f t="shared" si="17"/>
        <v/>
      </c>
      <c r="I1095" s="25" t="str">
        <f>IF(K1095&gt;4,"Dames","Messieurs")</f>
        <v>Messieurs</v>
      </c>
      <c r="J1095" t="str">
        <f>RIGHT(B1095,5)</f>
        <v>250.0</v>
      </c>
      <c r="K1095">
        <f>VALUE(LEFT(J1095,1))</f>
        <v>2</v>
      </c>
      <c r="L1095" s="25" t="str">
        <f>+O1095</f>
        <v>R6 </v>
      </c>
      <c r="M1095" s="25" t="s">
        <v>1861</v>
      </c>
      <c r="N1095" s="25" t="s">
        <v>1862</v>
      </c>
      <c r="O1095" s="25" t="s">
        <v>3065</v>
      </c>
      <c r="P1095" s="25">
        <v>9149</v>
      </c>
      <c r="Q1095" s="25">
        <v>3.6619999999999999</v>
      </c>
      <c r="R1095" s="25" t="s">
        <v>87</v>
      </c>
      <c r="S1095" s="25" t="s">
        <v>36</v>
      </c>
    </row>
    <row r="1096" spans="1:19" x14ac:dyDescent="0.35">
      <c r="A1096" s="25" t="str">
        <f>+N1096</f>
        <v>Guillen Ivan Jr</v>
      </c>
      <c r="B1096" s="25" t="str">
        <f>+M1096</f>
        <v>421.02.331.0</v>
      </c>
      <c r="C1096" s="25" t="str">
        <f>LEFT(L1096,2)</f>
        <v>R9</v>
      </c>
      <c r="D1096" s="25">
        <f>+Q1096</f>
        <v>0.75</v>
      </c>
      <c r="E1096" s="25" t="str">
        <f>+R1096</f>
        <v>A</v>
      </c>
      <c r="F1096" s="25" t="str">
        <f>+S1096</f>
        <v>S</v>
      </c>
      <c r="G1096" s="29" t="s">
        <v>27</v>
      </c>
      <c r="H1096" s="29" t="str">
        <f t="shared" si="17"/>
        <v/>
      </c>
      <c r="I1096" s="25" t="str">
        <f>IF(K1096&gt;4,"Dames","Messieurs")</f>
        <v>Messieurs</v>
      </c>
      <c r="J1096" t="str">
        <f>RIGHT(B1096,5)</f>
        <v>331.0</v>
      </c>
      <c r="K1096">
        <f>VALUE(LEFT(J1096,1))</f>
        <v>3</v>
      </c>
      <c r="L1096" s="25" t="str">
        <f>+O1096</f>
        <v>R9 </v>
      </c>
      <c r="M1096" s="25" t="s">
        <v>504</v>
      </c>
      <c r="N1096" s="25" t="s">
        <v>505</v>
      </c>
      <c r="O1096" s="25" t="s">
        <v>3073</v>
      </c>
      <c r="P1096" s="25">
        <v>32458</v>
      </c>
      <c r="Q1096" s="25">
        <v>0.75</v>
      </c>
      <c r="R1096" s="25" t="s">
        <v>36</v>
      </c>
      <c r="S1096" s="25" t="s">
        <v>878</v>
      </c>
    </row>
    <row r="1097" spans="1:19" x14ac:dyDescent="0.35">
      <c r="A1097" s="25" t="str">
        <f>+N1097</f>
        <v>Guillen Sebastian</v>
      </c>
      <c r="B1097" s="25" t="str">
        <f>+M1097</f>
        <v>421.06.181.0</v>
      </c>
      <c r="C1097" s="25" t="str">
        <f>LEFT(L1097,2)</f>
        <v>R9</v>
      </c>
      <c r="D1097" s="25">
        <f>+Q1097</f>
        <v>0.75</v>
      </c>
      <c r="E1097" s="25" t="str">
        <f>+R1097</f>
        <v>A</v>
      </c>
      <c r="F1097" s="25" t="str">
        <f>+S1097</f>
        <v>S</v>
      </c>
      <c r="G1097" s="29" t="s">
        <v>27</v>
      </c>
      <c r="H1097" s="29" t="str">
        <f t="shared" si="17"/>
        <v/>
      </c>
      <c r="I1097" s="25" t="str">
        <f>IF(K1097&gt;4,"Dames","Messieurs")</f>
        <v>Messieurs</v>
      </c>
      <c r="J1097" t="str">
        <f>RIGHT(B1097,5)</f>
        <v>181.0</v>
      </c>
      <c r="K1097">
        <f>VALUE(LEFT(J1097,1))</f>
        <v>1</v>
      </c>
      <c r="L1097" s="25" t="str">
        <f>+O1097</f>
        <v>R9 </v>
      </c>
      <c r="M1097" s="25" t="s">
        <v>506</v>
      </c>
      <c r="N1097" s="25" t="s">
        <v>507</v>
      </c>
      <c r="O1097" s="25" t="s">
        <v>3073</v>
      </c>
      <c r="P1097" s="25">
        <v>32458</v>
      </c>
      <c r="Q1097" s="25">
        <v>0.75</v>
      </c>
      <c r="R1097" s="25" t="s">
        <v>36</v>
      </c>
      <c r="S1097" s="25" t="s">
        <v>878</v>
      </c>
    </row>
    <row r="1098" spans="1:19" x14ac:dyDescent="0.35">
      <c r="A1098" s="25" t="str">
        <f>+N1098</f>
        <v>Guillet Luca</v>
      </c>
      <c r="B1098" s="25" t="str">
        <f>+M1098</f>
        <v>421.16.119.0</v>
      </c>
      <c r="C1098" s="25" t="str">
        <f>LEFT(L1098,2)</f>
        <v>R9</v>
      </c>
      <c r="D1098" s="25">
        <f>+Q1098</f>
        <v>0.75</v>
      </c>
      <c r="E1098" s="25" t="str">
        <f>+R1098</f>
        <v>10&amp;U</v>
      </c>
      <c r="F1098" s="25" t="str">
        <f>+S1098</f>
        <v>S</v>
      </c>
      <c r="G1098" s="29" t="s">
        <v>3393</v>
      </c>
      <c r="H1098" s="29" t="str">
        <f t="shared" si="17"/>
        <v/>
      </c>
      <c r="I1098" s="25" t="str">
        <f>IF(K1098&gt;4,"Dames","Messieurs")</f>
        <v>Messieurs</v>
      </c>
      <c r="J1098" t="str">
        <f>RIGHT(B1098,5)</f>
        <v>119.0</v>
      </c>
      <c r="K1098">
        <f>VALUE(LEFT(J1098,1))</f>
        <v>1</v>
      </c>
      <c r="L1098" s="25" t="str">
        <f>+O1098</f>
        <v>R9 </v>
      </c>
      <c r="M1098" s="25" t="s">
        <v>3742</v>
      </c>
      <c r="N1098" s="25" t="s">
        <v>3743</v>
      </c>
      <c r="O1098" s="25" t="s">
        <v>3073</v>
      </c>
      <c r="P1098" s="25">
        <v>32458</v>
      </c>
      <c r="Q1098" s="25">
        <v>0.75</v>
      </c>
      <c r="R1098" s="25" t="s">
        <v>110</v>
      </c>
      <c r="S1098" s="25" t="s">
        <v>878</v>
      </c>
    </row>
    <row r="1099" spans="1:19" x14ac:dyDescent="0.35">
      <c r="A1099" s="25" t="str">
        <f>+N1099</f>
        <v>Guillet Raphaël</v>
      </c>
      <c r="B1099" s="25" t="str">
        <f>+M1099</f>
        <v>421.13.291.0</v>
      </c>
      <c r="C1099" s="25" t="str">
        <f>LEFT(L1099,2)</f>
        <v>R9</v>
      </c>
      <c r="D1099" s="25">
        <f>+Q1099</f>
        <v>0.75</v>
      </c>
      <c r="E1099" s="25" t="str">
        <f>+R1099</f>
        <v>12&amp;U</v>
      </c>
      <c r="F1099" s="25" t="str">
        <f>+S1099</f>
        <v>S</v>
      </c>
      <c r="G1099" s="29" t="s">
        <v>3393</v>
      </c>
      <c r="H1099" s="29" t="str">
        <f t="shared" si="17"/>
        <v/>
      </c>
      <c r="I1099" s="25" t="str">
        <f>IF(K1099&gt;4,"Dames","Messieurs")</f>
        <v>Messieurs</v>
      </c>
      <c r="J1099" t="str">
        <f>RIGHT(B1099,5)</f>
        <v>291.0</v>
      </c>
      <c r="K1099">
        <f>VALUE(LEFT(J1099,1))</f>
        <v>2</v>
      </c>
      <c r="L1099" s="25" t="str">
        <f>+O1099</f>
        <v>R9 </v>
      </c>
      <c r="M1099" s="25" t="s">
        <v>3658</v>
      </c>
      <c r="N1099" s="25" t="s">
        <v>3659</v>
      </c>
      <c r="O1099" s="25" t="s">
        <v>3073</v>
      </c>
      <c r="P1099" s="25">
        <v>32458</v>
      </c>
      <c r="Q1099" s="25">
        <v>0.75</v>
      </c>
      <c r="R1099" s="25" t="s">
        <v>50</v>
      </c>
      <c r="S1099" s="25" t="s">
        <v>878</v>
      </c>
    </row>
    <row r="1100" spans="1:19" x14ac:dyDescent="0.35">
      <c r="A1100" s="25" t="str">
        <f>+N1100</f>
        <v>Guittienne Léon</v>
      </c>
      <c r="B1100" s="25" t="str">
        <f>+M1100</f>
        <v>421.10.466.0</v>
      </c>
      <c r="C1100" s="25" t="str">
        <f>LEFT(L1100,2)</f>
        <v>R9</v>
      </c>
      <c r="D1100" s="25">
        <f>+Q1100</f>
        <v>0.75</v>
      </c>
      <c r="E1100" s="25" t="str">
        <f>+R1100</f>
        <v>16&amp;U</v>
      </c>
      <c r="F1100" s="25" t="str">
        <f>+S1100</f>
        <v>A</v>
      </c>
      <c r="G1100" s="29" t="s">
        <v>27</v>
      </c>
      <c r="H1100" s="29" t="str">
        <f t="shared" si="17"/>
        <v/>
      </c>
      <c r="I1100" s="25" t="str">
        <f>IF(K1100&gt;4,"Dames","Messieurs")</f>
        <v>Messieurs</v>
      </c>
      <c r="J1100" t="str">
        <f>RIGHT(B1100,5)</f>
        <v>466.0</v>
      </c>
      <c r="K1100">
        <f>VALUE(LEFT(J1100,1))</f>
        <v>4</v>
      </c>
      <c r="L1100" s="25" t="str">
        <f>+O1100</f>
        <v>R9 </v>
      </c>
      <c r="M1100" s="25" t="s">
        <v>3766</v>
      </c>
      <c r="N1100" s="25" t="s">
        <v>3767</v>
      </c>
      <c r="O1100" s="25" t="s">
        <v>3073</v>
      </c>
      <c r="P1100" s="25">
        <v>32458</v>
      </c>
      <c r="Q1100" s="25">
        <v>0.75</v>
      </c>
      <c r="R1100" s="25" t="s">
        <v>87</v>
      </c>
      <c r="S1100" s="25" t="s">
        <v>36</v>
      </c>
    </row>
    <row r="1101" spans="1:19" x14ac:dyDescent="0.35">
      <c r="A1101" s="25" t="str">
        <f>+N1101</f>
        <v>Gülmezoglu Metin</v>
      </c>
      <c r="B1101" s="25" t="str">
        <f>+M1101</f>
        <v>421.61.129.0</v>
      </c>
      <c r="C1101" s="25" t="str">
        <f>LEFT(L1101,2)</f>
        <v>R5</v>
      </c>
      <c r="D1101" s="25">
        <f>+Q1101</f>
        <v>4.8600000000000003</v>
      </c>
      <c r="E1101" s="25" t="str">
        <f>+R1101</f>
        <v>60+</v>
      </c>
      <c r="F1101" s="25" t="str">
        <f>+S1101</f>
        <v>A</v>
      </c>
      <c r="G1101" s="29" t="s">
        <v>1839</v>
      </c>
      <c r="H1101" s="29" t="str">
        <f t="shared" si="17"/>
        <v/>
      </c>
      <c r="I1101" s="25" t="str">
        <f>IF(K1101&gt;4,"Dames","Messieurs")</f>
        <v>Messieurs</v>
      </c>
      <c r="J1101" t="str">
        <f>RIGHT(B1101,5)</f>
        <v>129.0</v>
      </c>
      <c r="K1101">
        <f>VALUE(LEFT(J1101,1))</f>
        <v>1</v>
      </c>
      <c r="L1101" s="25" t="str">
        <f>+O1101</f>
        <v>R5 </v>
      </c>
      <c r="M1101" s="25" t="s">
        <v>1922</v>
      </c>
      <c r="N1101" s="25" t="s">
        <v>1923</v>
      </c>
      <c r="O1101" s="25" t="s">
        <v>3084</v>
      </c>
      <c r="P1101" s="25">
        <v>4679</v>
      </c>
      <c r="Q1101" s="25">
        <v>4.8600000000000003</v>
      </c>
      <c r="R1101" s="25" t="s">
        <v>47</v>
      </c>
      <c r="S1101" s="25" t="s">
        <v>36</v>
      </c>
    </row>
    <row r="1102" spans="1:19" x14ac:dyDescent="0.35">
      <c r="A1102" s="25" t="str">
        <f>+N1102</f>
        <v>Gummerus Nicole</v>
      </c>
      <c r="B1102" s="25" t="str">
        <f>+M1102</f>
        <v>421.80.711.0</v>
      </c>
      <c r="C1102" s="25" t="str">
        <f>LEFT(L1102,2)</f>
        <v>R8</v>
      </c>
      <c r="D1102" s="25">
        <f>+Q1102</f>
        <v>1.605</v>
      </c>
      <c r="E1102" s="25" t="str">
        <f>+R1102</f>
        <v>45+</v>
      </c>
      <c r="F1102" s="25" t="str">
        <f>+S1102</f>
        <v>A</v>
      </c>
      <c r="G1102" s="29" t="s">
        <v>3359</v>
      </c>
      <c r="H1102" s="29" t="str">
        <f t="shared" si="17"/>
        <v/>
      </c>
      <c r="I1102" s="25" t="str">
        <f>IF(K1102&gt;4,"Dames","Messieurs")</f>
        <v>Dames</v>
      </c>
      <c r="J1102" t="str">
        <f>RIGHT(B1102,5)</f>
        <v>711.0</v>
      </c>
      <c r="K1102">
        <f>VALUE(LEFT(J1102,1))</f>
        <v>7</v>
      </c>
      <c r="L1102" s="25" t="str">
        <f>+O1102</f>
        <v>R8 </v>
      </c>
      <c r="M1102" s="25" t="s">
        <v>1675</v>
      </c>
      <c r="N1102" s="25" t="s">
        <v>1676</v>
      </c>
      <c r="O1102" s="25" t="s">
        <v>3070</v>
      </c>
      <c r="P1102" s="25">
        <v>8188</v>
      </c>
      <c r="Q1102" s="25">
        <v>1.605</v>
      </c>
      <c r="R1102" s="25" t="s">
        <v>78</v>
      </c>
      <c r="S1102" s="25" t="s">
        <v>36</v>
      </c>
    </row>
    <row r="1103" spans="1:19" x14ac:dyDescent="0.35">
      <c r="A1103" s="25" t="str">
        <f>+N1103</f>
        <v>Guyaz Albert</v>
      </c>
      <c r="B1103" s="25" t="str">
        <f>+M1103</f>
        <v>423.52.349.0</v>
      </c>
      <c r="C1103" s="25" t="str">
        <f>LEFT(L1103,2)</f>
        <v>R9</v>
      </c>
      <c r="D1103" s="25">
        <f>+Q1103</f>
        <v>0.75</v>
      </c>
      <c r="E1103" s="25" t="str">
        <f>+R1103</f>
        <v>70+</v>
      </c>
      <c r="F1103" s="25" t="str">
        <f>+S1103</f>
        <v>S</v>
      </c>
      <c r="G1103" s="29" t="s">
        <v>25</v>
      </c>
      <c r="H1103" s="29" t="str">
        <f t="shared" si="17"/>
        <v/>
      </c>
      <c r="I1103" s="25" t="str">
        <f>IF(K1103&gt;4,"Dames","Messieurs")</f>
        <v>Messieurs</v>
      </c>
      <c r="J1103" t="str">
        <f>RIGHT(B1103,5)</f>
        <v>349.0</v>
      </c>
      <c r="K1103">
        <f>VALUE(LEFT(J1103,1))</f>
        <v>3</v>
      </c>
      <c r="L1103" s="25" t="str">
        <f>+O1103</f>
        <v>R9 </v>
      </c>
      <c r="M1103" s="25" t="s">
        <v>955</v>
      </c>
      <c r="N1103" s="25" t="s">
        <v>956</v>
      </c>
      <c r="O1103" s="25" t="s">
        <v>3073</v>
      </c>
      <c r="P1103" s="25">
        <v>32458</v>
      </c>
      <c r="Q1103" s="25">
        <v>0.75</v>
      </c>
      <c r="R1103" s="25" t="s">
        <v>148</v>
      </c>
      <c r="S1103" s="25" t="s">
        <v>878</v>
      </c>
    </row>
    <row r="1104" spans="1:19" x14ac:dyDescent="0.35">
      <c r="A1104" s="25" t="str">
        <f>+N1104</f>
        <v>Guyaz Xavier</v>
      </c>
      <c r="B1104" s="25" t="str">
        <f>+M1104</f>
        <v>423.90.104.0</v>
      </c>
      <c r="C1104" s="25" t="str">
        <f>LEFT(L1104,2)</f>
        <v>R9</v>
      </c>
      <c r="D1104" s="25">
        <f>+Q1104</f>
        <v>0.75</v>
      </c>
      <c r="E1104" s="25" t="str">
        <f>+R1104</f>
        <v>35+</v>
      </c>
      <c r="F1104" s="25" t="str">
        <f>+S1104</f>
        <v>S</v>
      </c>
      <c r="G1104" s="29" t="s">
        <v>25</v>
      </c>
      <c r="H1104" s="29" t="str">
        <f t="shared" si="17"/>
        <v/>
      </c>
      <c r="I1104" s="25" t="str">
        <f>IF(K1104&gt;4,"Dames","Messieurs")</f>
        <v>Messieurs</v>
      </c>
      <c r="J1104" t="str">
        <f>RIGHT(B1104,5)</f>
        <v>104.0</v>
      </c>
      <c r="K1104">
        <f>VALUE(LEFT(J1104,1))</f>
        <v>1</v>
      </c>
      <c r="L1104" s="25" t="str">
        <f>+O1104</f>
        <v>R9 </v>
      </c>
      <c r="M1104" s="25" t="s">
        <v>957</v>
      </c>
      <c r="N1104" s="25" t="s">
        <v>958</v>
      </c>
      <c r="O1104" s="25" t="s">
        <v>3073</v>
      </c>
      <c r="P1104" s="25">
        <v>32458</v>
      </c>
      <c r="Q1104" s="25">
        <v>0.75</v>
      </c>
      <c r="R1104" s="25" t="s">
        <v>42</v>
      </c>
      <c r="S1104" s="25" t="s">
        <v>878</v>
      </c>
    </row>
    <row r="1105" spans="1:19" x14ac:dyDescent="0.35">
      <c r="A1105" s="25" t="str">
        <f>+N1105</f>
        <v>Guyer Henri-Michel</v>
      </c>
      <c r="B1105" s="25" t="str">
        <f>+M1105</f>
        <v>423.02.174.0</v>
      </c>
      <c r="C1105" s="25" t="str">
        <f>LEFT(L1105,2)</f>
        <v>R5</v>
      </c>
      <c r="D1105" s="25">
        <f>+Q1105</f>
        <v>5.165</v>
      </c>
      <c r="E1105" s="25" t="str">
        <f>+R1105</f>
        <v>A</v>
      </c>
      <c r="F1105" s="25" t="str">
        <f>+S1105</f>
        <v>A</v>
      </c>
      <c r="G1105" s="29" t="s">
        <v>2175</v>
      </c>
      <c r="H1105" s="29" t="str">
        <f t="shared" si="17"/>
        <v/>
      </c>
      <c r="I1105" s="25" t="str">
        <f>IF(K1105&gt;4,"Dames","Messieurs")</f>
        <v>Messieurs</v>
      </c>
      <c r="J1105" t="str">
        <f>RIGHT(B1105,5)</f>
        <v>174.0</v>
      </c>
      <c r="K1105">
        <f>VALUE(LEFT(J1105,1))</f>
        <v>1</v>
      </c>
      <c r="L1105" s="25" t="str">
        <f>+O1105</f>
        <v>R5 </v>
      </c>
      <c r="M1105" s="25" t="s">
        <v>2739</v>
      </c>
      <c r="N1105" s="25" t="s">
        <v>2740</v>
      </c>
      <c r="O1105" s="25" t="s">
        <v>3084</v>
      </c>
      <c r="P1105" s="25">
        <v>3858</v>
      </c>
      <c r="Q1105" s="25">
        <v>5.165</v>
      </c>
      <c r="R1105" s="25" t="s">
        <v>36</v>
      </c>
      <c r="S1105" s="25" t="s">
        <v>36</v>
      </c>
    </row>
    <row r="1106" spans="1:19" x14ac:dyDescent="0.35">
      <c r="A1106" s="25" t="str">
        <f>+N1106</f>
        <v>Gygi Steven</v>
      </c>
      <c r="B1106" s="25" t="str">
        <f>+M1106</f>
        <v>424.97.366.0</v>
      </c>
      <c r="C1106" s="25" t="str">
        <f>LEFT(L1106,2)</f>
        <v>R9</v>
      </c>
      <c r="D1106" s="25">
        <f>+Q1106</f>
        <v>0.75</v>
      </c>
      <c r="E1106" s="25" t="str">
        <f>+R1106</f>
        <v>A</v>
      </c>
      <c r="F1106" s="25" t="str">
        <f>+S1106</f>
        <v>S</v>
      </c>
      <c r="G1106" s="29" t="s">
        <v>27</v>
      </c>
      <c r="H1106" s="29" t="str">
        <f t="shared" si="17"/>
        <v/>
      </c>
      <c r="I1106" s="25" t="str">
        <f>IF(K1106&gt;4,"Dames","Messieurs")</f>
        <v>Messieurs</v>
      </c>
      <c r="J1106" t="str">
        <f>RIGHT(B1106,5)</f>
        <v>366.0</v>
      </c>
      <c r="K1106">
        <f>VALUE(LEFT(J1106,1))</f>
        <v>3</v>
      </c>
      <c r="L1106" s="25" t="str">
        <f>+O1106</f>
        <v>R9 </v>
      </c>
      <c r="M1106" s="25" t="s">
        <v>1439</v>
      </c>
      <c r="N1106" s="25" t="s">
        <v>1440</v>
      </c>
      <c r="O1106" s="25" t="s">
        <v>3073</v>
      </c>
      <c r="P1106" s="25">
        <v>32458</v>
      </c>
      <c r="Q1106" s="25">
        <v>0.75</v>
      </c>
      <c r="R1106" s="25" t="s">
        <v>36</v>
      </c>
      <c r="S1106" s="25" t="s">
        <v>878</v>
      </c>
    </row>
    <row r="1107" spans="1:19" x14ac:dyDescent="0.35">
      <c r="A1107" s="25" t="str">
        <f>+N1107</f>
        <v>Habegger Dominique</v>
      </c>
      <c r="B1107" s="25" t="str">
        <f>+M1107</f>
        <v>426.68.469.0</v>
      </c>
      <c r="C1107" s="25" t="str">
        <f>LEFT(L1107,2)</f>
        <v>R8</v>
      </c>
      <c r="D1107" s="25">
        <f>+Q1107</f>
        <v>1.675</v>
      </c>
      <c r="E1107" s="25" t="str">
        <f>+R1107</f>
        <v>55+</v>
      </c>
      <c r="F1107" s="25" t="str">
        <f>+S1107</f>
        <v>A</v>
      </c>
      <c r="G1107" s="29" t="s">
        <v>3994</v>
      </c>
      <c r="H1107" s="29" t="str">
        <f t="shared" si="17"/>
        <v/>
      </c>
      <c r="I1107" s="25" t="str">
        <f>IF(K1107&gt;4,"Dames","Messieurs")</f>
        <v>Messieurs</v>
      </c>
      <c r="J1107" t="str">
        <f>RIGHT(B1107,5)</f>
        <v>469.0</v>
      </c>
      <c r="K1107">
        <f>VALUE(LEFT(J1107,1))</f>
        <v>4</v>
      </c>
      <c r="L1107" s="25" t="str">
        <f>+O1107</f>
        <v>R8 </v>
      </c>
      <c r="M1107" s="25" t="s">
        <v>4661</v>
      </c>
      <c r="N1107" s="25" t="s">
        <v>4662</v>
      </c>
      <c r="O1107" s="25" t="s">
        <v>3070</v>
      </c>
      <c r="P1107" s="25">
        <v>21803</v>
      </c>
      <c r="Q1107" s="25">
        <v>1.675</v>
      </c>
      <c r="R1107" s="25" t="s">
        <v>53</v>
      </c>
      <c r="S1107" s="25" t="s">
        <v>36</v>
      </c>
    </row>
    <row r="1108" spans="1:19" x14ac:dyDescent="0.35">
      <c r="A1108" s="25" t="str">
        <f>+N1108</f>
        <v>Hadenfeldt Legendre Meike</v>
      </c>
      <c r="B1108" s="25" t="str">
        <f>+M1108</f>
        <v>429.66.511.0</v>
      </c>
      <c r="C1108" s="25" t="str">
        <f>LEFT(L1108,2)</f>
        <v>R7</v>
      </c>
      <c r="D1108" s="25">
        <f>+Q1108</f>
        <v>2.794</v>
      </c>
      <c r="E1108" s="25" t="str">
        <f>+R1108</f>
        <v>55+</v>
      </c>
      <c r="F1108" s="25" t="str">
        <f>+S1108</f>
        <v>A</v>
      </c>
      <c r="G1108" s="29" t="s">
        <v>539</v>
      </c>
      <c r="H1108" s="29" t="str">
        <f t="shared" si="17"/>
        <v/>
      </c>
      <c r="I1108" s="25" t="str">
        <f>IF(K1108&gt;4,"Dames","Messieurs")</f>
        <v>Dames</v>
      </c>
      <c r="J1108" t="str">
        <f>RIGHT(B1108,5)</f>
        <v>511.0</v>
      </c>
      <c r="K1108">
        <f>VALUE(LEFT(J1108,1))</f>
        <v>5</v>
      </c>
      <c r="L1108" s="25" t="str">
        <f>+O1108</f>
        <v>R7 </v>
      </c>
      <c r="M1108" s="25" t="s">
        <v>465</v>
      </c>
      <c r="N1108" s="25" t="s">
        <v>466</v>
      </c>
      <c r="O1108" s="25" t="s">
        <v>3066</v>
      </c>
      <c r="P1108" s="25">
        <v>4814</v>
      </c>
      <c r="Q1108" s="25">
        <v>2.794</v>
      </c>
      <c r="R1108" s="25" t="s">
        <v>53</v>
      </c>
      <c r="S1108" s="25" t="s">
        <v>36</v>
      </c>
    </row>
    <row r="1109" spans="1:19" x14ac:dyDescent="0.35">
      <c r="A1109" s="25" t="str">
        <f>+N1109</f>
        <v>Haeberli Philippe</v>
      </c>
      <c r="B1109" s="25" t="str">
        <f>+M1109</f>
        <v>426.70.264.0</v>
      </c>
      <c r="C1109" s="25" t="str">
        <f>LEFT(L1109,2)</f>
        <v>R9</v>
      </c>
      <c r="D1109" s="25">
        <f>+Q1109</f>
        <v>0.745</v>
      </c>
      <c r="E1109" s="25" t="str">
        <f>+R1109</f>
        <v>55+</v>
      </c>
      <c r="F1109" s="25" t="str">
        <f>+S1109</f>
        <v>A</v>
      </c>
      <c r="G1109" s="29" t="s">
        <v>539</v>
      </c>
      <c r="H1109" s="29" t="str">
        <f t="shared" si="17"/>
        <v/>
      </c>
      <c r="I1109" s="25" t="str">
        <f>IF(K1109&gt;4,"Dames","Messieurs")</f>
        <v>Messieurs</v>
      </c>
      <c r="J1109" t="str">
        <f>RIGHT(B1109,5)</f>
        <v>264.0</v>
      </c>
      <c r="K1109">
        <f>VALUE(LEFT(J1109,1))</f>
        <v>2</v>
      </c>
      <c r="L1109" s="25" t="str">
        <f>+O1109</f>
        <v>R9 </v>
      </c>
      <c r="M1109" s="25" t="s">
        <v>4391</v>
      </c>
      <c r="N1109" s="25" t="s">
        <v>4392</v>
      </c>
      <c r="O1109" s="25" t="s">
        <v>3073</v>
      </c>
      <c r="P1109" s="25">
        <v>44548</v>
      </c>
      <c r="Q1109" s="25">
        <v>0.745</v>
      </c>
      <c r="R1109" s="25" t="s">
        <v>53</v>
      </c>
      <c r="S1109" s="25" t="s">
        <v>36</v>
      </c>
    </row>
    <row r="1110" spans="1:19" x14ac:dyDescent="0.35">
      <c r="A1110" s="25" t="str">
        <f>+N1110</f>
        <v>Haering Christophe</v>
      </c>
      <c r="B1110" s="25" t="str">
        <f>+M1110</f>
        <v>441.63.252.0</v>
      </c>
      <c r="C1110" s="25" t="str">
        <f>LEFT(L1110,2)</f>
        <v>R8</v>
      </c>
      <c r="D1110" s="25">
        <f>+Q1110</f>
        <v>1.532</v>
      </c>
      <c r="E1110" s="25" t="str">
        <f>+R1110</f>
        <v>60+</v>
      </c>
      <c r="F1110" s="25" t="str">
        <f>+S1110</f>
        <v>A</v>
      </c>
      <c r="G1110" s="29" t="s">
        <v>3359</v>
      </c>
      <c r="H1110" s="29" t="str">
        <f t="shared" si="17"/>
        <v/>
      </c>
      <c r="I1110" s="25" t="str">
        <f>IF(K1110&gt;4,"Dames","Messieurs")</f>
        <v>Messieurs</v>
      </c>
      <c r="J1110" t="str">
        <f>RIGHT(B1110,5)</f>
        <v>252.0</v>
      </c>
      <c r="K1110">
        <f>VALUE(LEFT(J1110,1))</f>
        <v>2</v>
      </c>
      <c r="L1110" s="25" t="str">
        <f>+O1110</f>
        <v>R8 </v>
      </c>
      <c r="M1110" s="25" t="s">
        <v>740</v>
      </c>
      <c r="N1110" s="25" t="s">
        <v>741</v>
      </c>
      <c r="O1110" s="25" t="s">
        <v>3070</v>
      </c>
      <c r="P1110" s="25">
        <v>23109</v>
      </c>
      <c r="Q1110" s="25">
        <v>1.532</v>
      </c>
      <c r="R1110" s="25" t="s">
        <v>47</v>
      </c>
      <c r="S1110" s="25" t="s">
        <v>36</v>
      </c>
    </row>
    <row r="1111" spans="1:19" x14ac:dyDescent="0.35">
      <c r="A1111" s="25" t="str">
        <f>+N1111</f>
        <v>Haering Natasha</v>
      </c>
      <c r="B1111" s="25" t="str">
        <f>+M1111</f>
        <v>441.89.685.0</v>
      </c>
      <c r="C1111" s="25" t="str">
        <f>LEFT(L1111,2)</f>
        <v>R8</v>
      </c>
      <c r="D1111" s="25">
        <f>+Q1111</f>
        <v>1.111</v>
      </c>
      <c r="E1111" s="25" t="str">
        <f>+R1111</f>
        <v>35+</v>
      </c>
      <c r="F1111" s="25" t="str">
        <f>+S1111</f>
        <v>A</v>
      </c>
      <c r="G1111" s="29" t="s">
        <v>3359</v>
      </c>
      <c r="H1111" s="29" t="str">
        <f t="shared" si="17"/>
        <v/>
      </c>
      <c r="I1111" s="25" t="str">
        <f>IF(K1111&gt;4,"Dames","Messieurs")</f>
        <v>Dames</v>
      </c>
      <c r="J1111" t="str">
        <f>RIGHT(B1111,5)</f>
        <v>685.0</v>
      </c>
      <c r="K1111">
        <f>VALUE(LEFT(J1111,1))</f>
        <v>6</v>
      </c>
      <c r="L1111" s="25" t="str">
        <f>+O1111</f>
        <v>R8 </v>
      </c>
      <c r="M1111" s="25" t="s">
        <v>753</v>
      </c>
      <c r="N1111" s="25" t="s">
        <v>754</v>
      </c>
      <c r="O1111" s="25" t="s">
        <v>3070</v>
      </c>
      <c r="P1111" s="25">
        <v>10209</v>
      </c>
      <c r="Q1111" s="25">
        <v>1.111</v>
      </c>
      <c r="R1111" s="25" t="s">
        <v>42</v>
      </c>
      <c r="S1111" s="25" t="s">
        <v>36</v>
      </c>
    </row>
    <row r="1112" spans="1:19" x14ac:dyDescent="0.35">
      <c r="A1112" s="25" t="str">
        <f>+N1112</f>
        <v>Haering-Van de Stadt Sonja</v>
      </c>
      <c r="B1112" s="25" t="str">
        <f>+M1112</f>
        <v>441.62.841.0</v>
      </c>
      <c r="C1112" s="25" t="str">
        <f>LEFT(L1112,2)</f>
        <v>R4</v>
      </c>
      <c r="D1112" s="25">
        <f>+Q1112</f>
        <v>5.7789999999999999</v>
      </c>
      <c r="E1112" s="25" t="str">
        <f>+R1112</f>
        <v>60+</v>
      </c>
      <c r="F1112" s="25" t="str">
        <f>+S1112</f>
        <v>A</v>
      </c>
      <c r="G1112" s="29" t="s">
        <v>3359</v>
      </c>
      <c r="H1112" s="29" t="str">
        <f t="shared" si="17"/>
        <v/>
      </c>
      <c r="I1112" s="25" t="str">
        <f>IF(K1112&gt;4,"Dames","Messieurs")</f>
        <v>Dames</v>
      </c>
      <c r="J1112" t="str">
        <f>RIGHT(B1112,5)</f>
        <v>841.0</v>
      </c>
      <c r="K1112">
        <f>VALUE(LEFT(J1112,1))</f>
        <v>8</v>
      </c>
      <c r="L1112" s="25" t="str">
        <f>+O1112</f>
        <v>R4 </v>
      </c>
      <c r="M1112" s="25" t="s">
        <v>495</v>
      </c>
      <c r="N1112" s="25" t="s">
        <v>496</v>
      </c>
      <c r="O1112" s="25" t="s">
        <v>3064</v>
      </c>
      <c r="P1112" s="25">
        <v>974</v>
      </c>
      <c r="Q1112" s="25">
        <v>5.7789999999999999</v>
      </c>
      <c r="R1112" s="25" t="s">
        <v>47</v>
      </c>
      <c r="S1112" s="25" t="s">
        <v>36</v>
      </c>
    </row>
    <row r="1113" spans="1:19" x14ac:dyDescent="0.35">
      <c r="A1113" s="25" t="str">
        <f>+N1113</f>
        <v>Hagenlocher Gérarld</v>
      </c>
      <c r="B1113" s="25" t="str">
        <f>+M1113</f>
        <v>433.51.263.0</v>
      </c>
      <c r="C1113" s="25" t="str">
        <f>LEFT(L1113,2)</f>
        <v>R9</v>
      </c>
      <c r="D1113" s="25">
        <f>+Q1113</f>
        <v>0.75</v>
      </c>
      <c r="E1113" s="25" t="str">
        <f>+R1113</f>
        <v>70+</v>
      </c>
      <c r="F1113" s="25" t="str">
        <f>+S1113</f>
        <v>S</v>
      </c>
      <c r="G1113" s="29" t="s">
        <v>28</v>
      </c>
      <c r="H1113" s="29" t="str">
        <f t="shared" si="17"/>
        <v/>
      </c>
      <c r="I1113" s="25" t="str">
        <f>IF(K1113&gt;4,"Dames","Messieurs")</f>
        <v>Messieurs</v>
      </c>
      <c r="J1113" t="str">
        <f>RIGHT(B1113,5)</f>
        <v>263.0</v>
      </c>
      <c r="K1113">
        <f>VALUE(LEFT(J1113,1))</f>
        <v>2</v>
      </c>
      <c r="L1113" s="25" t="str">
        <f>+O1113</f>
        <v>R9 </v>
      </c>
      <c r="M1113" s="25" t="s">
        <v>1499</v>
      </c>
      <c r="N1113" s="25" t="s">
        <v>1500</v>
      </c>
      <c r="O1113" s="25" t="s">
        <v>3073</v>
      </c>
      <c r="P1113" s="25">
        <v>32458</v>
      </c>
      <c r="Q1113" s="25">
        <v>0.75</v>
      </c>
      <c r="R1113" s="25" t="s">
        <v>148</v>
      </c>
      <c r="S1113" s="25" t="s">
        <v>878</v>
      </c>
    </row>
    <row r="1114" spans="1:19" x14ac:dyDescent="0.35">
      <c r="A1114" s="25" t="str">
        <f>+N1114</f>
        <v>Halabi Petter Rima</v>
      </c>
      <c r="B1114" s="25" t="str">
        <f>+M1114</f>
        <v>435.60.565.0</v>
      </c>
      <c r="C1114" s="25" t="str">
        <f>LEFT(L1114,2)</f>
        <v>R7</v>
      </c>
      <c r="D1114" s="25">
        <f>+Q1114</f>
        <v>1.8420000000000001</v>
      </c>
      <c r="E1114" s="25" t="str">
        <f>+R1114</f>
        <v>65+</v>
      </c>
      <c r="F1114" s="25" t="str">
        <f>+S1114</f>
        <v>A</v>
      </c>
      <c r="G1114" s="29" t="s">
        <v>543</v>
      </c>
      <c r="H1114" s="29" t="str">
        <f t="shared" si="17"/>
        <v/>
      </c>
      <c r="I1114" s="25" t="str">
        <f>IF(K1114&gt;4,"Dames","Messieurs")</f>
        <v>Dames</v>
      </c>
      <c r="J1114" t="str">
        <f>RIGHT(B1114,5)</f>
        <v>565.0</v>
      </c>
      <c r="K1114">
        <f>VALUE(LEFT(J1114,1))</f>
        <v>5</v>
      </c>
      <c r="L1114" s="25" t="str">
        <f>+O1114</f>
        <v>R7 </v>
      </c>
      <c r="M1114" s="25" t="s">
        <v>2381</v>
      </c>
      <c r="N1114" s="25" t="s">
        <v>2382</v>
      </c>
      <c r="O1114" s="25" t="s">
        <v>3066</v>
      </c>
      <c r="P1114" s="25">
        <v>7380</v>
      </c>
      <c r="Q1114" s="25">
        <v>1.8420000000000001</v>
      </c>
      <c r="R1114" s="25" t="s">
        <v>100</v>
      </c>
      <c r="S1114" s="25" t="s">
        <v>36</v>
      </c>
    </row>
    <row r="1115" spans="1:19" x14ac:dyDescent="0.35">
      <c r="A1115" s="25" t="str">
        <f>+N1115</f>
        <v>Halestrap Alison</v>
      </c>
      <c r="B1115" s="25" t="str">
        <f>+M1115</f>
        <v>435.71.578.0</v>
      </c>
      <c r="C1115" s="25" t="str">
        <f>LEFT(L1115,2)</f>
        <v>R8</v>
      </c>
      <c r="D1115" s="25">
        <f>+Q1115</f>
        <v>0.95299999999999996</v>
      </c>
      <c r="E1115" s="25" t="str">
        <f>+R1115</f>
        <v>50+</v>
      </c>
      <c r="F1115" s="25" t="str">
        <f>+S1115</f>
        <v>A</v>
      </c>
      <c r="G1115" s="29" t="s">
        <v>1839</v>
      </c>
      <c r="H1115" s="29" t="str">
        <f t="shared" si="17"/>
        <v/>
      </c>
      <c r="I1115" s="25" t="str">
        <f>IF(K1115&gt;4,"Dames","Messieurs")</f>
        <v>Dames</v>
      </c>
      <c r="J1115" t="str">
        <f>RIGHT(B1115,5)</f>
        <v>578.0</v>
      </c>
      <c r="K1115">
        <f>VALUE(LEFT(J1115,1))</f>
        <v>5</v>
      </c>
      <c r="L1115" s="25" t="str">
        <f>+O1115</f>
        <v>R8 </v>
      </c>
      <c r="M1115" s="25" t="s">
        <v>2034</v>
      </c>
      <c r="N1115" s="25" t="s">
        <v>2035</v>
      </c>
      <c r="O1115" s="25" t="s">
        <v>3070</v>
      </c>
      <c r="P1115" s="25">
        <v>10824</v>
      </c>
      <c r="Q1115" s="25">
        <v>0.95299999999999996</v>
      </c>
      <c r="R1115" s="25" t="s">
        <v>39</v>
      </c>
      <c r="S1115" s="25" t="s">
        <v>36</v>
      </c>
    </row>
    <row r="1116" spans="1:19" x14ac:dyDescent="0.35">
      <c r="A1116" s="25" t="str">
        <f>+N1116</f>
        <v>Halestrap Bram</v>
      </c>
      <c r="B1116" s="25" t="str">
        <f>+M1116</f>
        <v>435.13.222.0</v>
      </c>
      <c r="C1116" s="25" t="str">
        <f>LEFT(L1116,2)</f>
        <v>R9</v>
      </c>
      <c r="D1116" s="25">
        <f>+Q1116</f>
        <v>0.75</v>
      </c>
      <c r="E1116" s="25" t="str">
        <f>+R1116</f>
        <v>12&amp;U</v>
      </c>
      <c r="F1116" s="25" t="str">
        <f>+S1116</f>
        <v>A</v>
      </c>
      <c r="G1116" s="29" t="s">
        <v>1839</v>
      </c>
      <c r="H1116" s="29" t="str">
        <f t="shared" si="17"/>
        <v/>
      </c>
      <c r="I1116" s="25" t="str">
        <f>IF(K1116&gt;4,"Dames","Messieurs")</f>
        <v>Messieurs</v>
      </c>
      <c r="J1116" t="str">
        <f>RIGHT(B1116,5)</f>
        <v>222.0</v>
      </c>
      <c r="K1116">
        <f>VALUE(LEFT(J1116,1))</f>
        <v>2</v>
      </c>
      <c r="L1116" s="25" t="str">
        <f>+O1116</f>
        <v>R9 </v>
      </c>
      <c r="M1116" s="25" t="s">
        <v>4975</v>
      </c>
      <c r="N1116" s="25" t="s">
        <v>4976</v>
      </c>
      <c r="O1116" s="25" t="s">
        <v>3073</v>
      </c>
      <c r="P1116" s="25">
        <v>32458</v>
      </c>
      <c r="Q1116" s="25">
        <v>0.75</v>
      </c>
      <c r="R1116" s="25" t="s">
        <v>50</v>
      </c>
      <c r="S1116" s="25" t="s">
        <v>36</v>
      </c>
    </row>
    <row r="1117" spans="1:19" x14ac:dyDescent="0.35">
      <c r="A1117" s="25" t="str">
        <f>+N1117</f>
        <v>Halestrap Luke</v>
      </c>
      <c r="B1117" s="25" t="str">
        <f>+M1117</f>
        <v>435.70.324.0</v>
      </c>
      <c r="C1117" s="25" t="str">
        <f>LEFT(L1117,2)</f>
        <v>R9</v>
      </c>
      <c r="D1117" s="25">
        <f>+Q1117</f>
        <v>0.75</v>
      </c>
      <c r="E1117" s="25" t="str">
        <f>+R1117</f>
        <v>55+</v>
      </c>
      <c r="F1117" s="25" t="str">
        <f>+S1117</f>
        <v>A</v>
      </c>
      <c r="G1117" s="29" t="s">
        <v>1839</v>
      </c>
      <c r="H1117" s="29" t="str">
        <f t="shared" si="17"/>
        <v/>
      </c>
      <c r="I1117" s="25" t="str">
        <f>IF(K1117&gt;4,"Dames","Messieurs")</f>
        <v>Messieurs</v>
      </c>
      <c r="J1117" t="str">
        <f>RIGHT(B1117,5)</f>
        <v>324.0</v>
      </c>
      <c r="K1117">
        <f>VALUE(LEFT(J1117,1))</f>
        <v>3</v>
      </c>
      <c r="L1117" s="25" t="str">
        <f>+O1117</f>
        <v>R9 </v>
      </c>
      <c r="M1117" s="25" t="s">
        <v>2170</v>
      </c>
      <c r="N1117" s="25" t="s">
        <v>2169</v>
      </c>
      <c r="O1117" s="25" t="s">
        <v>3073</v>
      </c>
      <c r="P1117" s="25">
        <v>32458</v>
      </c>
      <c r="Q1117" s="25">
        <v>0.75</v>
      </c>
      <c r="R1117" s="25" t="s">
        <v>53</v>
      </c>
      <c r="S1117" s="25" t="s">
        <v>36</v>
      </c>
    </row>
    <row r="1118" spans="1:19" x14ac:dyDescent="0.35">
      <c r="A1118" s="25" t="str">
        <f>+N1118</f>
        <v>Haller Ewan</v>
      </c>
      <c r="B1118" s="25" t="str">
        <f>+M1118</f>
        <v>436.10.263.0</v>
      </c>
      <c r="C1118" s="25" t="str">
        <f>LEFT(L1118,2)</f>
        <v>R5</v>
      </c>
      <c r="D1118" s="25">
        <f>+Q1118</f>
        <v>4.92</v>
      </c>
      <c r="E1118" s="25" t="str">
        <f>+R1118</f>
        <v>16&amp;U</v>
      </c>
      <c r="F1118" s="25" t="str">
        <f>+S1118</f>
        <v>S</v>
      </c>
      <c r="G1118" s="29" t="s">
        <v>3393</v>
      </c>
      <c r="H1118" s="29" t="str">
        <f t="shared" si="17"/>
        <v/>
      </c>
      <c r="I1118" s="25" t="str">
        <f>IF(K1118&gt;4,"Dames","Messieurs")</f>
        <v>Messieurs</v>
      </c>
      <c r="J1118" t="str">
        <f>RIGHT(B1118,5)</f>
        <v>263.0</v>
      </c>
      <c r="K1118">
        <f>VALUE(LEFT(J1118,1))</f>
        <v>2</v>
      </c>
      <c r="L1118" s="25" t="str">
        <f>+O1118</f>
        <v>R5 </v>
      </c>
      <c r="M1118" s="25" t="s">
        <v>3594</v>
      </c>
      <c r="N1118" s="25" t="s">
        <v>3595</v>
      </c>
      <c r="O1118" s="25" t="s">
        <v>3084</v>
      </c>
      <c r="P1118" s="25">
        <v>4512</v>
      </c>
      <c r="Q1118" s="25">
        <v>4.92</v>
      </c>
      <c r="R1118" s="25" t="s">
        <v>87</v>
      </c>
      <c r="S1118" s="25" t="s">
        <v>878</v>
      </c>
    </row>
    <row r="1119" spans="1:19" x14ac:dyDescent="0.35">
      <c r="A1119" s="25" t="str">
        <f>+N1119</f>
        <v>Hamdan Youssef</v>
      </c>
      <c r="B1119" s="25" t="str">
        <f>+M1119</f>
        <v>437.82.441.0</v>
      </c>
      <c r="C1119" s="25" t="str">
        <f>LEFT(L1119,2)</f>
        <v>R5</v>
      </c>
      <c r="D1119" s="25">
        <f>+Q1119</f>
        <v>4.8319999999999999</v>
      </c>
      <c r="E1119" s="25" t="str">
        <f>+R1119</f>
        <v>40+</v>
      </c>
      <c r="F1119" s="25" t="str">
        <f>+S1119</f>
        <v>A</v>
      </c>
      <c r="G1119" s="29" t="s">
        <v>539</v>
      </c>
      <c r="H1119" s="29" t="str">
        <f t="shared" si="17"/>
        <v/>
      </c>
      <c r="I1119" s="25" t="str">
        <f>IF(K1119&gt;4,"Dames","Messieurs")</f>
        <v>Messieurs</v>
      </c>
      <c r="J1119" t="str">
        <f>RIGHT(B1119,5)</f>
        <v>441.0</v>
      </c>
      <c r="K1119">
        <f>VALUE(LEFT(J1119,1))</f>
        <v>4</v>
      </c>
      <c r="L1119" s="25" t="str">
        <f>+O1119</f>
        <v>R5 </v>
      </c>
      <c r="M1119" s="25" t="s">
        <v>4385</v>
      </c>
      <c r="N1119" s="25" t="s">
        <v>4386</v>
      </c>
      <c r="O1119" s="25" t="s">
        <v>3084</v>
      </c>
      <c r="P1119" s="25">
        <v>4774</v>
      </c>
      <c r="Q1119" s="25">
        <v>4.8319999999999999</v>
      </c>
      <c r="R1119" s="25" t="s">
        <v>68</v>
      </c>
      <c r="S1119" s="25" t="s">
        <v>36</v>
      </c>
    </row>
    <row r="1120" spans="1:19" x14ac:dyDescent="0.35">
      <c r="A1120" s="25" t="str">
        <f>+N1120</f>
        <v>Hamel Alistair</v>
      </c>
      <c r="B1120" s="25" t="str">
        <f>+M1120</f>
        <v>437.12.249.0</v>
      </c>
      <c r="C1120" s="25" t="str">
        <f>LEFT(L1120,2)</f>
        <v>R8</v>
      </c>
      <c r="D1120" s="25">
        <f>+Q1120</f>
        <v>0.93899999999999995</v>
      </c>
      <c r="E1120" s="25" t="str">
        <f>+R1120</f>
        <v>14&amp;U</v>
      </c>
      <c r="F1120" s="25" t="str">
        <f>+S1120</f>
        <v>A</v>
      </c>
      <c r="G1120" s="29" t="s">
        <v>27</v>
      </c>
      <c r="H1120" s="29" t="str">
        <f t="shared" si="17"/>
        <v/>
      </c>
      <c r="I1120" s="25" t="str">
        <f>IF(K1120&gt;4,"Dames","Messieurs")</f>
        <v>Messieurs</v>
      </c>
      <c r="J1120" t="str">
        <f>RIGHT(B1120,5)</f>
        <v>249.0</v>
      </c>
      <c r="K1120">
        <f>VALUE(LEFT(J1120,1))</f>
        <v>2</v>
      </c>
      <c r="L1120" s="25" t="str">
        <f>+O1120</f>
        <v>R8 </v>
      </c>
      <c r="M1120" s="25" t="s">
        <v>3181</v>
      </c>
      <c r="N1120" s="25" t="s">
        <v>3182</v>
      </c>
      <c r="O1120" s="25" t="s">
        <v>3070</v>
      </c>
      <c r="P1120" s="25">
        <v>29858</v>
      </c>
      <c r="Q1120" s="25">
        <v>0.93899999999999995</v>
      </c>
      <c r="R1120" s="25" t="s">
        <v>83</v>
      </c>
      <c r="S1120" s="25" t="s">
        <v>36</v>
      </c>
    </row>
    <row r="1121" spans="1:19" x14ac:dyDescent="0.35">
      <c r="A1121" s="25" t="str">
        <f>+N1121</f>
        <v>Hamel Ulysse</v>
      </c>
      <c r="B1121" s="25" t="str">
        <f>+M1121</f>
        <v>437.10.334.0</v>
      </c>
      <c r="C1121" s="25" t="str">
        <f>LEFT(L1121,2)</f>
        <v>R7</v>
      </c>
      <c r="D1121" s="25">
        <f>+Q1121</f>
        <v>3.012</v>
      </c>
      <c r="E1121" s="25" t="str">
        <f>+R1121</f>
        <v>16&amp;U</v>
      </c>
      <c r="F1121" s="25" t="str">
        <f>+S1121</f>
        <v>A</v>
      </c>
      <c r="G1121" s="29" t="s">
        <v>27</v>
      </c>
      <c r="H1121" s="29" t="str">
        <f t="shared" si="17"/>
        <v/>
      </c>
      <c r="I1121" s="25" t="str">
        <f>IF(K1121&gt;4,"Dames","Messieurs")</f>
        <v>Messieurs</v>
      </c>
      <c r="J1121" t="str">
        <f>RIGHT(B1121,5)</f>
        <v>334.0</v>
      </c>
      <c r="K1121">
        <f>VALUE(LEFT(J1121,1))</f>
        <v>3</v>
      </c>
      <c r="L1121" s="25" t="str">
        <f>+O1121</f>
        <v>R7 </v>
      </c>
      <c r="M1121" s="25" t="s">
        <v>3762</v>
      </c>
      <c r="N1121" s="25" t="s">
        <v>3763</v>
      </c>
      <c r="O1121" s="25" t="s">
        <v>3066</v>
      </c>
      <c r="P1121" s="25">
        <v>12526</v>
      </c>
      <c r="Q1121" s="25">
        <v>3.012</v>
      </c>
      <c r="R1121" s="25" t="s">
        <v>87</v>
      </c>
      <c r="S1121" s="25" t="s">
        <v>36</v>
      </c>
    </row>
    <row r="1122" spans="1:19" x14ac:dyDescent="0.35">
      <c r="A1122" s="25" t="str">
        <f>+N1122</f>
        <v>Hameri Ari-Pekka</v>
      </c>
      <c r="B1122" s="25" t="str">
        <f>+M1122</f>
        <v>437.64.449.0</v>
      </c>
      <c r="C1122" s="25" t="str">
        <f>LEFT(L1122,2)</f>
        <v>R8</v>
      </c>
      <c r="D1122" s="25">
        <f>+Q1122</f>
        <v>0.876</v>
      </c>
      <c r="E1122" s="25" t="str">
        <f>+R1122</f>
        <v>60+</v>
      </c>
      <c r="F1122" s="25" t="str">
        <f>+S1122</f>
        <v>A</v>
      </c>
      <c r="G1122" s="29" t="s">
        <v>3994</v>
      </c>
      <c r="H1122" s="29" t="str">
        <f t="shared" si="17"/>
        <v/>
      </c>
      <c r="I1122" s="25" t="str">
        <f>IF(K1122&gt;4,"Dames","Messieurs")</f>
        <v>Messieurs</v>
      </c>
      <c r="J1122" t="str">
        <f>RIGHT(B1122,5)</f>
        <v>449.0</v>
      </c>
      <c r="K1122">
        <f>VALUE(LEFT(J1122,1))</f>
        <v>4</v>
      </c>
      <c r="L1122" s="25" t="str">
        <f>+O1122</f>
        <v>R8 </v>
      </c>
      <c r="M1122" s="25" t="s">
        <v>587</v>
      </c>
      <c r="N1122" s="25" t="s">
        <v>588</v>
      </c>
      <c r="O1122" s="25" t="s">
        <v>3070</v>
      </c>
      <c r="P1122" s="25">
        <v>30717</v>
      </c>
      <c r="Q1122" s="25">
        <v>0.876</v>
      </c>
      <c r="R1122" s="25" t="s">
        <v>47</v>
      </c>
      <c r="S1122" s="25" t="s">
        <v>36</v>
      </c>
    </row>
    <row r="1123" spans="1:19" x14ac:dyDescent="0.35">
      <c r="A1123" s="25" t="str">
        <f>+N1123</f>
        <v>Harbich Lennart</v>
      </c>
      <c r="B1123" s="25" t="str">
        <f>+M1123</f>
        <v>441.88.377.1</v>
      </c>
      <c r="C1123" s="25" t="str">
        <f>LEFT(L1123,2)</f>
        <v>R6</v>
      </c>
      <c r="D1123" s="25">
        <f>+Q1123</f>
        <v>3.786</v>
      </c>
      <c r="E1123" s="25" t="str">
        <f>+R1123</f>
        <v>35+</v>
      </c>
      <c r="F1123" s="25" t="str">
        <f>+S1123</f>
        <v>A</v>
      </c>
      <c r="G1123" s="29" t="s">
        <v>28</v>
      </c>
      <c r="H1123" s="29" t="str">
        <f t="shared" si="17"/>
        <v/>
      </c>
      <c r="I1123" s="25" t="str">
        <f>IF(K1123&gt;4,"Dames","Messieurs")</f>
        <v>Messieurs</v>
      </c>
      <c r="J1123" t="str">
        <f>RIGHT(B1123,5)</f>
        <v>377.1</v>
      </c>
      <c r="K1123">
        <f>VALUE(LEFT(J1123,1))</f>
        <v>3</v>
      </c>
      <c r="L1123" s="25" t="str">
        <f>+O1123</f>
        <v>R6 </v>
      </c>
      <c r="M1123" s="25" t="s">
        <v>2495</v>
      </c>
      <c r="N1123" s="25" t="s">
        <v>2496</v>
      </c>
      <c r="O1123" s="25" t="s">
        <v>3065</v>
      </c>
      <c r="P1123" s="25">
        <v>8619</v>
      </c>
      <c r="Q1123" s="25">
        <v>3.786</v>
      </c>
      <c r="R1123" s="25" t="s">
        <v>42</v>
      </c>
      <c r="S1123" s="25" t="s">
        <v>36</v>
      </c>
    </row>
    <row r="1124" spans="1:19" x14ac:dyDescent="0.35">
      <c r="A1124" s="25" t="str">
        <f>+N1124</f>
        <v>Hardoin Pierre</v>
      </c>
      <c r="B1124" s="25" t="str">
        <f>+M1124</f>
        <v>441.71.360.1</v>
      </c>
      <c r="C1124" s="25" t="str">
        <f>LEFT(L1124,2)</f>
        <v>R7</v>
      </c>
      <c r="D1124" s="25">
        <f>+Q1124</f>
        <v>2.0019999999999998</v>
      </c>
      <c r="E1124" s="25" t="str">
        <f>+R1124</f>
        <v>50+</v>
      </c>
      <c r="F1124" s="25" t="str">
        <f>+S1124</f>
        <v>S</v>
      </c>
      <c r="G1124" s="29" t="s">
        <v>1839</v>
      </c>
      <c r="H1124" s="29" t="str">
        <f t="shared" si="17"/>
        <v/>
      </c>
      <c r="I1124" s="25" t="str">
        <f>IF(K1124&gt;4,"Dames","Messieurs")</f>
        <v>Messieurs</v>
      </c>
      <c r="J1124" t="str">
        <f>RIGHT(B1124,5)</f>
        <v>360.1</v>
      </c>
      <c r="K1124">
        <f>VALUE(LEFT(J1124,1))</f>
        <v>3</v>
      </c>
      <c r="L1124" s="25" t="str">
        <f>+O1124</f>
        <v>R7 </v>
      </c>
      <c r="M1124" s="25" t="s">
        <v>1906</v>
      </c>
      <c r="N1124" s="25" t="s">
        <v>1907</v>
      </c>
      <c r="O1124" s="25" t="s">
        <v>3066</v>
      </c>
      <c r="P1124" s="25">
        <v>19156</v>
      </c>
      <c r="Q1124" s="25">
        <v>2.0019999999999998</v>
      </c>
      <c r="R1124" s="25" t="s">
        <v>39</v>
      </c>
      <c r="S1124" s="25" t="s">
        <v>878</v>
      </c>
    </row>
    <row r="1125" spans="1:19" x14ac:dyDescent="0.35">
      <c r="A1125" s="25" t="str">
        <f>+N1125</f>
        <v>Hardy Ludovic</v>
      </c>
      <c r="B1125" s="25" t="str">
        <f>+M1125</f>
        <v>441.75.386.0</v>
      </c>
      <c r="C1125" s="25" t="str">
        <f>LEFT(L1125,2)</f>
        <v>R9</v>
      </c>
      <c r="D1125" s="25">
        <f>+Q1125</f>
        <v>0.75</v>
      </c>
      <c r="E1125" s="25" t="str">
        <f>+R1125</f>
        <v>50+</v>
      </c>
      <c r="F1125" s="25" t="str">
        <f>+S1125</f>
        <v>S</v>
      </c>
      <c r="G1125" s="29" t="s">
        <v>1839</v>
      </c>
      <c r="H1125" s="29" t="str">
        <f t="shared" si="17"/>
        <v/>
      </c>
      <c r="I1125" s="25" t="str">
        <f>IF(K1125&gt;4,"Dames","Messieurs")</f>
        <v>Messieurs</v>
      </c>
      <c r="J1125" t="str">
        <f>RIGHT(B1125,5)</f>
        <v>386.0</v>
      </c>
      <c r="K1125">
        <f>VALUE(LEFT(J1125,1))</f>
        <v>3</v>
      </c>
      <c r="L1125" s="25" t="str">
        <f>+O1125</f>
        <v>R9 </v>
      </c>
      <c r="M1125" s="25" t="s">
        <v>3895</v>
      </c>
      <c r="N1125" s="25" t="s">
        <v>3896</v>
      </c>
      <c r="O1125" s="25" t="s">
        <v>3073</v>
      </c>
      <c r="P1125" s="25">
        <v>32458</v>
      </c>
      <c r="Q1125" s="25">
        <v>0.75</v>
      </c>
      <c r="R1125" s="25" t="s">
        <v>39</v>
      </c>
      <c r="S1125" s="25" t="s">
        <v>878</v>
      </c>
    </row>
    <row r="1126" spans="1:19" x14ac:dyDescent="0.35">
      <c r="A1126" s="25" t="str">
        <f>+N1126</f>
        <v>Harris Benjamin</v>
      </c>
      <c r="B1126" s="25" t="str">
        <f>+M1126</f>
        <v>441.12.357.0</v>
      </c>
      <c r="C1126" s="25" t="str">
        <f>LEFT(L1126,2)</f>
        <v>R6</v>
      </c>
      <c r="D1126" s="25">
        <f>+Q1126</f>
        <v>3.573</v>
      </c>
      <c r="E1126" s="25" t="str">
        <f>+R1126</f>
        <v>14&amp;U</v>
      </c>
      <c r="F1126" s="25" t="str">
        <f>+S1126</f>
        <v>A</v>
      </c>
      <c r="G1126" s="29" t="s">
        <v>29</v>
      </c>
      <c r="H1126" s="29" t="str">
        <f t="shared" si="17"/>
        <v/>
      </c>
      <c r="I1126" s="25" t="str">
        <f>IF(K1126&gt;4,"Dames","Messieurs")</f>
        <v>Messieurs</v>
      </c>
      <c r="J1126" t="str">
        <f>RIGHT(B1126,5)</f>
        <v>357.0</v>
      </c>
      <c r="K1126">
        <f>VALUE(LEFT(J1126,1))</f>
        <v>3</v>
      </c>
      <c r="L1126" s="25" t="str">
        <f>+O1126</f>
        <v>R6 </v>
      </c>
      <c r="M1126" s="25" t="s">
        <v>5238</v>
      </c>
      <c r="N1126" s="25" t="s">
        <v>5239</v>
      </c>
      <c r="O1126" s="25" t="s">
        <v>3065</v>
      </c>
      <c r="P1126" s="25">
        <v>9604</v>
      </c>
      <c r="Q1126" s="25">
        <v>3.573</v>
      </c>
      <c r="R1126" s="25" t="s">
        <v>83</v>
      </c>
      <c r="S1126" s="25" t="s">
        <v>36</v>
      </c>
    </row>
    <row r="1127" spans="1:19" x14ac:dyDescent="0.35">
      <c r="A1127" s="25" t="str">
        <f>+N1127</f>
        <v>Harris Elliott</v>
      </c>
      <c r="B1127" s="25" t="str">
        <f>+M1127</f>
        <v>314.09.220.0</v>
      </c>
      <c r="C1127" s="25" t="str">
        <f>LEFT(L1127,2)</f>
        <v>R7</v>
      </c>
      <c r="D1127" s="25">
        <f>+Q1127</f>
        <v>2.8559999999999999</v>
      </c>
      <c r="E1127" s="25" t="str">
        <f>+R1127</f>
        <v>16&amp;U</v>
      </c>
      <c r="F1127" s="25" t="str">
        <f>+S1127</f>
        <v>A</v>
      </c>
      <c r="G1127" s="29" t="s">
        <v>29</v>
      </c>
      <c r="H1127" s="29" t="str">
        <f t="shared" si="17"/>
        <v/>
      </c>
      <c r="I1127" s="25" t="str">
        <f>IF(K1127&gt;4,"Dames","Messieurs")</f>
        <v>Messieurs</v>
      </c>
      <c r="J1127" t="str">
        <f>RIGHT(B1127,5)</f>
        <v>220.0</v>
      </c>
      <c r="K1127">
        <f>VALUE(LEFT(J1127,1))</f>
        <v>2</v>
      </c>
      <c r="L1127" s="25" t="str">
        <f>+O1127</f>
        <v>R7 </v>
      </c>
      <c r="M1127" s="25" t="s">
        <v>5262</v>
      </c>
      <c r="N1127" s="25" t="s">
        <v>5263</v>
      </c>
      <c r="O1127" s="25" t="s">
        <v>3066</v>
      </c>
      <c r="P1127" s="25">
        <v>13443</v>
      </c>
      <c r="Q1127" s="25">
        <v>2.8559999999999999</v>
      </c>
      <c r="R1127" s="25" t="s">
        <v>87</v>
      </c>
      <c r="S1127" s="25" t="s">
        <v>36</v>
      </c>
    </row>
    <row r="1128" spans="1:19" x14ac:dyDescent="0.35">
      <c r="A1128" s="25" t="str">
        <f>+N1128</f>
        <v>Harry Luisa</v>
      </c>
      <c r="B1128" s="25" t="str">
        <f>+M1128</f>
        <v>441.85.859.0</v>
      </c>
      <c r="C1128" s="25" t="str">
        <f>LEFT(L1128,2)</f>
        <v>R8</v>
      </c>
      <c r="D1128" s="25">
        <f>+Q1128</f>
        <v>1.399</v>
      </c>
      <c r="E1128" s="25" t="str">
        <f>+R1128</f>
        <v>40+</v>
      </c>
      <c r="F1128" s="25" t="str">
        <f>+S1128</f>
        <v>S</v>
      </c>
      <c r="G1128" s="29" t="s">
        <v>539</v>
      </c>
      <c r="H1128" s="29" t="str">
        <f t="shared" si="17"/>
        <v/>
      </c>
      <c r="I1128" s="25" t="str">
        <f>IF(K1128&gt;4,"Dames","Messieurs")</f>
        <v>Dames</v>
      </c>
      <c r="J1128" t="str">
        <f>RIGHT(B1128,5)</f>
        <v>859.0</v>
      </c>
      <c r="K1128">
        <f>VALUE(LEFT(J1128,1))</f>
        <v>8</v>
      </c>
      <c r="L1128" s="25" t="str">
        <f>+O1128</f>
        <v>R8 </v>
      </c>
      <c r="M1128" s="25" t="s">
        <v>3464</v>
      </c>
      <c r="N1128" s="25" t="s">
        <v>3465</v>
      </c>
      <c r="O1128" s="25" t="s">
        <v>3070</v>
      </c>
      <c r="P1128" s="25">
        <v>8962</v>
      </c>
      <c r="Q1128" s="25">
        <v>1.399</v>
      </c>
      <c r="R1128" s="25" t="s">
        <v>68</v>
      </c>
      <c r="S1128" s="25" t="s">
        <v>878</v>
      </c>
    </row>
    <row r="1129" spans="1:19" x14ac:dyDescent="0.35">
      <c r="A1129" s="25" t="str">
        <f>+N1129</f>
        <v>Hars Jean</v>
      </c>
      <c r="B1129" s="25" t="str">
        <f>+M1129</f>
        <v>441.13.132.0</v>
      </c>
      <c r="C1129" s="25" t="str">
        <f>LEFT(L1129,2)</f>
        <v>R9</v>
      </c>
      <c r="D1129" s="25">
        <f>+Q1129</f>
        <v>0.79200000000000004</v>
      </c>
      <c r="E1129" s="25" t="str">
        <f>+R1129</f>
        <v>12&amp;U</v>
      </c>
      <c r="F1129" s="25" t="str">
        <f>+S1129</f>
        <v>S</v>
      </c>
      <c r="G1129" s="29" t="s">
        <v>3359</v>
      </c>
      <c r="H1129" s="29" t="str">
        <f t="shared" si="17"/>
        <v/>
      </c>
      <c r="I1129" s="25" t="str">
        <f>IF(K1129&gt;4,"Dames","Messieurs")</f>
        <v>Messieurs</v>
      </c>
      <c r="J1129" t="str">
        <f>RIGHT(B1129,5)</f>
        <v>132.0</v>
      </c>
      <c r="K1129">
        <f>VALUE(LEFT(J1129,1))</f>
        <v>1</v>
      </c>
      <c r="L1129" s="25" t="str">
        <f>+O1129</f>
        <v>R9 </v>
      </c>
      <c r="M1129" s="25" t="s">
        <v>2683</v>
      </c>
      <c r="N1129" s="25" t="s">
        <v>2684</v>
      </c>
      <c r="O1129" s="25" t="s">
        <v>3073</v>
      </c>
      <c r="P1129" s="25">
        <v>31861</v>
      </c>
      <c r="Q1129" s="25">
        <v>0.79200000000000004</v>
      </c>
      <c r="R1129" s="25" t="s">
        <v>50</v>
      </c>
      <c r="S1129" s="25" t="s">
        <v>878</v>
      </c>
    </row>
    <row r="1130" spans="1:19" x14ac:dyDescent="0.35">
      <c r="A1130" s="25" t="str">
        <f>+N1130</f>
        <v>Hars Nicolas</v>
      </c>
      <c r="B1130" s="25" t="str">
        <f>+M1130</f>
        <v>441.78.308.0</v>
      </c>
      <c r="C1130" s="25" t="str">
        <f>LEFT(L1130,2)</f>
        <v>R8</v>
      </c>
      <c r="D1130" s="25">
        <f>+Q1130</f>
        <v>1.27</v>
      </c>
      <c r="E1130" s="25" t="str">
        <f>+R1130</f>
        <v>45+</v>
      </c>
      <c r="F1130" s="25" t="str">
        <f>+S1130</f>
        <v>S</v>
      </c>
      <c r="G1130" s="29" t="s">
        <v>3359</v>
      </c>
      <c r="H1130" s="29" t="str">
        <f t="shared" si="17"/>
        <v/>
      </c>
      <c r="I1130" s="25" t="str">
        <f>IF(K1130&gt;4,"Dames","Messieurs")</f>
        <v>Messieurs</v>
      </c>
      <c r="J1130" t="str">
        <f>RIGHT(B1130,5)</f>
        <v>308.0</v>
      </c>
      <c r="K1130">
        <f>VALUE(LEFT(J1130,1))</f>
        <v>3</v>
      </c>
      <c r="L1130" s="25" t="str">
        <f>+O1130</f>
        <v>R8 </v>
      </c>
      <c r="M1130" s="25" t="s">
        <v>3353</v>
      </c>
      <c r="N1130" s="25" t="s">
        <v>3354</v>
      </c>
      <c r="O1130" s="25" t="s">
        <v>3070</v>
      </c>
      <c r="P1130" s="25">
        <v>25937</v>
      </c>
      <c r="Q1130" s="25">
        <v>1.27</v>
      </c>
      <c r="R1130" s="25" t="s">
        <v>78</v>
      </c>
      <c r="S1130" s="25" t="s">
        <v>878</v>
      </c>
    </row>
    <row r="1131" spans="1:19" x14ac:dyDescent="0.35">
      <c r="A1131" s="25" t="str">
        <f>+N1131</f>
        <v>Hartmann Nicolas</v>
      </c>
      <c r="B1131" s="25" t="str">
        <f>+M1131</f>
        <v>442.97.358.0</v>
      </c>
      <c r="C1131" s="25" t="str">
        <f>LEFT(L1131,2)</f>
        <v>R9</v>
      </c>
      <c r="D1131" s="25">
        <f>+Q1131</f>
        <v>0.75</v>
      </c>
      <c r="E1131" s="25" t="str">
        <f>+R1131</f>
        <v>A</v>
      </c>
      <c r="F1131" s="25" t="str">
        <f>+S1131</f>
        <v>S</v>
      </c>
      <c r="G1131" s="29" t="s">
        <v>539</v>
      </c>
      <c r="H1131" s="29" t="str">
        <f t="shared" si="17"/>
        <v/>
      </c>
      <c r="I1131" s="25" t="str">
        <f>IF(K1131&gt;4,"Dames","Messieurs")</f>
        <v>Messieurs</v>
      </c>
      <c r="J1131" t="str">
        <f>RIGHT(B1131,5)</f>
        <v>358.0</v>
      </c>
      <c r="K1131">
        <f>VALUE(LEFT(J1131,1))</f>
        <v>3</v>
      </c>
      <c r="L1131" s="25" t="str">
        <f>+O1131</f>
        <v>R9 </v>
      </c>
      <c r="M1131" s="25" t="s">
        <v>1054</v>
      </c>
      <c r="N1131" s="25" t="s">
        <v>1055</v>
      </c>
      <c r="O1131" s="25" t="s">
        <v>3073</v>
      </c>
      <c r="P1131" s="25">
        <v>32458</v>
      </c>
      <c r="Q1131" s="25">
        <v>0.75</v>
      </c>
      <c r="R1131" s="25" t="s">
        <v>36</v>
      </c>
      <c r="S1131" s="25" t="s">
        <v>878</v>
      </c>
    </row>
    <row r="1132" spans="1:19" x14ac:dyDescent="0.35">
      <c r="A1132" s="25" t="str">
        <f>+N1132</f>
        <v>Hasler-Nguyen Nathalie</v>
      </c>
      <c r="B1132" s="25" t="str">
        <f>+M1132</f>
        <v>443.68.775.0</v>
      </c>
      <c r="C1132" s="25" t="str">
        <f>LEFT(L1132,2)</f>
        <v>R6</v>
      </c>
      <c r="D1132" s="25">
        <f>+Q1132</f>
        <v>4.2439999999999998</v>
      </c>
      <c r="E1132" s="25" t="str">
        <f>+R1132</f>
        <v>55+</v>
      </c>
      <c r="F1132" s="25" t="str">
        <f>+S1132</f>
        <v>A</v>
      </c>
      <c r="G1132" s="29" t="s">
        <v>1839</v>
      </c>
      <c r="H1132" s="29" t="str">
        <f t="shared" si="17"/>
        <v/>
      </c>
      <c r="I1132" s="25" t="str">
        <f>IF(K1132&gt;4,"Dames","Messieurs")</f>
        <v>Dames</v>
      </c>
      <c r="J1132" t="str">
        <f>RIGHT(B1132,5)</f>
        <v>775.0</v>
      </c>
      <c r="K1132">
        <f>VALUE(LEFT(J1132,1))</f>
        <v>7</v>
      </c>
      <c r="L1132" s="25" t="str">
        <f>+O1132</f>
        <v>R6 </v>
      </c>
      <c r="M1132" s="25" t="s">
        <v>1936</v>
      </c>
      <c r="N1132" s="25" t="s">
        <v>1937</v>
      </c>
      <c r="O1132" s="25" t="s">
        <v>3065</v>
      </c>
      <c r="P1132" s="25">
        <v>2336</v>
      </c>
      <c r="Q1132" s="25">
        <v>4.2439999999999998</v>
      </c>
      <c r="R1132" s="25" t="s">
        <v>53</v>
      </c>
      <c r="S1132" s="25" t="s">
        <v>36</v>
      </c>
    </row>
    <row r="1133" spans="1:19" x14ac:dyDescent="0.35">
      <c r="A1133" s="25" t="str">
        <f>+N1133</f>
        <v>Hassan Lise</v>
      </c>
      <c r="B1133" s="25" t="str">
        <f>+M1133</f>
        <v>443.97.802.0</v>
      </c>
      <c r="C1133" s="25" t="str">
        <f>LEFT(L1133,2)</f>
        <v>R9</v>
      </c>
      <c r="D1133" s="25">
        <f>+Q1133</f>
        <v>0.75</v>
      </c>
      <c r="E1133" s="25" t="str">
        <f>+R1133</f>
        <v>A</v>
      </c>
      <c r="F1133" s="25" t="str">
        <f>+S1133</f>
        <v>S</v>
      </c>
      <c r="G1133" s="29" t="s">
        <v>539</v>
      </c>
      <c r="H1133" s="29" t="str">
        <f t="shared" si="17"/>
        <v/>
      </c>
      <c r="I1133" s="25" t="str">
        <f>IF(K1133&gt;4,"Dames","Messieurs")</f>
        <v>Dames</v>
      </c>
      <c r="J1133" t="str">
        <f>RIGHT(B1133,5)</f>
        <v>802.0</v>
      </c>
      <c r="K1133">
        <f>VALUE(LEFT(J1133,1))</f>
        <v>8</v>
      </c>
      <c r="L1133" s="25" t="str">
        <f>+O1133</f>
        <v>R9 </v>
      </c>
      <c r="M1133" s="25" t="s">
        <v>1056</v>
      </c>
      <c r="N1133" s="25" t="s">
        <v>1057</v>
      </c>
      <c r="O1133" s="25" t="s">
        <v>3073</v>
      </c>
      <c r="P1133" s="25">
        <v>11805</v>
      </c>
      <c r="Q1133" s="25">
        <v>0.75</v>
      </c>
      <c r="R1133" s="25" t="s">
        <v>36</v>
      </c>
      <c r="S1133" s="25" t="s">
        <v>878</v>
      </c>
    </row>
    <row r="1134" spans="1:19" x14ac:dyDescent="0.35">
      <c r="A1134" s="25" t="str">
        <f>+N1134</f>
        <v>Hastoy Arnaud</v>
      </c>
      <c r="B1134" s="25" t="str">
        <f>+M1134</f>
        <v>443.32.308.0</v>
      </c>
      <c r="C1134" s="25" t="str">
        <f>LEFT(L1134,2)</f>
        <v>R9</v>
      </c>
      <c r="D1134" s="25">
        <f>+Q1134</f>
        <v>0.75</v>
      </c>
      <c r="E1134" s="25" t="str">
        <f>+R1134</f>
        <v>90+</v>
      </c>
      <c r="F1134" s="25" t="str">
        <f>+S1134</f>
        <v>A</v>
      </c>
      <c r="G1134" s="29" t="s">
        <v>1839</v>
      </c>
      <c r="H1134" s="29" t="str">
        <f t="shared" si="17"/>
        <v/>
      </c>
      <c r="I1134" s="25" t="str">
        <f>IF(K1134&gt;4,"Dames","Messieurs")</f>
        <v>Messieurs</v>
      </c>
      <c r="J1134" t="str">
        <f>RIGHT(B1134,5)</f>
        <v>308.0</v>
      </c>
      <c r="K1134">
        <f>VALUE(LEFT(J1134,1))</f>
        <v>3</v>
      </c>
      <c r="L1134" s="25" t="str">
        <f>+O1134</f>
        <v>R9 </v>
      </c>
      <c r="M1134" s="25" t="s">
        <v>2050</v>
      </c>
      <c r="N1134" s="25" t="s">
        <v>2051</v>
      </c>
      <c r="O1134" s="25" t="s">
        <v>3073</v>
      </c>
      <c r="P1134" s="25">
        <v>32458</v>
      </c>
      <c r="Q1134" s="25">
        <v>0.75</v>
      </c>
      <c r="R1134" s="25" t="s">
        <v>4882</v>
      </c>
      <c r="S1134" s="25" t="s">
        <v>36</v>
      </c>
    </row>
    <row r="1135" spans="1:19" x14ac:dyDescent="0.35">
      <c r="A1135" s="25" t="str">
        <f>+N1135</f>
        <v>Hatt Donovan</v>
      </c>
      <c r="B1135" s="25" t="str">
        <f>+M1135</f>
        <v>444.89.418.0</v>
      </c>
      <c r="C1135" s="25" t="str">
        <f>LEFT(L1135,2)</f>
        <v>R9</v>
      </c>
      <c r="D1135" s="25">
        <f>+Q1135</f>
        <v>0.75</v>
      </c>
      <c r="E1135" s="25" t="str">
        <f>+R1135</f>
        <v>35+</v>
      </c>
      <c r="F1135" s="25" t="str">
        <f>+S1135</f>
        <v>S</v>
      </c>
      <c r="G1135" s="29" t="s">
        <v>25</v>
      </c>
      <c r="H1135" s="29" t="str">
        <f t="shared" si="17"/>
        <v/>
      </c>
      <c r="I1135" s="25" t="str">
        <f>IF(K1135&gt;4,"Dames","Messieurs")</f>
        <v>Messieurs</v>
      </c>
      <c r="J1135" t="str">
        <f>RIGHT(B1135,5)</f>
        <v>418.0</v>
      </c>
      <c r="K1135">
        <f>VALUE(LEFT(J1135,1))</f>
        <v>4</v>
      </c>
      <c r="L1135" s="25" t="str">
        <f>+O1135</f>
        <v>R9 </v>
      </c>
      <c r="M1135" s="25" t="s">
        <v>959</v>
      </c>
      <c r="N1135" s="25" t="s">
        <v>960</v>
      </c>
      <c r="O1135" s="25" t="s">
        <v>3073</v>
      </c>
      <c r="P1135" s="25">
        <v>32458</v>
      </c>
      <c r="Q1135" s="25">
        <v>0.75</v>
      </c>
      <c r="R1135" s="25" t="s">
        <v>42</v>
      </c>
      <c r="S1135" s="25" t="s">
        <v>878</v>
      </c>
    </row>
    <row r="1136" spans="1:19" x14ac:dyDescent="0.35">
      <c r="A1136" s="25" t="str">
        <f>+N1136</f>
        <v>Hatt Ghilaine</v>
      </c>
      <c r="B1136" s="25" t="str">
        <f>+M1136</f>
        <v>444.59.657.0</v>
      </c>
      <c r="C1136" s="25" t="str">
        <f>LEFT(L1136,2)</f>
        <v>R9</v>
      </c>
      <c r="D1136" s="25">
        <f>+Q1136</f>
        <v>0.75</v>
      </c>
      <c r="E1136" s="25" t="str">
        <f>+R1136</f>
        <v>65+</v>
      </c>
      <c r="F1136" s="25" t="str">
        <f>+S1136</f>
        <v>A</v>
      </c>
      <c r="G1136" s="29" t="s">
        <v>25</v>
      </c>
      <c r="H1136" s="29" t="str">
        <f t="shared" si="17"/>
        <v/>
      </c>
      <c r="I1136" s="25" t="str">
        <f>IF(K1136&gt;4,"Dames","Messieurs")</f>
        <v>Dames</v>
      </c>
      <c r="J1136" t="str">
        <f>RIGHT(B1136,5)</f>
        <v>657.0</v>
      </c>
      <c r="K1136">
        <f>VALUE(LEFT(J1136,1))</f>
        <v>6</v>
      </c>
      <c r="L1136" s="25" t="str">
        <f>+O1136</f>
        <v>R9 </v>
      </c>
      <c r="M1136" s="25" t="s">
        <v>88</v>
      </c>
      <c r="N1136" s="25" t="s">
        <v>89</v>
      </c>
      <c r="O1136" s="25" t="s">
        <v>3073</v>
      </c>
      <c r="P1136" s="25">
        <v>11805</v>
      </c>
      <c r="Q1136" s="25">
        <v>0.75</v>
      </c>
      <c r="R1136" s="25" t="s">
        <v>100</v>
      </c>
      <c r="S1136" s="25" t="s">
        <v>36</v>
      </c>
    </row>
    <row r="1137" spans="1:19" x14ac:dyDescent="0.35">
      <c r="A1137" s="25" t="str">
        <f>+N1137</f>
        <v>Hatt Grégory</v>
      </c>
      <c r="B1137" s="25" t="str">
        <f>+M1137</f>
        <v>444.84.465.0</v>
      </c>
      <c r="C1137" s="25" t="str">
        <f>LEFT(L1137,2)</f>
        <v>R7</v>
      </c>
      <c r="D1137" s="25">
        <f>+Q1137</f>
        <v>2.0419999999999998</v>
      </c>
      <c r="E1137" s="25" t="str">
        <f>+R1137</f>
        <v>40+</v>
      </c>
      <c r="F1137" s="25" t="str">
        <f>+S1137</f>
        <v>A</v>
      </c>
      <c r="G1137" s="29" t="s">
        <v>25</v>
      </c>
      <c r="H1137" s="29" t="str">
        <f t="shared" si="17"/>
        <v/>
      </c>
      <c r="I1137" s="25" t="str">
        <f>IF(K1137&gt;4,"Dames","Messieurs")</f>
        <v>Messieurs</v>
      </c>
      <c r="J1137" t="str">
        <f>RIGHT(B1137,5)</f>
        <v>465.0</v>
      </c>
      <c r="K1137">
        <f>VALUE(LEFT(J1137,1))</f>
        <v>4</v>
      </c>
      <c r="L1137" s="25" t="str">
        <f>+O1137</f>
        <v>R7 </v>
      </c>
      <c r="M1137" s="25" t="s">
        <v>62</v>
      </c>
      <c r="N1137" s="25" t="s">
        <v>63</v>
      </c>
      <c r="O1137" s="25" t="s">
        <v>3066</v>
      </c>
      <c r="P1137" s="25">
        <v>18850</v>
      </c>
      <c r="Q1137" s="25">
        <v>2.0419999999999998</v>
      </c>
      <c r="R1137" s="25" t="s">
        <v>68</v>
      </c>
      <c r="S1137" s="25" t="s">
        <v>36</v>
      </c>
    </row>
    <row r="1138" spans="1:19" x14ac:dyDescent="0.35">
      <c r="A1138" s="25" t="str">
        <f>+N1138</f>
        <v>Hatt Philippe</v>
      </c>
      <c r="B1138" s="25" t="str">
        <f>+M1138</f>
        <v>444.59.211.0</v>
      </c>
      <c r="C1138" s="25" t="str">
        <f>LEFT(L1138,2)</f>
        <v>R8</v>
      </c>
      <c r="D1138" s="25">
        <f>+Q1138</f>
        <v>1.2949999999999999</v>
      </c>
      <c r="E1138" s="25" t="str">
        <f>+R1138</f>
        <v>65+</v>
      </c>
      <c r="F1138" s="25" t="str">
        <f>+S1138</f>
        <v>A</v>
      </c>
      <c r="G1138" s="29" t="s">
        <v>25</v>
      </c>
      <c r="H1138" s="29" t="str">
        <f t="shared" ref="H1138:H1198" si="18">IF(B1138=B1137,1,"")</f>
        <v/>
      </c>
      <c r="I1138" s="25" t="str">
        <f>IF(K1138&gt;4,"Dames","Messieurs")</f>
        <v>Messieurs</v>
      </c>
      <c r="J1138" t="str">
        <f>RIGHT(B1138,5)</f>
        <v>211.0</v>
      </c>
      <c r="K1138">
        <f>VALUE(LEFT(J1138,1))</f>
        <v>2</v>
      </c>
      <c r="L1138" s="25" t="str">
        <f>+O1138</f>
        <v>R8 </v>
      </c>
      <c r="M1138" s="25" t="s">
        <v>74</v>
      </c>
      <c r="N1138" s="25" t="s">
        <v>75</v>
      </c>
      <c r="O1138" s="25" t="s">
        <v>3070</v>
      </c>
      <c r="P1138" s="25">
        <v>25655</v>
      </c>
      <c r="Q1138" s="25">
        <v>1.2949999999999999</v>
      </c>
      <c r="R1138" s="25" t="s">
        <v>100</v>
      </c>
      <c r="S1138" s="25" t="s">
        <v>36</v>
      </c>
    </row>
    <row r="1139" spans="1:19" x14ac:dyDescent="0.35">
      <c r="A1139" s="25" t="str">
        <f>+N1139</f>
        <v>Hatt Samantha</v>
      </c>
      <c r="B1139" s="25" t="str">
        <f>+M1139</f>
        <v>444.86.855.0</v>
      </c>
      <c r="C1139" s="25" t="str">
        <f>LEFT(L1139,2)</f>
        <v>R9</v>
      </c>
      <c r="D1139" s="25">
        <f>+Q1139</f>
        <v>0.75</v>
      </c>
      <c r="E1139" s="25" t="str">
        <f>+R1139</f>
        <v>35+</v>
      </c>
      <c r="F1139" s="25" t="str">
        <f>+S1139</f>
        <v>S</v>
      </c>
      <c r="G1139" s="29" t="s">
        <v>25</v>
      </c>
      <c r="H1139" s="29" t="str">
        <f t="shared" si="18"/>
        <v/>
      </c>
      <c r="I1139" s="25" t="str">
        <f>IF(K1139&gt;4,"Dames","Messieurs")</f>
        <v>Dames</v>
      </c>
      <c r="J1139" t="str">
        <f>RIGHT(B1139,5)</f>
        <v>855.0</v>
      </c>
      <c r="K1139">
        <f>VALUE(LEFT(J1139,1))</f>
        <v>8</v>
      </c>
      <c r="L1139" s="25" t="str">
        <f>+O1139</f>
        <v>R9 </v>
      </c>
      <c r="M1139" s="25" t="s">
        <v>3074</v>
      </c>
      <c r="N1139" s="25" t="s">
        <v>3075</v>
      </c>
      <c r="O1139" s="25" t="s">
        <v>3073</v>
      </c>
      <c r="P1139" s="25">
        <v>11805</v>
      </c>
      <c r="Q1139" s="25">
        <v>0.75</v>
      </c>
      <c r="R1139" s="25" t="s">
        <v>42</v>
      </c>
      <c r="S1139" s="25" t="s">
        <v>878</v>
      </c>
    </row>
    <row r="1140" spans="1:19" x14ac:dyDescent="0.35">
      <c r="A1140" s="25" t="str">
        <f>+N1140</f>
        <v>Hauri Ian</v>
      </c>
      <c r="B1140" s="25" t="str">
        <f>+M1140</f>
        <v>445.02.272.0</v>
      </c>
      <c r="C1140" s="25" t="str">
        <f>LEFT(L1140,2)</f>
        <v>R7</v>
      </c>
      <c r="D1140" s="25">
        <f>+Q1140</f>
        <v>3.028</v>
      </c>
      <c r="E1140" s="25" t="str">
        <f>+R1140</f>
        <v>A</v>
      </c>
      <c r="F1140" s="25" t="str">
        <f>+S1140</f>
        <v>S</v>
      </c>
      <c r="G1140" s="29" t="s">
        <v>3359</v>
      </c>
      <c r="H1140" s="29" t="str">
        <f t="shared" si="18"/>
        <v/>
      </c>
      <c r="I1140" s="25" t="str">
        <f>IF(K1140&gt;4,"Dames","Messieurs")</f>
        <v>Messieurs</v>
      </c>
      <c r="J1140" t="str">
        <f>RIGHT(B1140,5)</f>
        <v>272.0</v>
      </c>
      <c r="K1140">
        <f>VALUE(LEFT(J1140,1))</f>
        <v>2</v>
      </c>
      <c r="L1140" s="25" t="str">
        <f>+O1140</f>
        <v>R7 </v>
      </c>
      <c r="M1140" s="25" t="s">
        <v>714</v>
      </c>
      <c r="N1140" s="25" t="s">
        <v>715</v>
      </c>
      <c r="O1140" s="25" t="s">
        <v>3066</v>
      </c>
      <c r="P1140" s="25">
        <v>12423</v>
      </c>
      <c r="Q1140" s="25">
        <v>3.028</v>
      </c>
      <c r="R1140" s="25" t="s">
        <v>36</v>
      </c>
      <c r="S1140" s="25" t="s">
        <v>878</v>
      </c>
    </row>
    <row r="1141" spans="1:19" x14ac:dyDescent="0.35">
      <c r="A1141" s="25" t="str">
        <f>+N1141</f>
        <v>Hauri Patrick</v>
      </c>
      <c r="B1141" s="25" t="str">
        <f>+M1141</f>
        <v>445.72.353.0</v>
      </c>
      <c r="C1141" s="25" t="str">
        <f>LEFT(L1141,2)</f>
        <v>R8</v>
      </c>
      <c r="D1141" s="25">
        <f>+Q1141</f>
        <v>1.6850000000000001</v>
      </c>
      <c r="E1141" s="25" t="str">
        <f>+R1141</f>
        <v>50+</v>
      </c>
      <c r="F1141" s="25" t="str">
        <f>+S1141</f>
        <v>S</v>
      </c>
      <c r="G1141" s="29" t="s">
        <v>3359</v>
      </c>
      <c r="H1141" s="29" t="str">
        <f t="shared" si="18"/>
        <v/>
      </c>
      <c r="I1141" s="25" t="str">
        <f>IF(K1141&gt;4,"Dames","Messieurs")</f>
        <v>Messieurs</v>
      </c>
      <c r="J1141" t="str">
        <f>RIGHT(B1141,5)</f>
        <v>353.0</v>
      </c>
      <c r="K1141">
        <f>VALUE(LEFT(J1141,1))</f>
        <v>3</v>
      </c>
      <c r="L1141" s="25" t="str">
        <f>+O1141</f>
        <v>R8 </v>
      </c>
      <c r="M1141" s="25" t="s">
        <v>784</v>
      </c>
      <c r="N1141" s="25" t="s">
        <v>785</v>
      </c>
      <c r="O1141" s="25" t="s">
        <v>3070</v>
      </c>
      <c r="P1141" s="25">
        <v>21680</v>
      </c>
      <c r="Q1141" s="25">
        <v>1.6850000000000001</v>
      </c>
      <c r="R1141" s="25" t="s">
        <v>39</v>
      </c>
      <c r="S1141" s="25" t="s">
        <v>878</v>
      </c>
    </row>
    <row r="1142" spans="1:19" x14ac:dyDescent="0.35">
      <c r="A1142" s="25" t="str">
        <f>+N1142</f>
        <v>Hauselmann Yannick</v>
      </c>
      <c r="B1142" s="25" t="str">
        <f>+M1142</f>
        <v>446.80.158.0</v>
      </c>
      <c r="C1142" s="25" t="str">
        <f>LEFT(L1142,2)</f>
        <v>R5</v>
      </c>
      <c r="D1142" s="25">
        <f>+Q1142</f>
        <v>5.0279999999999996</v>
      </c>
      <c r="E1142" s="25" t="str">
        <f>+R1142</f>
        <v>45+</v>
      </c>
      <c r="F1142" s="25" t="str">
        <f>+S1142</f>
        <v>A</v>
      </c>
      <c r="G1142" s="29" t="s">
        <v>27</v>
      </c>
      <c r="H1142" s="29" t="str">
        <f t="shared" si="18"/>
        <v/>
      </c>
      <c r="I1142" s="25" t="str">
        <f>IF(K1142&gt;4,"Dames","Messieurs")</f>
        <v>Messieurs</v>
      </c>
      <c r="J1142" t="str">
        <f>RIGHT(B1142,5)</f>
        <v>158.0</v>
      </c>
      <c r="K1142">
        <f>VALUE(LEFT(J1142,1))</f>
        <v>1</v>
      </c>
      <c r="L1142" s="25" t="str">
        <f>+O1142</f>
        <v>R5 </v>
      </c>
      <c r="M1142" s="25" t="s">
        <v>3754</v>
      </c>
      <c r="N1142" s="25" t="s">
        <v>3755</v>
      </c>
      <c r="O1142" s="25" t="s">
        <v>3084</v>
      </c>
      <c r="P1142" s="25">
        <v>4219</v>
      </c>
      <c r="Q1142" s="25">
        <v>5.0279999999999996</v>
      </c>
      <c r="R1142" s="25" t="s">
        <v>78</v>
      </c>
      <c r="S1142" s="25" t="s">
        <v>36</v>
      </c>
    </row>
    <row r="1143" spans="1:19" x14ac:dyDescent="0.35">
      <c r="A1143" s="25" t="str">
        <f>+N1143</f>
        <v>Hauser Arthur</v>
      </c>
      <c r="B1143" s="25" t="str">
        <f>+M1143</f>
        <v>446.14.190.0</v>
      </c>
      <c r="C1143" s="25" t="str">
        <f>LEFT(L1143,2)</f>
        <v>R9</v>
      </c>
      <c r="D1143" s="25">
        <f>+Q1143</f>
        <v>0.58599999999999997</v>
      </c>
      <c r="E1143" s="25" t="str">
        <f>+R1143</f>
        <v>12&amp;U</v>
      </c>
      <c r="F1143" s="25" t="str">
        <f>+S1143</f>
        <v>A</v>
      </c>
      <c r="G1143" s="29" t="s">
        <v>29</v>
      </c>
      <c r="H1143" s="29" t="str">
        <f t="shared" si="18"/>
        <v/>
      </c>
      <c r="I1143" s="25" t="str">
        <f>IF(K1143&gt;4,"Dames","Messieurs")</f>
        <v>Messieurs</v>
      </c>
      <c r="J1143" t="str">
        <f>RIGHT(B1143,5)</f>
        <v>190.0</v>
      </c>
      <c r="K1143">
        <f>VALUE(LEFT(J1143,1))</f>
        <v>1</v>
      </c>
      <c r="L1143" s="25" t="str">
        <f>+O1143</f>
        <v>R9 </v>
      </c>
      <c r="M1143" s="25" t="s">
        <v>5392</v>
      </c>
      <c r="N1143" s="25" t="s">
        <v>5393</v>
      </c>
      <c r="O1143" s="25" t="s">
        <v>3073</v>
      </c>
      <c r="P1143" s="25">
        <v>57788</v>
      </c>
      <c r="Q1143" s="25">
        <v>0.58599999999999997</v>
      </c>
      <c r="R1143" s="25" t="s">
        <v>50</v>
      </c>
      <c r="S1143" s="25" t="s">
        <v>36</v>
      </c>
    </row>
    <row r="1144" spans="1:19" x14ac:dyDescent="0.35">
      <c r="A1144" s="25" t="str">
        <f>+N1144</f>
        <v>Hauser Mathis</v>
      </c>
      <c r="B1144" s="25" t="str">
        <f>+M1144</f>
        <v>446.11.392.0</v>
      </c>
      <c r="C1144" s="25" t="str">
        <f>LEFT(L1144,2)</f>
        <v>R8</v>
      </c>
      <c r="D1144" s="25">
        <f>+Q1144</f>
        <v>1.2130000000000001</v>
      </c>
      <c r="E1144" s="25" t="str">
        <f>+R1144</f>
        <v>14&amp;U</v>
      </c>
      <c r="F1144" s="25" t="str">
        <f>+S1144</f>
        <v>A</v>
      </c>
      <c r="G1144" s="29" t="s">
        <v>29</v>
      </c>
      <c r="H1144" s="29" t="str">
        <f t="shared" si="18"/>
        <v/>
      </c>
      <c r="I1144" s="25" t="str">
        <f>IF(K1144&gt;4,"Dames","Messieurs")</f>
        <v>Messieurs</v>
      </c>
      <c r="J1144" t="str">
        <f>RIGHT(B1144,5)</f>
        <v>392.0</v>
      </c>
      <c r="K1144">
        <f>VALUE(LEFT(J1144,1))</f>
        <v>3</v>
      </c>
      <c r="L1144" s="25" t="str">
        <f>+O1144</f>
        <v>R8 </v>
      </c>
      <c r="M1144" s="25" t="s">
        <v>5314</v>
      </c>
      <c r="N1144" s="25" t="s">
        <v>5315</v>
      </c>
      <c r="O1144" s="25" t="s">
        <v>3070</v>
      </c>
      <c r="P1144" s="25">
        <v>26610</v>
      </c>
      <c r="Q1144" s="25">
        <v>1.2130000000000001</v>
      </c>
      <c r="R1144" s="25" t="s">
        <v>83</v>
      </c>
      <c r="S1144" s="25" t="s">
        <v>36</v>
      </c>
    </row>
    <row r="1145" spans="1:19" x14ac:dyDescent="0.35">
      <c r="A1145" s="25" t="str">
        <f>+N1145</f>
        <v>Hauswirth Félix</v>
      </c>
      <c r="B1145" s="25" t="str">
        <f>+M1145</f>
        <v>447.77.421.0</v>
      </c>
      <c r="C1145" s="25" t="str">
        <f>LEFT(L1145,2)</f>
        <v>R7</v>
      </c>
      <c r="D1145" s="25">
        <f>+Q1145</f>
        <v>2.5760000000000001</v>
      </c>
      <c r="E1145" s="25" t="str">
        <f>+R1145</f>
        <v>45+</v>
      </c>
      <c r="F1145" s="25" t="str">
        <f>+S1145</f>
        <v>A</v>
      </c>
      <c r="G1145" s="29" t="s">
        <v>2175</v>
      </c>
      <c r="H1145" s="29" t="str">
        <f t="shared" si="18"/>
        <v/>
      </c>
      <c r="I1145" s="25" t="str">
        <f>IF(K1145&gt;4,"Dames","Messieurs")</f>
        <v>Messieurs</v>
      </c>
      <c r="J1145" t="str">
        <f>RIGHT(B1145,5)</f>
        <v>421.0</v>
      </c>
      <c r="K1145">
        <f>VALUE(LEFT(J1145,1))</f>
        <v>4</v>
      </c>
      <c r="L1145" s="25" t="str">
        <f>+O1145</f>
        <v>R7 </v>
      </c>
      <c r="M1145" s="25" t="s">
        <v>2897</v>
      </c>
      <c r="N1145" s="25" t="s">
        <v>2898</v>
      </c>
      <c r="O1145" s="25" t="s">
        <v>3066</v>
      </c>
      <c r="P1145" s="25">
        <v>15351</v>
      </c>
      <c r="Q1145" s="25">
        <v>2.5760000000000001</v>
      </c>
      <c r="R1145" s="25" t="s">
        <v>78</v>
      </c>
      <c r="S1145" s="25" t="s">
        <v>36</v>
      </c>
    </row>
    <row r="1146" spans="1:19" x14ac:dyDescent="0.35">
      <c r="A1146" s="25" t="str">
        <f>+N1146</f>
        <v>Hayoz Laurène</v>
      </c>
      <c r="B1146" s="25" t="str">
        <f>+M1146</f>
        <v>449.95.545.0</v>
      </c>
      <c r="C1146" s="25" t="str">
        <f>LEFT(L1146,2)</f>
        <v>R6</v>
      </c>
      <c r="D1146" s="25">
        <f>+Q1146</f>
        <v>3.6459999999999999</v>
      </c>
      <c r="E1146" s="25" t="str">
        <f>+R1146</f>
        <v>30+</v>
      </c>
      <c r="F1146" s="25" t="str">
        <f>+S1146</f>
        <v>S</v>
      </c>
      <c r="G1146" s="29" t="s">
        <v>3393</v>
      </c>
      <c r="H1146" s="29" t="str">
        <f t="shared" si="18"/>
        <v/>
      </c>
      <c r="I1146" s="25" t="str">
        <f>IF(K1146&gt;4,"Dames","Messieurs")</f>
        <v>Dames</v>
      </c>
      <c r="J1146" t="str">
        <f>RIGHT(B1146,5)</f>
        <v>545.0</v>
      </c>
      <c r="K1146">
        <f>VALUE(LEFT(J1146,1))</f>
        <v>5</v>
      </c>
      <c r="L1146" s="25" t="str">
        <f>+O1146</f>
        <v>R6 </v>
      </c>
      <c r="M1146" s="25" t="s">
        <v>3536</v>
      </c>
      <c r="N1146" s="25" t="s">
        <v>3537</v>
      </c>
      <c r="O1146" s="25" t="s">
        <v>3065</v>
      </c>
      <c r="P1146" s="25">
        <v>3222</v>
      </c>
      <c r="Q1146" s="25">
        <v>3.6459999999999999</v>
      </c>
      <c r="R1146" s="25" t="s">
        <v>35</v>
      </c>
      <c r="S1146" s="25" t="s">
        <v>878</v>
      </c>
    </row>
    <row r="1147" spans="1:19" x14ac:dyDescent="0.35">
      <c r="A1147" s="25" t="str">
        <f>+N1147</f>
        <v>Headon Sébastien</v>
      </c>
      <c r="B1147" s="25" t="str">
        <f>+M1147</f>
        <v>450.99.171.0</v>
      </c>
      <c r="C1147" s="25" t="str">
        <f>LEFT(L1147,2)</f>
        <v>R9</v>
      </c>
      <c r="D1147" s="25">
        <f>+Q1147</f>
        <v>0.75</v>
      </c>
      <c r="E1147" s="25" t="str">
        <f>+R1147</f>
        <v>A</v>
      </c>
      <c r="F1147" s="25" t="str">
        <f>+S1147</f>
        <v>S</v>
      </c>
      <c r="G1147" s="29" t="s">
        <v>27</v>
      </c>
      <c r="H1147" s="29" t="str">
        <f t="shared" si="18"/>
        <v/>
      </c>
      <c r="I1147" s="25" t="str">
        <f>IF(K1147&gt;4,"Dames","Messieurs")</f>
        <v>Messieurs</v>
      </c>
      <c r="J1147" t="str">
        <f>RIGHT(B1147,5)</f>
        <v>171.0</v>
      </c>
      <c r="K1147">
        <f>VALUE(LEFT(J1147,1))</f>
        <v>1</v>
      </c>
      <c r="L1147" s="25" t="str">
        <f>+O1147</f>
        <v>R9 </v>
      </c>
      <c r="M1147" s="25" t="s">
        <v>1441</v>
      </c>
      <c r="N1147" s="25" t="s">
        <v>1442</v>
      </c>
      <c r="O1147" s="25" t="s">
        <v>3073</v>
      </c>
      <c r="P1147" s="25">
        <v>32458</v>
      </c>
      <c r="Q1147" s="25">
        <v>0.75</v>
      </c>
      <c r="R1147" s="25" t="s">
        <v>36</v>
      </c>
      <c r="S1147" s="25" t="s">
        <v>878</v>
      </c>
    </row>
    <row r="1148" spans="1:19" x14ac:dyDescent="0.35">
      <c r="A1148" s="25" t="str">
        <f>+N1148</f>
        <v>Hegedus Kyster Benjamin</v>
      </c>
      <c r="B1148" s="25" t="str">
        <f>+M1148</f>
        <v>452.06.353.0</v>
      </c>
      <c r="C1148" s="25" t="str">
        <f>LEFT(L1148,2)</f>
        <v>R9</v>
      </c>
      <c r="D1148" s="25">
        <f>+Q1148</f>
        <v>0.75</v>
      </c>
      <c r="E1148" s="25" t="str">
        <f>+R1148</f>
        <v>A</v>
      </c>
      <c r="F1148" s="25" t="str">
        <f>+S1148</f>
        <v>S</v>
      </c>
      <c r="G1148" s="29" t="s">
        <v>543</v>
      </c>
      <c r="H1148" s="29" t="str">
        <f t="shared" si="18"/>
        <v/>
      </c>
      <c r="I1148" s="25" t="str">
        <f>IF(K1148&gt;4,"Dames","Messieurs")</f>
        <v>Messieurs</v>
      </c>
      <c r="J1148" t="str">
        <f>RIGHT(B1148,5)</f>
        <v>353.0</v>
      </c>
      <c r="K1148">
        <f>VALUE(LEFT(J1148,1))</f>
        <v>3</v>
      </c>
      <c r="L1148" s="25" t="str">
        <f>+O1148</f>
        <v>R9 </v>
      </c>
      <c r="M1148" s="25" t="s">
        <v>615</v>
      </c>
      <c r="N1148" s="25" t="s">
        <v>616</v>
      </c>
      <c r="O1148" s="25" t="s">
        <v>3073</v>
      </c>
      <c r="P1148" s="25">
        <v>32458</v>
      </c>
      <c r="Q1148" s="25">
        <v>0.75</v>
      </c>
      <c r="R1148" s="25" t="s">
        <v>36</v>
      </c>
      <c r="S1148" s="25" t="s">
        <v>878</v>
      </c>
    </row>
    <row r="1149" spans="1:19" x14ac:dyDescent="0.35">
      <c r="A1149" s="25" t="str">
        <f>+N1149</f>
        <v>Hegedus Kyster Oliver</v>
      </c>
      <c r="B1149" s="25" t="str">
        <f>+M1149</f>
        <v>452.06.353.1</v>
      </c>
      <c r="C1149" s="25" t="str">
        <f>LEFT(L1149,2)</f>
        <v>R9</v>
      </c>
      <c r="D1149" s="25">
        <f>+Q1149</f>
        <v>0.75</v>
      </c>
      <c r="E1149" s="25" t="str">
        <f>+R1149</f>
        <v>A</v>
      </c>
      <c r="F1149" s="25" t="str">
        <f>+S1149</f>
        <v>S</v>
      </c>
      <c r="G1149" s="29" t="s">
        <v>543</v>
      </c>
      <c r="H1149" s="29" t="str">
        <f t="shared" si="18"/>
        <v/>
      </c>
      <c r="I1149" s="25" t="str">
        <f>IF(K1149&gt;4,"Dames","Messieurs")</f>
        <v>Messieurs</v>
      </c>
      <c r="J1149" t="str">
        <f>RIGHT(B1149,5)</f>
        <v>353.1</v>
      </c>
      <c r="K1149">
        <f>VALUE(LEFT(J1149,1))</f>
        <v>3</v>
      </c>
      <c r="L1149" s="25" t="str">
        <f>+O1149</f>
        <v>R9 </v>
      </c>
      <c r="M1149" s="25" t="s">
        <v>625</v>
      </c>
      <c r="N1149" s="25" t="s">
        <v>626</v>
      </c>
      <c r="O1149" s="25" t="s">
        <v>3073</v>
      </c>
      <c r="P1149" s="25">
        <v>32458</v>
      </c>
      <c r="Q1149" s="25">
        <v>0.75</v>
      </c>
      <c r="R1149" s="25" t="s">
        <v>36</v>
      </c>
      <c r="S1149" s="25" t="s">
        <v>878</v>
      </c>
    </row>
    <row r="1150" spans="1:19" x14ac:dyDescent="0.35">
      <c r="A1150" s="25" t="str">
        <f>+N1150</f>
        <v>Heim Suzy</v>
      </c>
      <c r="B1150" s="25" t="str">
        <f>+M1150</f>
        <v>453.48.667.0</v>
      </c>
      <c r="C1150" s="25" t="str">
        <f>LEFT(L1150,2)</f>
        <v>R9</v>
      </c>
      <c r="D1150" s="25">
        <f>+Q1150</f>
        <v>0.75</v>
      </c>
      <c r="E1150" s="25" t="str">
        <f>+R1150</f>
        <v>75+</v>
      </c>
      <c r="F1150" s="25" t="str">
        <f>+S1150</f>
        <v>S</v>
      </c>
      <c r="G1150" s="29" t="s">
        <v>28</v>
      </c>
      <c r="H1150" s="29" t="str">
        <f t="shared" si="18"/>
        <v/>
      </c>
      <c r="I1150" s="25" t="str">
        <f>IF(K1150&gt;4,"Dames","Messieurs")</f>
        <v>Dames</v>
      </c>
      <c r="J1150" t="str">
        <f>RIGHT(B1150,5)</f>
        <v>667.0</v>
      </c>
      <c r="K1150">
        <f>VALUE(LEFT(J1150,1))</f>
        <v>6</v>
      </c>
      <c r="L1150" s="25" t="str">
        <f>+O1150</f>
        <v>R9 </v>
      </c>
      <c r="M1150" s="25" t="s">
        <v>1501</v>
      </c>
      <c r="N1150" s="25" t="s">
        <v>1502</v>
      </c>
      <c r="O1150" s="25" t="s">
        <v>3073</v>
      </c>
      <c r="P1150" s="25">
        <v>11805</v>
      </c>
      <c r="Q1150" s="25">
        <v>0.75</v>
      </c>
      <c r="R1150" s="25" t="s">
        <v>159</v>
      </c>
      <c r="S1150" s="25" t="s">
        <v>878</v>
      </c>
    </row>
    <row r="1151" spans="1:19" x14ac:dyDescent="0.35">
      <c r="A1151" s="25" t="str">
        <f>+N1151</f>
        <v>Heiniger Hugo</v>
      </c>
      <c r="B1151" s="25" t="str">
        <f>+M1151</f>
        <v>454.11.343.0</v>
      </c>
      <c r="C1151" s="25" t="str">
        <f>LEFT(L1151,2)</f>
        <v>R8</v>
      </c>
      <c r="D1151" s="25">
        <f>+Q1151</f>
        <v>1.1639999999999999</v>
      </c>
      <c r="E1151" s="25" t="str">
        <f>+R1151</f>
        <v>14&amp;U</v>
      </c>
      <c r="F1151" s="25" t="str">
        <f>+S1151</f>
        <v>A</v>
      </c>
      <c r="G1151" s="29" t="s">
        <v>3996</v>
      </c>
      <c r="H1151" s="29" t="str">
        <f t="shared" si="18"/>
        <v/>
      </c>
      <c r="I1151" s="25" t="str">
        <f>IF(K1151&gt;4,"Dames","Messieurs")</f>
        <v>Messieurs</v>
      </c>
      <c r="J1151" t="str">
        <f>RIGHT(B1151,5)</f>
        <v>343.0</v>
      </c>
      <c r="K1151">
        <f>VALUE(LEFT(J1151,1))</f>
        <v>3</v>
      </c>
      <c r="L1151" s="25" t="str">
        <f>+O1151</f>
        <v>R8 </v>
      </c>
      <c r="M1151" s="25" t="s">
        <v>4521</v>
      </c>
      <c r="N1151" s="25" t="s">
        <v>4522</v>
      </c>
      <c r="O1151" s="25" t="s">
        <v>3070</v>
      </c>
      <c r="P1151" s="25">
        <v>27200</v>
      </c>
      <c r="Q1151" s="25">
        <v>1.1639999999999999</v>
      </c>
      <c r="R1151" s="25" t="s">
        <v>83</v>
      </c>
      <c r="S1151" s="25" t="s">
        <v>36</v>
      </c>
    </row>
    <row r="1152" spans="1:19" x14ac:dyDescent="0.35">
      <c r="A1152" s="25" t="str">
        <f>+N1152</f>
        <v>Heiniger Maxime</v>
      </c>
      <c r="B1152" s="25" t="str">
        <f>+M1152</f>
        <v>454.09.385.0</v>
      </c>
      <c r="C1152" s="25" t="str">
        <f>LEFT(L1152,2)</f>
        <v>R7</v>
      </c>
      <c r="D1152" s="25">
        <f>+Q1152</f>
        <v>2.7530000000000001</v>
      </c>
      <c r="E1152" s="25" t="str">
        <f>+R1152</f>
        <v>16&amp;U</v>
      </c>
      <c r="F1152" s="25" t="str">
        <f>+S1152</f>
        <v>A</v>
      </c>
      <c r="G1152" s="29" t="s">
        <v>3996</v>
      </c>
      <c r="H1152" s="29" t="str">
        <f t="shared" si="18"/>
        <v/>
      </c>
      <c r="I1152" s="25" t="str">
        <f>IF(K1152&gt;4,"Dames","Messieurs")</f>
        <v>Messieurs</v>
      </c>
      <c r="J1152" t="str">
        <f>RIGHT(B1152,5)</f>
        <v>385.0</v>
      </c>
      <c r="K1152">
        <f>VALUE(LEFT(J1152,1))</f>
        <v>3</v>
      </c>
      <c r="L1152" s="25" t="str">
        <f>+O1152</f>
        <v>R7 </v>
      </c>
      <c r="M1152" s="25" t="s">
        <v>4473</v>
      </c>
      <c r="N1152" s="25" t="s">
        <v>4474</v>
      </c>
      <c r="O1152" s="25" t="s">
        <v>3066</v>
      </c>
      <c r="P1152" s="25">
        <v>14055</v>
      </c>
      <c r="Q1152" s="25">
        <v>2.7530000000000001</v>
      </c>
      <c r="R1152" s="25" t="s">
        <v>87</v>
      </c>
      <c r="S1152" s="25" t="s">
        <v>36</v>
      </c>
    </row>
    <row r="1153" spans="1:19" x14ac:dyDescent="0.35">
      <c r="A1153" s="25" t="str">
        <f>+N1153</f>
        <v>Heiniger Téo</v>
      </c>
      <c r="B1153" s="25" t="str">
        <f>+M1153</f>
        <v>454.06.445.0</v>
      </c>
      <c r="C1153" s="25" t="str">
        <f>LEFT(L1153,2)</f>
        <v>R7</v>
      </c>
      <c r="D1153" s="25">
        <f>+Q1153</f>
        <v>3.2210000000000001</v>
      </c>
      <c r="E1153" s="25" t="str">
        <f>+R1153</f>
        <v>A</v>
      </c>
      <c r="F1153" s="25" t="str">
        <f>+S1153</f>
        <v>A</v>
      </c>
      <c r="G1153" s="29" t="s">
        <v>3996</v>
      </c>
      <c r="H1153" s="29" t="str">
        <f t="shared" si="18"/>
        <v/>
      </c>
      <c r="I1153" s="25" t="str">
        <f>IF(K1153&gt;4,"Dames","Messieurs")</f>
        <v>Messieurs</v>
      </c>
      <c r="J1153" t="str">
        <f>RIGHT(B1153,5)</f>
        <v>445.0</v>
      </c>
      <c r="K1153">
        <f>VALUE(LEFT(J1153,1))</f>
        <v>4</v>
      </c>
      <c r="L1153" s="25" t="str">
        <f>+O1153</f>
        <v>R7 </v>
      </c>
      <c r="M1153" s="25" t="s">
        <v>4465</v>
      </c>
      <c r="N1153" s="25" t="s">
        <v>4466</v>
      </c>
      <c r="O1153" s="25" t="s">
        <v>3066</v>
      </c>
      <c r="P1153" s="25">
        <v>11362</v>
      </c>
      <c r="Q1153" s="25">
        <v>3.2210000000000001</v>
      </c>
      <c r="R1153" s="25" t="s">
        <v>36</v>
      </c>
      <c r="S1153" s="25" t="s">
        <v>36</v>
      </c>
    </row>
    <row r="1154" spans="1:19" x14ac:dyDescent="0.35">
      <c r="A1154" s="25" t="str">
        <f>+N1154</f>
        <v>Heinzer Thibault</v>
      </c>
      <c r="B1154" s="25" t="str">
        <f>+M1154</f>
        <v>454.73.272.0</v>
      </c>
      <c r="C1154" s="25" t="str">
        <f>LEFT(L1154,2)</f>
        <v>R9</v>
      </c>
      <c r="D1154" s="25">
        <f>+Q1154</f>
        <v>0.75</v>
      </c>
      <c r="E1154" s="25" t="str">
        <f>+R1154</f>
        <v>50+</v>
      </c>
      <c r="F1154" s="25" t="str">
        <f>+S1154</f>
        <v>A</v>
      </c>
      <c r="G1154" s="29" t="s">
        <v>28</v>
      </c>
      <c r="H1154" s="29" t="str">
        <f t="shared" si="18"/>
        <v/>
      </c>
      <c r="I1154" s="25" t="str">
        <f>IF(K1154&gt;4,"Dames","Messieurs")</f>
        <v>Messieurs</v>
      </c>
      <c r="J1154" t="str">
        <f>RIGHT(B1154,5)</f>
        <v>272.0</v>
      </c>
      <c r="K1154">
        <f>VALUE(LEFT(J1154,1))</f>
        <v>2</v>
      </c>
      <c r="L1154" s="25" t="str">
        <f>+O1154</f>
        <v>R9 </v>
      </c>
      <c r="M1154" s="25" t="s">
        <v>360</v>
      </c>
      <c r="N1154" s="25" t="s">
        <v>361</v>
      </c>
      <c r="O1154" s="25" t="s">
        <v>3073</v>
      </c>
      <c r="P1154" s="25">
        <v>32458</v>
      </c>
      <c r="Q1154" s="25">
        <v>0.75</v>
      </c>
      <c r="R1154" s="25" t="s">
        <v>39</v>
      </c>
      <c r="S1154" s="25" t="s">
        <v>36</v>
      </c>
    </row>
    <row r="1155" spans="1:19" x14ac:dyDescent="0.35">
      <c r="A1155" s="25" t="str">
        <f>+N1155</f>
        <v>Hejda Daniel</v>
      </c>
      <c r="B1155" s="25" t="str">
        <f>+M1155</f>
        <v>454.68.356.0</v>
      </c>
      <c r="C1155" s="25" t="str">
        <f>LEFT(L1155,2)</f>
        <v>R8</v>
      </c>
      <c r="D1155" s="25">
        <f>+Q1155</f>
        <v>1.35</v>
      </c>
      <c r="E1155" s="25" t="str">
        <f>+R1155</f>
        <v>55+</v>
      </c>
      <c r="F1155" s="25" t="str">
        <f>+S1155</f>
        <v>A</v>
      </c>
      <c r="G1155" s="29" t="s">
        <v>3393</v>
      </c>
      <c r="H1155" s="29" t="str">
        <f t="shared" si="18"/>
        <v/>
      </c>
      <c r="I1155" s="25" t="str">
        <f>IF(K1155&gt;4,"Dames","Messieurs")</f>
        <v>Messieurs</v>
      </c>
      <c r="J1155" t="str">
        <f>RIGHT(B1155,5)</f>
        <v>356.0</v>
      </c>
      <c r="K1155">
        <f>VALUE(LEFT(J1155,1))</f>
        <v>3</v>
      </c>
      <c r="L1155" s="25" t="str">
        <f>+O1155</f>
        <v>R8 </v>
      </c>
      <c r="M1155" s="25" t="s">
        <v>3640</v>
      </c>
      <c r="N1155" s="25" t="s">
        <v>3641</v>
      </c>
      <c r="O1155" s="25" t="s">
        <v>3070</v>
      </c>
      <c r="P1155" s="25">
        <v>24987</v>
      </c>
      <c r="Q1155" s="25">
        <v>1.35</v>
      </c>
      <c r="R1155" s="25" t="s">
        <v>53</v>
      </c>
      <c r="S1155" s="25" t="s">
        <v>36</v>
      </c>
    </row>
    <row r="1156" spans="1:19" x14ac:dyDescent="0.35">
      <c r="A1156" s="25" t="str">
        <f>+N1156</f>
        <v>Helbling Joel</v>
      </c>
      <c r="B1156" s="25" t="str">
        <f>+M1156</f>
        <v>455.95.312.0</v>
      </c>
      <c r="C1156" s="25" t="str">
        <f>LEFT(L1156,2)</f>
        <v>R9</v>
      </c>
      <c r="D1156" s="25">
        <f>+Q1156</f>
        <v>0.75</v>
      </c>
      <c r="E1156" s="25" t="str">
        <f>+R1156</f>
        <v>A</v>
      </c>
      <c r="F1156" s="25" t="str">
        <f>+S1156</f>
        <v>S</v>
      </c>
      <c r="G1156" s="29" t="s">
        <v>543</v>
      </c>
      <c r="H1156" s="29" t="str">
        <f t="shared" si="18"/>
        <v/>
      </c>
      <c r="I1156" s="25" t="str">
        <f>IF(K1156&gt;4,"Dames","Messieurs")</f>
        <v>Messieurs</v>
      </c>
      <c r="J1156" t="str">
        <f>RIGHT(B1156,5)</f>
        <v>312.0</v>
      </c>
      <c r="K1156">
        <f>VALUE(LEFT(J1156,1))</f>
        <v>3</v>
      </c>
      <c r="L1156" s="25" t="str">
        <f>+O1156</f>
        <v>R9 </v>
      </c>
      <c r="M1156" s="25" t="s">
        <v>1235</v>
      </c>
      <c r="N1156" s="25" t="s">
        <v>1236</v>
      </c>
      <c r="O1156" s="25" t="s">
        <v>3073</v>
      </c>
      <c r="P1156" s="25">
        <v>32458</v>
      </c>
      <c r="Q1156" s="25">
        <v>0.75</v>
      </c>
      <c r="R1156" s="25" t="s">
        <v>36</v>
      </c>
      <c r="S1156" s="25" t="s">
        <v>878</v>
      </c>
    </row>
    <row r="1157" spans="1:19" x14ac:dyDescent="0.35">
      <c r="A1157" s="25" t="str">
        <f>+N1157</f>
        <v>Helbling Luca</v>
      </c>
      <c r="B1157" s="25" t="str">
        <f>+M1157</f>
        <v>455.92.481.0</v>
      </c>
      <c r="C1157" s="25" t="str">
        <f>LEFT(L1157,2)</f>
        <v>R9</v>
      </c>
      <c r="D1157" s="25">
        <f>+Q1157</f>
        <v>0.75</v>
      </c>
      <c r="E1157" s="25" t="str">
        <f>+R1157</f>
        <v>A</v>
      </c>
      <c r="F1157" s="25" t="str">
        <f>+S1157</f>
        <v>S</v>
      </c>
      <c r="G1157" s="29" t="s">
        <v>543</v>
      </c>
      <c r="H1157" s="29" t="str">
        <f t="shared" si="18"/>
        <v/>
      </c>
      <c r="I1157" s="25" t="str">
        <f>IF(K1157&gt;4,"Dames","Messieurs")</f>
        <v>Messieurs</v>
      </c>
      <c r="J1157" t="str">
        <f>RIGHT(B1157,5)</f>
        <v>481.0</v>
      </c>
      <c r="K1157">
        <f>VALUE(LEFT(J1157,1))</f>
        <v>4</v>
      </c>
      <c r="L1157" s="25" t="str">
        <f>+O1157</f>
        <v>R9 </v>
      </c>
      <c r="M1157" s="25" t="s">
        <v>1237</v>
      </c>
      <c r="N1157" s="25" t="s">
        <v>398</v>
      </c>
      <c r="O1157" s="25" t="s">
        <v>3073</v>
      </c>
      <c r="P1157" s="25">
        <v>32458</v>
      </c>
      <c r="Q1157" s="25">
        <v>0.75</v>
      </c>
      <c r="R1157" s="25" t="s">
        <v>36</v>
      </c>
      <c r="S1157" s="25" t="s">
        <v>878</v>
      </c>
    </row>
    <row r="1158" spans="1:19" x14ac:dyDescent="0.35">
      <c r="A1158" s="25" t="str">
        <f>+N1158</f>
        <v>Helbling Sandra</v>
      </c>
      <c r="B1158" s="25" t="str">
        <f>+M1158</f>
        <v>455.71.592.0</v>
      </c>
      <c r="C1158" s="25" t="str">
        <f>LEFT(L1158,2)</f>
        <v>R5</v>
      </c>
      <c r="D1158" s="25">
        <f>+Q1158</f>
        <v>5.2249999999999996</v>
      </c>
      <c r="E1158" s="25" t="str">
        <f>+R1158</f>
        <v>50+</v>
      </c>
      <c r="F1158" s="25" t="str">
        <f>+S1158</f>
        <v>A</v>
      </c>
      <c r="G1158" s="29" t="s">
        <v>3995</v>
      </c>
      <c r="H1158" s="29" t="str">
        <f t="shared" si="18"/>
        <v/>
      </c>
      <c r="I1158" s="25" t="str">
        <f>IF(K1158&gt;4,"Dames","Messieurs")</f>
        <v>Dames</v>
      </c>
      <c r="J1158" t="str">
        <f>RIGHT(B1158,5)</f>
        <v>592.0</v>
      </c>
      <c r="K1158">
        <f>VALUE(LEFT(J1158,1))</f>
        <v>5</v>
      </c>
      <c r="L1158" s="25" t="str">
        <f>+O1158</f>
        <v>R5 </v>
      </c>
      <c r="M1158" s="25" t="s">
        <v>533</v>
      </c>
      <c r="N1158" s="25" t="s">
        <v>534</v>
      </c>
      <c r="O1158" s="25" t="s">
        <v>3084</v>
      </c>
      <c r="P1158" s="25">
        <v>1333</v>
      </c>
      <c r="Q1158" s="25">
        <v>5.2249999999999996</v>
      </c>
      <c r="R1158" s="25" t="s">
        <v>39</v>
      </c>
      <c r="S1158" s="25" t="s">
        <v>36</v>
      </c>
    </row>
    <row r="1159" spans="1:19" x14ac:dyDescent="0.35">
      <c r="A1159" s="25" t="str">
        <f>+N1159</f>
        <v>Helsen Jonas</v>
      </c>
      <c r="B1159" s="25" t="str">
        <f>+M1159</f>
        <v>457.08.322.0</v>
      </c>
      <c r="C1159" s="25" t="str">
        <f>LEFT(L1159,2)</f>
        <v>R8</v>
      </c>
      <c r="D1159" s="25">
        <f>+Q1159</f>
        <v>1.786</v>
      </c>
      <c r="E1159" s="25" t="str">
        <f>+R1159</f>
        <v>18&amp;U</v>
      </c>
      <c r="F1159" s="25" t="str">
        <f>+S1159</f>
        <v>A</v>
      </c>
      <c r="G1159" s="29" t="s">
        <v>3393</v>
      </c>
      <c r="H1159" s="29" t="str">
        <f t="shared" si="18"/>
        <v/>
      </c>
      <c r="I1159" s="25" t="str">
        <f>IF(K1159&gt;4,"Dames","Messieurs")</f>
        <v>Messieurs</v>
      </c>
      <c r="J1159" t="str">
        <f>RIGHT(B1159,5)</f>
        <v>322.0</v>
      </c>
      <c r="K1159">
        <f>VALUE(LEFT(J1159,1))</f>
        <v>3</v>
      </c>
      <c r="L1159" s="25" t="str">
        <f>+O1159</f>
        <v>R8 </v>
      </c>
      <c r="M1159" s="25" t="s">
        <v>3686</v>
      </c>
      <c r="N1159" s="25" t="s">
        <v>3687</v>
      </c>
      <c r="O1159" s="25" t="s">
        <v>3070</v>
      </c>
      <c r="P1159" s="25">
        <v>20903</v>
      </c>
      <c r="Q1159" s="25">
        <v>1.786</v>
      </c>
      <c r="R1159" s="25" t="s">
        <v>73</v>
      </c>
      <c r="S1159" s="25" t="s">
        <v>36</v>
      </c>
    </row>
    <row r="1160" spans="1:19" x14ac:dyDescent="0.35">
      <c r="A1160" s="25" t="str">
        <f>+N1160</f>
        <v>Helsen Thomas</v>
      </c>
      <c r="B1160" s="25" t="str">
        <f>+M1160</f>
        <v>457.79.106.0</v>
      </c>
      <c r="C1160" s="25" t="str">
        <f>LEFT(L1160,2)</f>
        <v>R7</v>
      </c>
      <c r="D1160" s="25">
        <f>+Q1160</f>
        <v>1.8979999999999999</v>
      </c>
      <c r="E1160" s="25" t="str">
        <f>+R1160</f>
        <v>45+</v>
      </c>
      <c r="F1160" s="25" t="str">
        <f>+S1160</f>
        <v>A</v>
      </c>
      <c r="G1160" s="29" t="s">
        <v>3393</v>
      </c>
      <c r="H1160" s="29" t="str">
        <f t="shared" si="18"/>
        <v/>
      </c>
      <c r="I1160" s="25" t="str">
        <f>IF(K1160&gt;4,"Dames","Messieurs")</f>
        <v>Messieurs</v>
      </c>
      <c r="J1160" t="str">
        <f>RIGHT(B1160,5)</f>
        <v>106.0</v>
      </c>
      <c r="K1160">
        <f>VALUE(LEFT(J1160,1))</f>
        <v>1</v>
      </c>
      <c r="L1160" s="25" t="str">
        <f>+O1160</f>
        <v>R7 </v>
      </c>
      <c r="M1160" s="25" t="s">
        <v>3632</v>
      </c>
      <c r="N1160" s="25" t="s">
        <v>3633</v>
      </c>
      <c r="O1160" s="25" t="s">
        <v>3066</v>
      </c>
      <c r="P1160" s="25">
        <v>19980</v>
      </c>
      <c r="Q1160" s="25">
        <v>1.8979999999999999</v>
      </c>
      <c r="R1160" s="25" t="s">
        <v>78</v>
      </c>
      <c r="S1160" s="25" t="s">
        <v>36</v>
      </c>
    </row>
    <row r="1161" spans="1:19" x14ac:dyDescent="0.35">
      <c r="A1161" s="25" t="str">
        <f>+N1161</f>
        <v>Helsig Jean-Michel</v>
      </c>
      <c r="B1161" s="25" t="str">
        <f>+M1161</f>
        <v>457.47.428.0</v>
      </c>
      <c r="C1161" s="25" t="str">
        <f>LEFT(L1161,2)</f>
        <v>R9</v>
      </c>
      <c r="D1161" s="25">
        <f>+Q1161</f>
        <v>0.75</v>
      </c>
      <c r="E1161" s="25" t="str">
        <f>+R1161</f>
        <v>75+</v>
      </c>
      <c r="F1161" s="25" t="str">
        <f>+S1161</f>
        <v>S</v>
      </c>
      <c r="G1161" s="29" t="s">
        <v>25</v>
      </c>
      <c r="H1161" s="29" t="str">
        <f t="shared" si="18"/>
        <v/>
      </c>
      <c r="I1161" s="25" t="str">
        <f>IF(K1161&gt;4,"Dames","Messieurs")</f>
        <v>Messieurs</v>
      </c>
      <c r="J1161" t="str">
        <f>RIGHT(B1161,5)</f>
        <v>428.0</v>
      </c>
      <c r="K1161">
        <f>VALUE(LEFT(J1161,1))</f>
        <v>4</v>
      </c>
      <c r="L1161" s="25" t="str">
        <f>+O1161</f>
        <v>R9 </v>
      </c>
      <c r="M1161" s="25" t="s">
        <v>961</v>
      </c>
      <c r="N1161" s="25" t="s">
        <v>962</v>
      </c>
      <c r="O1161" s="25" t="s">
        <v>3073</v>
      </c>
      <c r="P1161" s="25">
        <v>32458</v>
      </c>
      <c r="Q1161" s="25">
        <v>0.75</v>
      </c>
      <c r="R1161" s="25" t="s">
        <v>159</v>
      </c>
      <c r="S1161" s="25" t="s">
        <v>878</v>
      </c>
    </row>
    <row r="1162" spans="1:19" x14ac:dyDescent="0.35">
      <c r="A1162" s="25" t="str">
        <f>+N1162</f>
        <v>Hemett Sidi</v>
      </c>
      <c r="B1162" s="25" t="str">
        <f>+M1162</f>
        <v>458.92.272.0</v>
      </c>
      <c r="C1162" s="25" t="str">
        <f>LEFT(L1162,2)</f>
        <v>R9</v>
      </c>
      <c r="D1162" s="25">
        <f>+Q1162</f>
        <v>0.75</v>
      </c>
      <c r="E1162" s="25" t="str">
        <f>+R1162</f>
        <v>A</v>
      </c>
      <c r="F1162" s="25" t="str">
        <f>+S1162</f>
        <v>S</v>
      </c>
      <c r="G1162" s="29" t="s">
        <v>25</v>
      </c>
      <c r="H1162" s="29" t="str">
        <f t="shared" si="18"/>
        <v/>
      </c>
      <c r="I1162" s="25" t="str">
        <f>IF(K1162&gt;4,"Dames","Messieurs")</f>
        <v>Messieurs</v>
      </c>
      <c r="J1162" t="str">
        <f>RIGHT(B1162,5)</f>
        <v>272.0</v>
      </c>
      <c r="K1162">
        <f>VALUE(LEFT(J1162,1))</f>
        <v>2</v>
      </c>
      <c r="L1162" s="25" t="str">
        <f>+O1162</f>
        <v>R9 </v>
      </c>
      <c r="M1162" s="25" t="s">
        <v>963</v>
      </c>
      <c r="N1162" s="25" t="s">
        <v>964</v>
      </c>
      <c r="O1162" s="25" t="s">
        <v>3073</v>
      </c>
      <c r="P1162" s="25">
        <v>32458</v>
      </c>
      <c r="Q1162" s="25">
        <v>0.75</v>
      </c>
      <c r="R1162" s="25" t="s">
        <v>36</v>
      </c>
      <c r="S1162" s="25" t="s">
        <v>878</v>
      </c>
    </row>
    <row r="1163" spans="1:19" x14ac:dyDescent="0.35">
      <c r="A1163" s="25" t="str">
        <f>+N1163</f>
        <v>Henneberger Pascal</v>
      </c>
      <c r="B1163" s="25" t="str">
        <f>+M1163</f>
        <v>460.62.347.0</v>
      </c>
      <c r="C1163" s="25" t="str">
        <f>LEFT(L1163,2)</f>
        <v>R9</v>
      </c>
      <c r="D1163" s="25">
        <f>+Q1163</f>
        <v>0.75</v>
      </c>
      <c r="E1163" s="25" t="str">
        <f>+R1163</f>
        <v>60+</v>
      </c>
      <c r="F1163" s="25" t="str">
        <f>+S1163</f>
        <v>S</v>
      </c>
      <c r="G1163" s="29" t="s">
        <v>3995</v>
      </c>
      <c r="H1163" s="29" t="str">
        <f t="shared" si="18"/>
        <v/>
      </c>
      <c r="I1163" s="25" t="str">
        <f>IF(K1163&gt;4,"Dames","Messieurs")</f>
        <v>Messieurs</v>
      </c>
      <c r="J1163" t="str">
        <f>RIGHT(B1163,5)</f>
        <v>347.0</v>
      </c>
      <c r="K1163">
        <f>VALUE(LEFT(J1163,1))</f>
        <v>3</v>
      </c>
      <c r="L1163" s="25" t="str">
        <f>+O1163</f>
        <v>R9 </v>
      </c>
      <c r="M1163" s="25" t="s">
        <v>4298</v>
      </c>
      <c r="N1163" s="25" t="s">
        <v>4299</v>
      </c>
      <c r="O1163" s="25" t="s">
        <v>3073</v>
      </c>
      <c r="P1163" s="25">
        <v>32458</v>
      </c>
      <c r="Q1163" s="25">
        <v>0.75</v>
      </c>
      <c r="R1163" s="25" t="s">
        <v>47</v>
      </c>
      <c r="S1163" s="25" t="s">
        <v>878</v>
      </c>
    </row>
    <row r="1164" spans="1:19" x14ac:dyDescent="0.35">
      <c r="A1164" s="25" t="str">
        <f>+N1164</f>
        <v>Henry Jonathan</v>
      </c>
      <c r="B1164" s="25" t="str">
        <f>+M1164</f>
        <v>461.98.359.0</v>
      </c>
      <c r="C1164" s="25" t="str">
        <f>LEFT(L1164,2)</f>
        <v>R9</v>
      </c>
      <c r="D1164" s="25">
        <f>+Q1164</f>
        <v>0.75</v>
      </c>
      <c r="E1164" s="25" t="str">
        <f>+R1164</f>
        <v>A</v>
      </c>
      <c r="F1164" s="25" t="str">
        <f>+S1164</f>
        <v>S</v>
      </c>
      <c r="G1164" s="29" t="s">
        <v>543</v>
      </c>
      <c r="H1164" s="29" t="str">
        <f t="shared" si="18"/>
        <v/>
      </c>
      <c r="I1164" s="25" t="str">
        <f>IF(K1164&gt;4,"Dames","Messieurs")</f>
        <v>Messieurs</v>
      </c>
      <c r="J1164" t="str">
        <f>RIGHT(B1164,5)</f>
        <v>359.0</v>
      </c>
      <c r="K1164">
        <f>VALUE(LEFT(J1164,1))</f>
        <v>3</v>
      </c>
      <c r="L1164" s="25" t="str">
        <f>+O1164</f>
        <v>R9 </v>
      </c>
      <c r="M1164" s="25" t="s">
        <v>1238</v>
      </c>
      <c r="N1164" s="25" t="s">
        <v>1239</v>
      </c>
      <c r="O1164" s="25" t="s">
        <v>3073</v>
      </c>
      <c r="P1164" s="25">
        <v>32458</v>
      </c>
      <c r="Q1164" s="25">
        <v>0.75</v>
      </c>
      <c r="R1164" s="25" t="s">
        <v>36</v>
      </c>
      <c r="S1164" s="25" t="s">
        <v>878</v>
      </c>
    </row>
    <row r="1165" spans="1:19" x14ac:dyDescent="0.35">
      <c r="A1165" s="25" t="str">
        <f>+N1165</f>
        <v>Henry Lionel</v>
      </c>
      <c r="B1165" s="25" t="str">
        <f>+M1165</f>
        <v>461.01.107.0</v>
      </c>
      <c r="C1165" s="25" t="str">
        <f>LEFT(L1165,2)</f>
        <v>R9</v>
      </c>
      <c r="D1165" s="25">
        <f>+Q1165</f>
        <v>0.75</v>
      </c>
      <c r="E1165" s="25" t="str">
        <f>+R1165</f>
        <v>A</v>
      </c>
      <c r="F1165" s="25" t="str">
        <f>+S1165</f>
        <v>S</v>
      </c>
      <c r="G1165" s="29" t="s">
        <v>543</v>
      </c>
      <c r="H1165" s="29" t="str">
        <f t="shared" si="18"/>
        <v/>
      </c>
      <c r="I1165" s="25" t="str">
        <f>IF(K1165&gt;4,"Dames","Messieurs")</f>
        <v>Messieurs</v>
      </c>
      <c r="J1165" t="str">
        <f>RIGHT(B1165,5)</f>
        <v>107.0</v>
      </c>
      <c r="K1165">
        <f>VALUE(LEFT(J1165,1))</f>
        <v>1</v>
      </c>
      <c r="L1165" s="25" t="str">
        <f>+O1165</f>
        <v>R9 </v>
      </c>
      <c r="M1165" s="25" t="s">
        <v>1240</v>
      </c>
      <c r="N1165" s="25" t="s">
        <v>1241</v>
      </c>
      <c r="O1165" s="25" t="s">
        <v>3073</v>
      </c>
      <c r="P1165" s="25">
        <v>32458</v>
      </c>
      <c r="Q1165" s="25">
        <v>0.75</v>
      </c>
      <c r="R1165" s="25" t="s">
        <v>36</v>
      </c>
      <c r="S1165" s="25" t="s">
        <v>878</v>
      </c>
    </row>
    <row r="1166" spans="1:19" x14ac:dyDescent="0.35">
      <c r="A1166" s="25" t="str">
        <f>+N1166</f>
        <v>Henry Thierry</v>
      </c>
      <c r="B1166" s="25" t="str">
        <f>+M1166</f>
        <v>461.68.145.0</v>
      </c>
      <c r="C1166" s="25" t="str">
        <f>LEFT(L1166,2)</f>
        <v>R9</v>
      </c>
      <c r="D1166" s="25">
        <f>+Q1166</f>
        <v>0.75</v>
      </c>
      <c r="E1166" s="25" t="str">
        <f>+R1166</f>
        <v>55+</v>
      </c>
      <c r="F1166" s="25" t="str">
        <f>+S1166</f>
        <v>S</v>
      </c>
      <c r="G1166" s="29" t="s">
        <v>543</v>
      </c>
      <c r="H1166" s="29" t="str">
        <f t="shared" si="18"/>
        <v/>
      </c>
      <c r="I1166" s="25" t="str">
        <f>IF(K1166&gt;4,"Dames","Messieurs")</f>
        <v>Messieurs</v>
      </c>
      <c r="J1166" t="str">
        <f>RIGHT(B1166,5)</f>
        <v>145.0</v>
      </c>
      <c r="K1166">
        <f>VALUE(LEFT(J1166,1))</f>
        <v>1</v>
      </c>
      <c r="L1166" s="25" t="str">
        <f>+O1166</f>
        <v>R9 </v>
      </c>
      <c r="M1166" s="25" t="s">
        <v>1242</v>
      </c>
      <c r="N1166" s="25" t="s">
        <v>1243</v>
      </c>
      <c r="O1166" s="25" t="s">
        <v>3073</v>
      </c>
      <c r="P1166" s="25">
        <v>32458</v>
      </c>
      <c r="Q1166" s="25">
        <v>0.75</v>
      </c>
      <c r="R1166" s="25" t="s">
        <v>53</v>
      </c>
      <c r="S1166" s="25" t="s">
        <v>878</v>
      </c>
    </row>
    <row r="1167" spans="1:19" x14ac:dyDescent="0.35">
      <c r="A1167" s="25" t="str">
        <f>+N1167</f>
        <v>Henz Gianluca</v>
      </c>
      <c r="B1167" s="25" t="str">
        <f>+M1167</f>
        <v>461.05.189.0</v>
      </c>
      <c r="C1167" s="25" t="str">
        <f>LEFT(L1167,2)</f>
        <v>R9</v>
      </c>
      <c r="D1167" s="25">
        <f>+Q1167</f>
        <v>0.75</v>
      </c>
      <c r="E1167" s="25" t="str">
        <f>+R1167</f>
        <v>A</v>
      </c>
      <c r="F1167" s="25" t="str">
        <f>+S1167</f>
        <v>S</v>
      </c>
      <c r="G1167" s="29" t="s">
        <v>2175</v>
      </c>
      <c r="H1167" s="29" t="str">
        <f t="shared" si="18"/>
        <v/>
      </c>
      <c r="I1167" s="25" t="str">
        <f>IF(K1167&gt;4,"Dames","Messieurs")</f>
        <v>Messieurs</v>
      </c>
      <c r="J1167" t="str">
        <f>RIGHT(B1167,5)</f>
        <v>189.0</v>
      </c>
      <c r="K1167">
        <f>VALUE(LEFT(J1167,1))</f>
        <v>1</v>
      </c>
      <c r="L1167" s="25" t="str">
        <f>+O1167</f>
        <v>R9 </v>
      </c>
      <c r="M1167" s="25" t="s">
        <v>3027</v>
      </c>
      <c r="N1167" s="25" t="s">
        <v>3028</v>
      </c>
      <c r="O1167" s="25" t="s">
        <v>3073</v>
      </c>
      <c r="P1167" s="25">
        <v>32458</v>
      </c>
      <c r="Q1167" s="25">
        <v>0.75</v>
      </c>
      <c r="R1167" s="25" t="s">
        <v>36</v>
      </c>
      <c r="S1167" s="25" t="s">
        <v>878</v>
      </c>
    </row>
    <row r="1168" spans="1:19" x14ac:dyDescent="0.35">
      <c r="A1168" s="25" t="str">
        <f>+N1168</f>
        <v>Héritier Marine</v>
      </c>
      <c r="B1168" s="25" t="str">
        <f>+M1168</f>
        <v>463.91.610.0</v>
      </c>
      <c r="C1168" s="25" t="str">
        <f>LEFT(L1168,2)</f>
        <v>R7</v>
      </c>
      <c r="D1168" s="25">
        <f>+Q1168</f>
        <v>2.0409999999999999</v>
      </c>
      <c r="E1168" s="25" t="str">
        <f>+R1168</f>
        <v>30+</v>
      </c>
      <c r="F1168" s="25" t="str">
        <f>+S1168</f>
        <v>A</v>
      </c>
      <c r="G1168" s="29" t="s">
        <v>2175</v>
      </c>
      <c r="H1168" s="29" t="str">
        <f t="shared" si="18"/>
        <v/>
      </c>
      <c r="I1168" s="25" t="str">
        <f>IF(K1168&gt;4,"Dames","Messieurs")</f>
        <v>Dames</v>
      </c>
      <c r="J1168" t="str">
        <f>RIGHT(B1168,5)</f>
        <v>610.0</v>
      </c>
      <c r="K1168">
        <f>VALUE(LEFT(J1168,1))</f>
        <v>6</v>
      </c>
      <c r="L1168" s="25" t="str">
        <f>+O1168</f>
        <v>R7 </v>
      </c>
      <c r="M1168" s="25" t="s">
        <v>2252</v>
      </c>
      <c r="N1168" s="25" t="s">
        <v>2253</v>
      </c>
      <c r="O1168" s="25" t="s">
        <v>3066</v>
      </c>
      <c r="P1168" s="25">
        <v>6742</v>
      </c>
      <c r="Q1168" s="25">
        <v>2.0409999999999999</v>
      </c>
      <c r="R1168" s="25" t="s">
        <v>35</v>
      </c>
      <c r="S1168" s="25" t="s">
        <v>36</v>
      </c>
    </row>
    <row r="1169" spans="1:19" x14ac:dyDescent="0.35">
      <c r="A1169" s="25" t="str">
        <f>+N1169</f>
        <v>Herlevsen Anastasia</v>
      </c>
      <c r="B1169" s="25" t="str">
        <f>+M1169</f>
        <v>463.08.505.0</v>
      </c>
      <c r="C1169" s="25" t="str">
        <f>LEFT(L1169,2)</f>
        <v>R7</v>
      </c>
      <c r="D1169" s="25">
        <f>+Q1169</f>
        <v>2.4729999999999999</v>
      </c>
      <c r="E1169" s="25" t="str">
        <f>+R1169</f>
        <v>18&amp;U</v>
      </c>
      <c r="F1169" s="25" t="str">
        <f>+S1169</f>
        <v>A</v>
      </c>
      <c r="G1169" s="29" t="s">
        <v>2175</v>
      </c>
      <c r="H1169" s="29" t="str">
        <f t="shared" si="18"/>
        <v/>
      </c>
      <c r="I1169" s="25" t="str">
        <f>IF(K1169&gt;4,"Dames","Messieurs")</f>
        <v>Dames</v>
      </c>
      <c r="J1169" t="str">
        <f>RIGHT(B1169,5)</f>
        <v>505.0</v>
      </c>
      <c r="K1169">
        <f>VALUE(LEFT(J1169,1))</f>
        <v>5</v>
      </c>
      <c r="L1169" s="25" t="str">
        <f>+O1169</f>
        <v>R7 </v>
      </c>
      <c r="M1169" s="25" t="s">
        <v>5092</v>
      </c>
      <c r="N1169" s="25" t="s">
        <v>5093</v>
      </c>
      <c r="O1169" s="25" t="s">
        <v>3066</v>
      </c>
      <c r="P1169" s="25">
        <v>5566</v>
      </c>
      <c r="Q1169" s="25">
        <v>2.4729999999999999</v>
      </c>
      <c r="R1169" s="25" t="s">
        <v>73</v>
      </c>
      <c r="S1169" s="25" t="s">
        <v>36</v>
      </c>
    </row>
    <row r="1170" spans="1:19" x14ac:dyDescent="0.35">
      <c r="A1170" s="25" t="str">
        <f>+N1170</f>
        <v>Hermes Rolf</v>
      </c>
      <c r="B1170" s="25" t="str">
        <f>+M1170</f>
        <v>464.74.442.0</v>
      </c>
      <c r="C1170" s="25" t="str">
        <f>LEFT(L1170,2)</f>
        <v>R9</v>
      </c>
      <c r="D1170" s="25">
        <f>+Q1170</f>
        <v>0.75</v>
      </c>
      <c r="E1170" s="25" t="str">
        <f>+R1170</f>
        <v>50+</v>
      </c>
      <c r="F1170" s="25" t="str">
        <f>+S1170</f>
        <v>A</v>
      </c>
      <c r="G1170" s="29" t="s">
        <v>27</v>
      </c>
      <c r="H1170" s="29" t="str">
        <f t="shared" si="18"/>
        <v/>
      </c>
      <c r="I1170" s="25" t="str">
        <f>IF(K1170&gt;4,"Dames","Messieurs")</f>
        <v>Messieurs</v>
      </c>
      <c r="J1170" t="str">
        <f>RIGHT(B1170,5)</f>
        <v>442.0</v>
      </c>
      <c r="K1170">
        <f>VALUE(LEFT(J1170,1))</f>
        <v>4</v>
      </c>
      <c r="L1170" s="25" t="str">
        <f>+O1170</f>
        <v>R9 </v>
      </c>
      <c r="M1170" s="25" t="s">
        <v>255</v>
      </c>
      <c r="N1170" s="25" t="s">
        <v>256</v>
      </c>
      <c r="O1170" s="25" t="s">
        <v>3073</v>
      </c>
      <c r="P1170" s="25">
        <v>32458</v>
      </c>
      <c r="Q1170" s="25">
        <v>0.75</v>
      </c>
      <c r="R1170" s="25" t="s">
        <v>39</v>
      </c>
      <c r="S1170" s="25" t="s">
        <v>36</v>
      </c>
    </row>
    <row r="1171" spans="1:19" x14ac:dyDescent="0.35">
      <c r="A1171" s="25" t="str">
        <f>+N1171</f>
        <v>Hermie Vincent</v>
      </c>
      <c r="B1171" s="25" t="str">
        <f>+M1171</f>
        <v>464.67.177.0</v>
      </c>
      <c r="C1171" s="25" t="str">
        <f>LEFT(L1171,2)</f>
        <v>R6</v>
      </c>
      <c r="D1171" s="25">
        <f>+Q1171</f>
        <v>4.4790000000000001</v>
      </c>
      <c r="E1171" s="25" t="str">
        <f>+R1171</f>
        <v>55+</v>
      </c>
      <c r="F1171" s="25" t="str">
        <f>+S1171</f>
        <v>A</v>
      </c>
      <c r="G1171" s="29" t="s">
        <v>1839</v>
      </c>
      <c r="H1171" s="29" t="str">
        <f t="shared" si="18"/>
        <v/>
      </c>
      <c r="I1171" s="25" t="str">
        <f>IF(K1171&gt;4,"Dames","Messieurs")</f>
        <v>Messieurs</v>
      </c>
      <c r="J1171" t="str">
        <f>RIGHT(B1171,5)</f>
        <v>177.0</v>
      </c>
      <c r="K1171">
        <f>VALUE(LEFT(J1171,1))</f>
        <v>1</v>
      </c>
      <c r="L1171" s="25" t="str">
        <f>+O1171</f>
        <v>R6 </v>
      </c>
      <c r="M1171" s="25" t="s">
        <v>1417</v>
      </c>
      <c r="N1171" s="25" t="s">
        <v>1418</v>
      </c>
      <c r="O1171" s="25" t="s">
        <v>3065</v>
      </c>
      <c r="P1171" s="25">
        <v>5884</v>
      </c>
      <c r="Q1171" s="25">
        <v>4.4790000000000001</v>
      </c>
      <c r="R1171" s="25" t="s">
        <v>53</v>
      </c>
      <c r="S1171" s="25" t="s">
        <v>36</v>
      </c>
    </row>
    <row r="1172" spans="1:19" x14ac:dyDescent="0.35">
      <c r="A1172" s="25" t="str">
        <f>+N1172</f>
        <v>Hess Ivan</v>
      </c>
      <c r="B1172" s="25" t="str">
        <f>+M1172</f>
        <v>468.67.174.0</v>
      </c>
      <c r="C1172" s="25" t="str">
        <f>LEFT(L1172,2)</f>
        <v>R6</v>
      </c>
      <c r="D1172" s="25">
        <f>+Q1172</f>
        <v>3.7290000000000001</v>
      </c>
      <c r="E1172" s="25" t="str">
        <f>+R1172</f>
        <v>55+</v>
      </c>
      <c r="F1172" s="25" t="str">
        <f>+S1172</f>
        <v>A</v>
      </c>
      <c r="G1172" s="29" t="s">
        <v>5397</v>
      </c>
      <c r="H1172" s="29" t="str">
        <f t="shared" si="18"/>
        <v/>
      </c>
      <c r="I1172" s="25" t="str">
        <f>IF(K1172&gt;4,"Dames","Messieurs")</f>
        <v>Messieurs</v>
      </c>
      <c r="J1172" t="str">
        <f>RIGHT(B1172,5)</f>
        <v>174.0</v>
      </c>
      <c r="K1172">
        <f>VALUE(LEFT(J1172,1))</f>
        <v>1</v>
      </c>
      <c r="L1172" s="25" t="str">
        <f>+O1172</f>
        <v>R6 </v>
      </c>
      <c r="M1172" s="25" t="s">
        <v>4623</v>
      </c>
      <c r="N1172" s="25" t="s">
        <v>4624</v>
      </c>
      <c r="O1172" s="25" t="s">
        <v>3065</v>
      </c>
      <c r="P1172" s="25">
        <v>8863</v>
      </c>
      <c r="Q1172" s="25">
        <v>3.7290000000000001</v>
      </c>
      <c r="R1172" s="25" t="s">
        <v>53</v>
      </c>
      <c r="S1172" s="25" t="s">
        <v>36</v>
      </c>
    </row>
    <row r="1173" spans="1:19" x14ac:dyDescent="0.35">
      <c r="A1173" s="25" t="str">
        <f>+N1173</f>
        <v>Heterd Stephane</v>
      </c>
      <c r="B1173" s="25" t="str">
        <f>+M1173</f>
        <v>469.80.204.0</v>
      </c>
      <c r="C1173" s="25" t="str">
        <f>LEFT(L1173,2)</f>
        <v>R9</v>
      </c>
      <c r="D1173" s="25">
        <f>+Q1173</f>
        <v>0.745</v>
      </c>
      <c r="E1173" s="25" t="str">
        <f>+R1173</f>
        <v>45+</v>
      </c>
      <c r="F1173" s="25" t="str">
        <f>+S1173</f>
        <v>A</v>
      </c>
      <c r="G1173" s="29" t="s">
        <v>1839</v>
      </c>
      <c r="H1173" s="29" t="str">
        <f t="shared" si="18"/>
        <v/>
      </c>
      <c r="I1173" s="25" t="str">
        <f>IF(K1173&gt;4,"Dames","Messieurs")</f>
        <v>Messieurs</v>
      </c>
      <c r="J1173" t="str">
        <f>RIGHT(B1173,5)</f>
        <v>204.0</v>
      </c>
      <c r="K1173">
        <f>VALUE(LEFT(J1173,1))</f>
        <v>2</v>
      </c>
      <c r="L1173" s="25" t="str">
        <f>+O1173</f>
        <v>R9 </v>
      </c>
      <c r="M1173" s="25" t="s">
        <v>5005</v>
      </c>
      <c r="N1173" s="25" t="s">
        <v>5006</v>
      </c>
      <c r="O1173" s="25" t="s">
        <v>3073</v>
      </c>
      <c r="P1173" s="25">
        <v>44548</v>
      </c>
      <c r="Q1173" s="25">
        <v>0.745</v>
      </c>
      <c r="R1173" s="25" t="s">
        <v>78</v>
      </c>
      <c r="S1173" s="25" t="s">
        <v>36</v>
      </c>
    </row>
    <row r="1174" spans="1:19" x14ac:dyDescent="0.35">
      <c r="A1174" s="25" t="str">
        <f>+N1174</f>
        <v>Heughebaert Alan</v>
      </c>
      <c r="B1174" s="25" t="str">
        <f>+M1174</f>
        <v>469.04.386.0</v>
      </c>
      <c r="C1174" s="25" t="str">
        <f>LEFT(L1174,2)</f>
        <v>R6</v>
      </c>
      <c r="D1174" s="25">
        <f>+Q1174</f>
        <v>4.641</v>
      </c>
      <c r="E1174" s="25" t="str">
        <f>+R1174</f>
        <v>A</v>
      </c>
      <c r="F1174" s="25" t="str">
        <f>+S1174</f>
        <v>S</v>
      </c>
      <c r="G1174" s="29" t="s">
        <v>543</v>
      </c>
      <c r="H1174" s="29" t="str">
        <f t="shared" si="18"/>
        <v/>
      </c>
      <c r="I1174" s="25" t="str">
        <f>IF(K1174&gt;4,"Dames","Messieurs")</f>
        <v>Messieurs</v>
      </c>
      <c r="J1174" t="str">
        <f>RIGHT(B1174,5)</f>
        <v>386.0</v>
      </c>
      <c r="K1174">
        <f>VALUE(LEFT(J1174,1))</f>
        <v>3</v>
      </c>
      <c r="L1174" s="25" t="str">
        <f>+O1174</f>
        <v>R6 </v>
      </c>
      <c r="M1174" s="25" t="s">
        <v>4029</v>
      </c>
      <c r="N1174" s="25" t="s">
        <v>4030</v>
      </c>
      <c r="O1174" s="25" t="s">
        <v>3065</v>
      </c>
      <c r="P1174" s="25">
        <v>5364</v>
      </c>
      <c r="Q1174" s="25">
        <v>4.641</v>
      </c>
      <c r="R1174" s="25" t="s">
        <v>36</v>
      </c>
      <c r="S1174" s="25" t="s">
        <v>878</v>
      </c>
    </row>
    <row r="1175" spans="1:19" x14ac:dyDescent="0.35">
      <c r="A1175" s="25" t="str">
        <f>+N1175</f>
        <v>Heughebaert Diego</v>
      </c>
      <c r="B1175" s="25" t="str">
        <f>+M1175</f>
        <v>469.02.481.0</v>
      </c>
      <c r="C1175" s="25" t="str">
        <f>LEFT(L1175,2)</f>
        <v>R5</v>
      </c>
      <c r="D1175" s="25">
        <f>+Q1175</f>
        <v>5.7640000000000002</v>
      </c>
      <c r="E1175" s="25" t="str">
        <f>+R1175</f>
        <v>A</v>
      </c>
      <c r="F1175" s="25" t="str">
        <f>+S1175</f>
        <v>A</v>
      </c>
      <c r="G1175" s="29" t="s">
        <v>5402</v>
      </c>
      <c r="H1175" s="29" t="str">
        <f t="shared" si="18"/>
        <v/>
      </c>
      <c r="I1175" s="25" t="str">
        <f>IF(K1175&gt;4,"Dames","Messieurs")</f>
        <v>Messieurs</v>
      </c>
      <c r="J1175" t="str">
        <f>RIGHT(B1175,5)</f>
        <v>481.0</v>
      </c>
      <c r="K1175">
        <f>VALUE(LEFT(J1175,1))</f>
        <v>4</v>
      </c>
      <c r="L1175" s="25" t="str">
        <f>+O1175</f>
        <v>R5 </v>
      </c>
      <c r="M1175" s="25" t="s">
        <v>4019</v>
      </c>
      <c r="N1175" s="25" t="s">
        <v>4020</v>
      </c>
      <c r="O1175" s="25" t="s">
        <v>3084</v>
      </c>
      <c r="P1175" s="25">
        <v>2683</v>
      </c>
      <c r="Q1175" s="25">
        <v>5.7640000000000002</v>
      </c>
      <c r="R1175" s="25" t="s">
        <v>36</v>
      </c>
      <c r="S1175" s="25" t="s">
        <v>36</v>
      </c>
    </row>
    <row r="1176" spans="1:19" x14ac:dyDescent="0.35">
      <c r="A1176" s="25" t="str">
        <f>+N1176</f>
        <v>Heughebaert Yves</v>
      </c>
      <c r="B1176" s="25" t="str">
        <f>+M1176</f>
        <v>469.69.427.0</v>
      </c>
      <c r="C1176" s="25" t="str">
        <f>LEFT(L1176,2)</f>
        <v>R9</v>
      </c>
      <c r="D1176" s="25">
        <f>+Q1176</f>
        <v>0.75</v>
      </c>
      <c r="E1176" s="25" t="str">
        <f>+R1176</f>
        <v>55+</v>
      </c>
      <c r="F1176" s="25" t="str">
        <f>+S1176</f>
        <v>S</v>
      </c>
      <c r="G1176" s="29" t="s">
        <v>1839</v>
      </c>
      <c r="H1176" s="29" t="str">
        <f t="shared" si="18"/>
        <v/>
      </c>
      <c r="I1176" s="25" t="str">
        <f>IF(K1176&gt;4,"Dames","Messieurs")</f>
        <v>Messieurs</v>
      </c>
      <c r="J1176" t="str">
        <f>RIGHT(B1176,5)</f>
        <v>427.0</v>
      </c>
      <c r="K1176">
        <f>VALUE(LEFT(J1176,1))</f>
        <v>4</v>
      </c>
      <c r="L1176" s="25" t="str">
        <f>+O1176</f>
        <v>R9 </v>
      </c>
      <c r="M1176" s="25" t="s">
        <v>2040</v>
      </c>
      <c r="N1176" s="25" t="s">
        <v>2041</v>
      </c>
      <c r="O1176" s="25" t="s">
        <v>3073</v>
      </c>
      <c r="P1176" s="25">
        <v>32458</v>
      </c>
      <c r="Q1176" s="25">
        <v>0.75</v>
      </c>
      <c r="R1176" s="25" t="s">
        <v>53</v>
      </c>
      <c r="S1176" s="25" t="s">
        <v>878</v>
      </c>
    </row>
    <row r="1177" spans="1:19" x14ac:dyDescent="0.35">
      <c r="A1177" s="25" t="str">
        <f>+N1177</f>
        <v>Hideg-Meinich Nathalia</v>
      </c>
      <c r="B1177" s="25" t="str">
        <f>+M1177</f>
        <v>470.40.586.0</v>
      </c>
      <c r="C1177" s="25" t="str">
        <f>LEFT(L1177,2)</f>
        <v>R9</v>
      </c>
      <c r="D1177" s="25">
        <f>+Q1177</f>
        <v>0.75</v>
      </c>
      <c r="E1177" s="25" t="str">
        <f>+R1177</f>
        <v>85+</v>
      </c>
      <c r="F1177" s="25" t="str">
        <f>+S1177</f>
        <v>S</v>
      </c>
      <c r="G1177" s="29" t="s">
        <v>539</v>
      </c>
      <c r="H1177" s="29" t="str">
        <f t="shared" si="18"/>
        <v/>
      </c>
      <c r="I1177" s="25" t="str">
        <f>IF(K1177&gt;4,"Dames","Messieurs")</f>
        <v>Dames</v>
      </c>
      <c r="J1177" t="str">
        <f>RIGHT(B1177,5)</f>
        <v>586.0</v>
      </c>
      <c r="K1177">
        <f>VALUE(LEFT(J1177,1))</f>
        <v>5</v>
      </c>
      <c r="L1177" s="25" t="str">
        <f>+O1177</f>
        <v>R9 </v>
      </c>
      <c r="M1177" s="25" t="s">
        <v>2291</v>
      </c>
      <c r="N1177" s="25" t="s">
        <v>2292</v>
      </c>
      <c r="O1177" s="25" t="s">
        <v>3073</v>
      </c>
      <c r="P1177" s="25">
        <v>11805</v>
      </c>
      <c r="Q1177" s="25">
        <v>0.75</v>
      </c>
      <c r="R1177" s="25" t="s">
        <v>4366</v>
      </c>
      <c r="S1177" s="25" t="s">
        <v>878</v>
      </c>
    </row>
    <row r="1178" spans="1:19" x14ac:dyDescent="0.35">
      <c r="A1178" s="25" t="str">
        <f>+N1178</f>
        <v>Higgins Helen</v>
      </c>
      <c r="B1178" s="25" t="str">
        <f>+M1178</f>
        <v>470.65.573.0</v>
      </c>
      <c r="C1178" s="25" t="str">
        <f>LEFT(L1178,2)</f>
        <v>R9</v>
      </c>
      <c r="D1178" s="25">
        <f>+Q1178</f>
        <v>0.75</v>
      </c>
      <c r="E1178" s="25" t="str">
        <f>+R1178</f>
        <v>60+</v>
      </c>
      <c r="F1178" s="25" t="str">
        <f>+S1178</f>
        <v>S</v>
      </c>
      <c r="G1178" s="29" t="s">
        <v>3994</v>
      </c>
      <c r="H1178" s="29" t="str">
        <f t="shared" si="18"/>
        <v/>
      </c>
      <c r="I1178" s="25" t="str">
        <f>IF(K1178&gt;4,"Dames","Messieurs")</f>
        <v>Dames</v>
      </c>
      <c r="J1178" t="str">
        <f>RIGHT(B1178,5)</f>
        <v>573.0</v>
      </c>
      <c r="K1178">
        <f>VALUE(LEFT(J1178,1))</f>
        <v>5</v>
      </c>
      <c r="L1178" s="25" t="str">
        <f>+O1178</f>
        <v>R9 </v>
      </c>
      <c r="M1178" s="25" t="s">
        <v>4599</v>
      </c>
      <c r="N1178" s="25" t="s">
        <v>4600</v>
      </c>
      <c r="O1178" s="25" t="s">
        <v>3073</v>
      </c>
      <c r="P1178" s="25">
        <v>11805</v>
      </c>
      <c r="Q1178" s="25">
        <v>0.75</v>
      </c>
      <c r="R1178" s="25" t="s">
        <v>47</v>
      </c>
      <c r="S1178" s="25" t="s">
        <v>878</v>
      </c>
    </row>
    <row r="1179" spans="1:19" x14ac:dyDescent="0.35">
      <c r="A1179" s="25" t="str">
        <f>+N1179</f>
        <v>Hildbrand Noémie</v>
      </c>
      <c r="B1179" s="25" t="str">
        <f>+M1179</f>
        <v>470.87.867.0</v>
      </c>
      <c r="C1179" s="25" t="str">
        <f>LEFT(L1179,2)</f>
        <v>R6</v>
      </c>
      <c r="D1179" s="25">
        <f>+Q1179</f>
        <v>4.3520000000000003</v>
      </c>
      <c r="E1179" s="25" t="str">
        <f>+R1179</f>
        <v>35+</v>
      </c>
      <c r="F1179" s="25" t="str">
        <f>+S1179</f>
        <v>A</v>
      </c>
      <c r="G1179" s="29" t="s">
        <v>2175</v>
      </c>
      <c r="H1179" s="29" t="str">
        <f t="shared" si="18"/>
        <v/>
      </c>
      <c r="I1179" s="25" t="str">
        <f>IF(K1179&gt;4,"Dames","Messieurs")</f>
        <v>Dames</v>
      </c>
      <c r="J1179" t="str">
        <f>RIGHT(B1179,5)</f>
        <v>867.0</v>
      </c>
      <c r="K1179">
        <f>VALUE(LEFT(J1179,1))</f>
        <v>8</v>
      </c>
      <c r="L1179" s="25" t="str">
        <f>+O1179</f>
        <v>R6 </v>
      </c>
      <c r="M1179" s="25" t="s">
        <v>3360</v>
      </c>
      <c r="N1179" s="25" t="s">
        <v>3361</v>
      </c>
      <c r="O1179" s="25" t="s">
        <v>3065</v>
      </c>
      <c r="P1179" s="25">
        <v>2211</v>
      </c>
      <c r="Q1179" s="25">
        <v>4.3520000000000003</v>
      </c>
      <c r="R1179" s="25" t="s">
        <v>42</v>
      </c>
      <c r="S1179" s="25" t="s">
        <v>36</v>
      </c>
    </row>
    <row r="1180" spans="1:19" x14ac:dyDescent="0.35">
      <c r="A1180" s="25" t="str">
        <f>+N1180</f>
        <v>Hilfiker Maeva</v>
      </c>
      <c r="B1180" s="25" t="str">
        <f>+M1180</f>
        <v>470.16.681.0</v>
      </c>
      <c r="C1180" s="25" t="str">
        <f>LEFT(L1180,2)</f>
        <v>R8</v>
      </c>
      <c r="D1180" s="25">
        <f>+Q1180</f>
        <v>0.876</v>
      </c>
      <c r="E1180" s="25" t="str">
        <f>+R1180</f>
        <v>10&amp;U</v>
      </c>
      <c r="F1180" s="25" t="str">
        <f>+S1180</f>
        <v>A</v>
      </c>
      <c r="G1180" s="29" t="s">
        <v>2175</v>
      </c>
      <c r="H1180" s="29" t="str">
        <f t="shared" si="18"/>
        <v/>
      </c>
      <c r="I1180" s="25" t="str">
        <f>IF(K1180&gt;4,"Dames","Messieurs")</f>
        <v>Dames</v>
      </c>
      <c r="J1180" t="str">
        <f>RIGHT(B1180,5)</f>
        <v>681.0</v>
      </c>
      <c r="K1180">
        <f>VALUE(LEFT(J1180,1))</f>
        <v>6</v>
      </c>
      <c r="L1180" s="25" t="str">
        <f>+O1180</f>
        <v>R8 </v>
      </c>
      <c r="M1180" s="25" t="s">
        <v>5098</v>
      </c>
      <c r="N1180" s="25" t="s">
        <v>5099</v>
      </c>
      <c r="O1180" s="25" t="s">
        <v>3070</v>
      </c>
      <c r="P1180" s="25">
        <v>11189</v>
      </c>
      <c r="Q1180" s="25">
        <v>0.876</v>
      </c>
      <c r="R1180" s="25" t="s">
        <v>110</v>
      </c>
      <c r="S1180" s="25" t="s">
        <v>36</v>
      </c>
    </row>
    <row r="1181" spans="1:19" x14ac:dyDescent="0.35">
      <c r="A1181" s="25" t="str">
        <f>+N1181</f>
        <v>Hilkersberger Vlad</v>
      </c>
      <c r="B1181" s="25" t="str">
        <f>+M1181</f>
        <v>470.04.321.0</v>
      </c>
      <c r="C1181" s="25" t="str">
        <f>LEFT(L1181,2)</f>
        <v>R9</v>
      </c>
      <c r="D1181" s="25">
        <f>+Q1181</f>
        <v>0.75</v>
      </c>
      <c r="E1181" s="25" t="str">
        <f>+R1181</f>
        <v>A</v>
      </c>
      <c r="F1181" s="25" t="str">
        <f>+S1181</f>
        <v>S</v>
      </c>
      <c r="G1181" s="29" t="s">
        <v>27</v>
      </c>
      <c r="H1181" s="29" t="str">
        <f t="shared" si="18"/>
        <v/>
      </c>
      <c r="I1181" s="25" t="str">
        <f>IF(K1181&gt;4,"Dames","Messieurs")</f>
        <v>Messieurs</v>
      </c>
      <c r="J1181" t="str">
        <f>RIGHT(B1181,5)</f>
        <v>321.0</v>
      </c>
      <c r="K1181">
        <f>VALUE(LEFT(J1181,1))</f>
        <v>3</v>
      </c>
      <c r="L1181" s="25" t="str">
        <f>+O1181</f>
        <v>R9 </v>
      </c>
      <c r="M1181" s="25" t="s">
        <v>1443</v>
      </c>
      <c r="N1181" s="25" t="s">
        <v>1444</v>
      </c>
      <c r="O1181" s="25" t="s">
        <v>3073</v>
      </c>
      <c r="P1181" s="25">
        <v>32458</v>
      </c>
      <c r="Q1181" s="25">
        <v>0.75</v>
      </c>
      <c r="R1181" s="25" t="s">
        <v>36</v>
      </c>
      <c r="S1181" s="25" t="s">
        <v>878</v>
      </c>
    </row>
    <row r="1182" spans="1:19" x14ac:dyDescent="0.35">
      <c r="A1182" s="25" t="str">
        <f>+N1182</f>
        <v>Hillion Elisa</v>
      </c>
      <c r="B1182" s="25" t="str">
        <f>+M1182</f>
        <v>470.06.734.0</v>
      </c>
      <c r="C1182" s="25" t="str">
        <f>LEFT(L1182,2)</f>
        <v>R5</v>
      </c>
      <c r="D1182" s="25">
        <f>+Q1182</f>
        <v>4.9619999999999997</v>
      </c>
      <c r="E1182" s="25" t="str">
        <f>+R1182</f>
        <v>A</v>
      </c>
      <c r="F1182" s="25" t="str">
        <f>+S1182</f>
        <v>A</v>
      </c>
      <c r="G1182" s="29" t="s">
        <v>3995</v>
      </c>
      <c r="H1182" s="29" t="str">
        <f t="shared" si="18"/>
        <v/>
      </c>
      <c r="I1182" s="25" t="str">
        <f>IF(K1182&gt;4,"Dames","Messieurs")</f>
        <v>Dames</v>
      </c>
      <c r="J1182" t="str">
        <f>RIGHT(B1182,5)</f>
        <v>734.0</v>
      </c>
      <c r="K1182">
        <f>VALUE(LEFT(J1182,1))</f>
        <v>7</v>
      </c>
      <c r="L1182" s="25" t="str">
        <f>+O1182</f>
        <v>R5 </v>
      </c>
      <c r="M1182" s="25" t="s">
        <v>4056</v>
      </c>
      <c r="N1182" s="25" t="s">
        <v>4057</v>
      </c>
      <c r="O1182" s="25" t="s">
        <v>3084</v>
      </c>
      <c r="P1182" s="25">
        <v>1569</v>
      </c>
      <c r="Q1182" s="25">
        <v>4.9619999999999997</v>
      </c>
      <c r="R1182" s="25" t="s">
        <v>36</v>
      </c>
      <c r="S1182" s="25" t="s">
        <v>36</v>
      </c>
    </row>
    <row r="1183" spans="1:19" x14ac:dyDescent="0.35">
      <c r="A1183" s="25" t="str">
        <f>+N1183</f>
        <v>Hillion Grégory</v>
      </c>
      <c r="B1183" s="25" t="str">
        <f>+M1183</f>
        <v>470.58.285.0</v>
      </c>
      <c r="C1183" s="25" t="str">
        <f>LEFT(L1183,2)</f>
        <v>R9</v>
      </c>
      <c r="D1183" s="25">
        <f>+Q1183</f>
        <v>0.75</v>
      </c>
      <c r="E1183" s="25" t="str">
        <f>+R1183</f>
        <v>65+</v>
      </c>
      <c r="F1183" s="25" t="str">
        <f>+S1183</f>
        <v>A</v>
      </c>
      <c r="G1183" s="29" t="s">
        <v>3995</v>
      </c>
      <c r="H1183" s="29" t="str">
        <f t="shared" si="18"/>
        <v/>
      </c>
      <c r="I1183" s="25" t="str">
        <f>IF(K1183&gt;4,"Dames","Messieurs")</f>
        <v>Messieurs</v>
      </c>
      <c r="J1183" t="str">
        <f>RIGHT(B1183,5)</f>
        <v>285.0</v>
      </c>
      <c r="K1183">
        <f>VALUE(LEFT(J1183,1))</f>
        <v>2</v>
      </c>
      <c r="L1183" s="25" t="str">
        <f>+O1183</f>
        <v>R9 </v>
      </c>
      <c r="M1183" s="25" t="s">
        <v>4260</v>
      </c>
      <c r="N1183" s="25" t="s">
        <v>4261</v>
      </c>
      <c r="O1183" s="25" t="s">
        <v>3073</v>
      </c>
      <c r="P1183" s="25">
        <v>32458</v>
      </c>
      <c r="Q1183" s="25">
        <v>0.75</v>
      </c>
      <c r="R1183" s="25" t="s">
        <v>100</v>
      </c>
      <c r="S1183" s="25" t="s">
        <v>36</v>
      </c>
    </row>
    <row r="1184" spans="1:19" x14ac:dyDescent="0.35">
      <c r="A1184" s="25" t="str">
        <f>+N1184</f>
        <v>Hirzel Matthias</v>
      </c>
      <c r="B1184" s="25" t="str">
        <f>+M1184</f>
        <v>473.85.228.0</v>
      </c>
      <c r="C1184" s="25" t="str">
        <f>LEFT(L1184,2)</f>
        <v>R6</v>
      </c>
      <c r="D1184" s="25">
        <f>+Q1184</f>
        <v>4.609</v>
      </c>
      <c r="E1184" s="25" t="str">
        <f>+R1184</f>
        <v>40+</v>
      </c>
      <c r="F1184" s="25" t="str">
        <f>+S1184</f>
        <v>A</v>
      </c>
      <c r="G1184" s="29" t="s">
        <v>3996</v>
      </c>
      <c r="H1184" s="29" t="str">
        <f t="shared" si="18"/>
        <v/>
      </c>
      <c r="I1184" s="25" t="str">
        <f>IF(K1184&gt;4,"Dames","Messieurs")</f>
        <v>Messieurs</v>
      </c>
      <c r="J1184" t="str">
        <f>RIGHT(B1184,5)</f>
        <v>228.0</v>
      </c>
      <c r="K1184">
        <f>VALUE(LEFT(J1184,1))</f>
        <v>2</v>
      </c>
      <c r="L1184" s="25" t="str">
        <f>+O1184</f>
        <v>R6 </v>
      </c>
      <c r="M1184" s="25" t="s">
        <v>4441</v>
      </c>
      <c r="N1184" s="25" t="s">
        <v>4442</v>
      </c>
      <c r="O1184" s="25" t="s">
        <v>3065</v>
      </c>
      <c r="P1184" s="25">
        <v>5449</v>
      </c>
      <c r="Q1184" s="25">
        <v>4.609</v>
      </c>
      <c r="R1184" s="25" t="s">
        <v>68</v>
      </c>
      <c r="S1184" s="25" t="s">
        <v>36</v>
      </c>
    </row>
    <row r="1185" spans="1:19" x14ac:dyDescent="0.35">
      <c r="A1185" s="25" t="str">
        <f>+N1185</f>
        <v>Hochschild Nicole</v>
      </c>
      <c r="B1185" s="25" t="str">
        <f>+M1185</f>
        <v>475.64.766.0</v>
      </c>
      <c r="C1185" s="25" t="str">
        <f>LEFT(L1185,2)</f>
        <v>R4</v>
      </c>
      <c r="D1185" s="25">
        <f>+Q1185</f>
        <v>6.1970000000000001</v>
      </c>
      <c r="E1185" s="25" t="str">
        <f>+R1185</f>
        <v>60+</v>
      </c>
      <c r="F1185" s="25" t="str">
        <f>+S1185</f>
        <v>A</v>
      </c>
      <c r="G1185" s="29" t="s">
        <v>29</v>
      </c>
      <c r="H1185" s="29" t="str">
        <f t="shared" si="18"/>
        <v/>
      </c>
      <c r="I1185" s="25" t="str">
        <f>IF(K1185&gt;4,"Dames","Messieurs")</f>
        <v>Dames</v>
      </c>
      <c r="J1185" t="str">
        <f>RIGHT(B1185,5)</f>
        <v>766.0</v>
      </c>
      <c r="K1185">
        <f>VALUE(LEFT(J1185,1))</f>
        <v>7</v>
      </c>
      <c r="L1185" s="25" t="str">
        <f>+O1185</f>
        <v>R4 </v>
      </c>
      <c r="M1185" s="25" t="s">
        <v>5154</v>
      </c>
      <c r="N1185" s="25" t="s">
        <v>5155</v>
      </c>
      <c r="O1185" s="25" t="s">
        <v>3064</v>
      </c>
      <c r="P1185" s="25">
        <v>755</v>
      </c>
      <c r="Q1185" s="25">
        <v>6.1970000000000001</v>
      </c>
      <c r="R1185" s="25" t="s">
        <v>47</v>
      </c>
      <c r="S1185" s="25" t="s">
        <v>36</v>
      </c>
    </row>
    <row r="1186" spans="1:19" x14ac:dyDescent="0.35">
      <c r="A1186" s="25" t="str">
        <f>+N1186</f>
        <v>Hofer Maud</v>
      </c>
      <c r="B1186" s="25" t="str">
        <f>+M1186</f>
        <v>476.06.728.0</v>
      </c>
      <c r="C1186" s="25" t="str">
        <f>LEFT(L1186,2)</f>
        <v>R9</v>
      </c>
      <c r="D1186" s="25">
        <f>+Q1186</f>
        <v>0.75</v>
      </c>
      <c r="E1186" s="25" t="str">
        <f>+R1186</f>
        <v>A</v>
      </c>
      <c r="F1186" s="25" t="str">
        <f>+S1186</f>
        <v>S</v>
      </c>
      <c r="G1186" s="29" t="s">
        <v>29</v>
      </c>
      <c r="H1186" s="29" t="str">
        <f t="shared" si="18"/>
        <v/>
      </c>
      <c r="I1186" s="25" t="str">
        <f>IF(K1186&gt;4,"Dames","Messieurs")</f>
        <v>Dames</v>
      </c>
      <c r="J1186" t="str">
        <f>RIGHT(B1186,5)</f>
        <v>728.0</v>
      </c>
      <c r="K1186">
        <f>VALUE(LEFT(J1186,1))</f>
        <v>7</v>
      </c>
      <c r="L1186" s="25" t="str">
        <f>+O1186</f>
        <v>R9 </v>
      </c>
      <c r="M1186" s="25" t="s">
        <v>5194</v>
      </c>
      <c r="N1186" s="25" t="s">
        <v>5195</v>
      </c>
      <c r="O1186" s="25" t="s">
        <v>3073</v>
      </c>
      <c r="P1186" s="25">
        <v>11805</v>
      </c>
      <c r="Q1186" s="25">
        <v>0.75</v>
      </c>
      <c r="R1186" s="25" t="s">
        <v>36</v>
      </c>
      <c r="S1186" s="25" t="s">
        <v>878</v>
      </c>
    </row>
    <row r="1187" spans="1:19" x14ac:dyDescent="0.35">
      <c r="A1187" s="25" t="str">
        <f>+N1187</f>
        <v>Hoff Thomas</v>
      </c>
      <c r="B1187" s="25" t="str">
        <f>+M1187</f>
        <v>477.83.138.0</v>
      </c>
      <c r="C1187" s="25" t="str">
        <f>LEFT(L1187,2)</f>
        <v>R6</v>
      </c>
      <c r="D1187" s="25">
        <f>+Q1187</f>
        <v>4.5090000000000003</v>
      </c>
      <c r="E1187" s="25" t="str">
        <f>+R1187</f>
        <v>40+</v>
      </c>
      <c r="F1187" s="25" t="str">
        <f>+S1187</f>
        <v>A</v>
      </c>
      <c r="G1187" s="29" t="s">
        <v>3994</v>
      </c>
      <c r="H1187" s="29" t="str">
        <f t="shared" si="18"/>
        <v/>
      </c>
      <c r="I1187" s="25" t="str">
        <f>IF(K1187&gt;4,"Dames","Messieurs")</f>
        <v>Messieurs</v>
      </c>
      <c r="J1187" t="str">
        <f>RIGHT(B1187,5)</f>
        <v>138.0</v>
      </c>
      <c r="K1187">
        <f>VALUE(LEFT(J1187,1))</f>
        <v>1</v>
      </c>
      <c r="L1187" s="25" t="str">
        <f>+O1187</f>
        <v>R6 </v>
      </c>
      <c r="M1187" s="25" t="s">
        <v>4611</v>
      </c>
      <c r="N1187" s="25" t="s">
        <v>4612</v>
      </c>
      <c r="O1187" s="25" t="s">
        <v>3065</v>
      </c>
      <c r="P1187" s="25">
        <v>5792</v>
      </c>
      <c r="Q1187" s="25">
        <v>4.5090000000000003</v>
      </c>
      <c r="R1187" s="25" t="s">
        <v>68</v>
      </c>
      <c r="S1187" s="25" t="s">
        <v>36</v>
      </c>
    </row>
    <row r="1188" spans="1:19" x14ac:dyDescent="0.35">
      <c r="A1188" s="25" t="str">
        <f>+N1188</f>
        <v>Hofmann Philippe</v>
      </c>
      <c r="B1188" s="25" t="str">
        <f>+M1188</f>
        <v>478.74.382.0</v>
      </c>
      <c r="C1188" s="25" t="str">
        <f>LEFT(L1188,2)</f>
        <v>R9</v>
      </c>
      <c r="D1188" s="25">
        <f>+Q1188</f>
        <v>0.75</v>
      </c>
      <c r="E1188" s="25" t="str">
        <f>+R1188</f>
        <v>50+</v>
      </c>
      <c r="F1188" s="25" t="str">
        <f>+S1188</f>
        <v>S</v>
      </c>
      <c r="G1188" s="29" t="s">
        <v>25</v>
      </c>
      <c r="H1188" s="29" t="str">
        <f t="shared" si="18"/>
        <v/>
      </c>
      <c r="I1188" s="25" t="str">
        <f>IF(K1188&gt;4,"Dames","Messieurs")</f>
        <v>Messieurs</v>
      </c>
      <c r="J1188" t="str">
        <f>RIGHT(B1188,5)</f>
        <v>382.0</v>
      </c>
      <c r="K1188">
        <f>VALUE(LEFT(J1188,1))</f>
        <v>3</v>
      </c>
      <c r="L1188" s="25" t="str">
        <f>+O1188</f>
        <v>R9 </v>
      </c>
      <c r="M1188" s="25" t="s">
        <v>965</v>
      </c>
      <c r="N1188" s="25" t="s">
        <v>966</v>
      </c>
      <c r="O1188" s="25" t="s">
        <v>3073</v>
      </c>
      <c r="P1188" s="25">
        <v>32458</v>
      </c>
      <c r="Q1188" s="25">
        <v>0.75</v>
      </c>
      <c r="R1188" s="25" t="s">
        <v>39</v>
      </c>
      <c r="S1188" s="25" t="s">
        <v>878</v>
      </c>
    </row>
    <row r="1189" spans="1:19" x14ac:dyDescent="0.35">
      <c r="A1189" s="25" t="str">
        <f>+N1189</f>
        <v>Hofmann Sarah</v>
      </c>
      <c r="B1189" s="25" t="str">
        <f>+M1189</f>
        <v>478.78.846.0</v>
      </c>
      <c r="C1189" s="25" t="str">
        <f>LEFT(L1189,2)</f>
        <v>R7</v>
      </c>
      <c r="D1189" s="25">
        <f>+Q1189</f>
        <v>2.4790000000000001</v>
      </c>
      <c r="E1189" s="25" t="str">
        <f>+R1189</f>
        <v>45+</v>
      </c>
      <c r="F1189" s="25" t="str">
        <f>+S1189</f>
        <v>A</v>
      </c>
      <c r="G1189" s="29" t="s">
        <v>25</v>
      </c>
      <c r="H1189" s="29" t="str">
        <f t="shared" si="18"/>
        <v/>
      </c>
      <c r="I1189" s="25" t="str">
        <f>IF(K1189&gt;4,"Dames","Messieurs")</f>
        <v>Dames</v>
      </c>
      <c r="J1189" t="str">
        <f>RIGHT(B1189,5)</f>
        <v>846.0</v>
      </c>
      <c r="K1189">
        <f>VALUE(LEFT(J1189,1))</f>
        <v>8</v>
      </c>
      <c r="L1189" s="25" t="str">
        <f>+O1189</f>
        <v>R7 </v>
      </c>
      <c r="M1189" s="25" t="s">
        <v>546</v>
      </c>
      <c r="N1189" s="25" t="s">
        <v>547</v>
      </c>
      <c r="O1189" s="25" t="s">
        <v>3066</v>
      </c>
      <c r="P1189" s="25">
        <v>5550</v>
      </c>
      <c r="Q1189" s="25">
        <v>2.4790000000000001</v>
      </c>
      <c r="R1189" s="25" t="s">
        <v>78</v>
      </c>
      <c r="S1189" s="25" t="s">
        <v>36</v>
      </c>
    </row>
    <row r="1190" spans="1:19" x14ac:dyDescent="0.35">
      <c r="A1190" s="25" t="str">
        <f>+N1190</f>
        <v>Hofstetter Quentin</v>
      </c>
      <c r="B1190" s="25" t="str">
        <f>+M1190</f>
        <v>479.98.155.0</v>
      </c>
      <c r="C1190" s="25" t="str">
        <f>LEFT(L1190,2)</f>
        <v>R9</v>
      </c>
      <c r="D1190" s="25">
        <f>+Q1190</f>
        <v>0.75</v>
      </c>
      <c r="E1190" s="25" t="str">
        <f>+R1190</f>
        <v>A</v>
      </c>
      <c r="F1190" s="25" t="str">
        <f>+S1190</f>
        <v>S</v>
      </c>
      <c r="G1190" s="29" t="s">
        <v>543</v>
      </c>
      <c r="H1190" s="29" t="str">
        <f t="shared" si="18"/>
        <v/>
      </c>
      <c r="I1190" s="25" t="str">
        <f>IF(K1190&gt;4,"Dames","Messieurs")</f>
        <v>Messieurs</v>
      </c>
      <c r="J1190" t="str">
        <f>RIGHT(B1190,5)</f>
        <v>155.0</v>
      </c>
      <c r="K1190">
        <f>VALUE(LEFT(J1190,1))</f>
        <v>1</v>
      </c>
      <c r="L1190" s="25" t="str">
        <f>+O1190</f>
        <v>R9 </v>
      </c>
      <c r="M1190" s="25" t="s">
        <v>1244</v>
      </c>
      <c r="N1190" s="25" t="s">
        <v>1245</v>
      </c>
      <c r="O1190" s="25" t="s">
        <v>3073</v>
      </c>
      <c r="P1190" s="25">
        <v>32458</v>
      </c>
      <c r="Q1190" s="25">
        <v>0.75</v>
      </c>
      <c r="R1190" s="25" t="s">
        <v>36</v>
      </c>
      <c r="S1190" s="25" t="s">
        <v>878</v>
      </c>
    </row>
    <row r="1191" spans="1:19" x14ac:dyDescent="0.35">
      <c r="A1191" s="25" t="str">
        <f>+N1191</f>
        <v>Holmes Alison</v>
      </c>
      <c r="B1191" s="25" t="str">
        <f>+M1191</f>
        <v>481.64.577.0</v>
      </c>
      <c r="C1191" s="25" t="str">
        <f>LEFT(L1191,2)</f>
        <v>R5</v>
      </c>
      <c r="D1191" s="25">
        <f>+Q1191</f>
        <v>4.6459999999999999</v>
      </c>
      <c r="E1191" s="25" t="str">
        <f>+R1191</f>
        <v>60+</v>
      </c>
      <c r="F1191" s="25" t="str">
        <f>+S1191</f>
        <v>A</v>
      </c>
      <c r="G1191" s="29" t="s">
        <v>5399</v>
      </c>
      <c r="H1191" s="29" t="str">
        <f t="shared" si="18"/>
        <v/>
      </c>
      <c r="I1191" s="25" t="str">
        <f>IF(K1191&gt;4,"Dames","Messieurs")</f>
        <v>Dames</v>
      </c>
      <c r="J1191" t="str">
        <f>RIGHT(B1191,5)</f>
        <v>577.0</v>
      </c>
      <c r="K1191">
        <f>VALUE(LEFT(J1191,1))</f>
        <v>5</v>
      </c>
      <c r="L1191" s="25" t="str">
        <f>+O1191</f>
        <v>R5 </v>
      </c>
      <c r="M1191" s="25" t="s">
        <v>2522</v>
      </c>
      <c r="N1191" s="25" t="s">
        <v>2523</v>
      </c>
      <c r="O1191" s="25" t="s">
        <v>3084</v>
      </c>
      <c r="P1191" s="25">
        <v>1874</v>
      </c>
      <c r="Q1191" s="25">
        <v>4.6459999999999999</v>
      </c>
      <c r="R1191" s="25" t="s">
        <v>47</v>
      </c>
      <c r="S1191" s="25" t="s">
        <v>36</v>
      </c>
    </row>
    <row r="1192" spans="1:19" x14ac:dyDescent="0.35">
      <c r="A1192" s="25" t="str">
        <f>+N1192</f>
        <v>Homberger Mathias</v>
      </c>
      <c r="B1192" s="25" t="str">
        <f>+M1192</f>
        <v>482.74.221.0</v>
      </c>
      <c r="C1192" s="25" t="str">
        <f>LEFT(L1192,2)</f>
        <v>R9</v>
      </c>
      <c r="D1192" s="25">
        <f>+Q1192</f>
        <v>0.75</v>
      </c>
      <c r="E1192" s="25" t="str">
        <f>+R1192</f>
        <v>50+</v>
      </c>
      <c r="F1192" s="25" t="str">
        <f>+S1192</f>
        <v>S</v>
      </c>
      <c r="G1192" s="29" t="s">
        <v>28</v>
      </c>
      <c r="H1192" s="29" t="str">
        <f t="shared" si="18"/>
        <v/>
      </c>
      <c r="I1192" s="25" t="str">
        <f>IF(K1192&gt;4,"Dames","Messieurs")</f>
        <v>Messieurs</v>
      </c>
      <c r="J1192" t="str">
        <f>RIGHT(B1192,5)</f>
        <v>221.0</v>
      </c>
      <c r="K1192">
        <f>VALUE(LEFT(J1192,1))</f>
        <v>2</v>
      </c>
      <c r="L1192" s="25" t="str">
        <f>+O1192</f>
        <v>R9 </v>
      </c>
      <c r="M1192" s="25" t="s">
        <v>1503</v>
      </c>
      <c r="N1192" s="25" t="s">
        <v>1504</v>
      </c>
      <c r="O1192" s="25" t="s">
        <v>3073</v>
      </c>
      <c r="P1192" s="25">
        <v>32458</v>
      </c>
      <c r="Q1192" s="25">
        <v>0.75</v>
      </c>
      <c r="R1192" s="25" t="s">
        <v>39</v>
      </c>
      <c r="S1192" s="25" t="s">
        <v>878</v>
      </c>
    </row>
    <row r="1193" spans="1:19" x14ac:dyDescent="0.35">
      <c r="A1193" s="25" t="str">
        <f>+N1193</f>
        <v>Hombourger Arthur</v>
      </c>
      <c r="B1193" s="25" t="str">
        <f>+M1193</f>
        <v>482.14.182.0</v>
      </c>
      <c r="C1193" s="25" t="str">
        <f>LEFT(L1193,2)</f>
        <v>R9</v>
      </c>
      <c r="D1193" s="25">
        <f>+Q1193</f>
        <v>0.75</v>
      </c>
      <c r="E1193" s="25" t="str">
        <f>+R1193</f>
        <v>12&amp;U</v>
      </c>
      <c r="F1193" s="25" t="str">
        <f>+S1193</f>
        <v>A</v>
      </c>
      <c r="G1193" s="29" t="s">
        <v>3393</v>
      </c>
      <c r="H1193" s="29" t="str">
        <f t="shared" si="18"/>
        <v/>
      </c>
      <c r="I1193" s="25" t="str">
        <f>IF(K1193&gt;4,"Dames","Messieurs")</f>
        <v>Messieurs</v>
      </c>
      <c r="J1193" t="str">
        <f>RIGHT(B1193,5)</f>
        <v>182.0</v>
      </c>
      <c r="K1193">
        <f>VALUE(LEFT(J1193,1))</f>
        <v>1</v>
      </c>
      <c r="L1193" s="25" t="str">
        <f>+O1193</f>
        <v>R9 </v>
      </c>
      <c r="M1193" s="25" t="s">
        <v>4777</v>
      </c>
      <c r="N1193" s="25" t="s">
        <v>4778</v>
      </c>
      <c r="O1193" s="25" t="s">
        <v>3073</v>
      </c>
      <c r="P1193" s="25">
        <v>32458</v>
      </c>
      <c r="Q1193" s="25">
        <v>0.75</v>
      </c>
      <c r="R1193" s="25" t="s">
        <v>50</v>
      </c>
      <c r="S1193" s="25" t="s">
        <v>36</v>
      </c>
    </row>
    <row r="1194" spans="1:19" x14ac:dyDescent="0.35">
      <c r="A1194" s="25" t="str">
        <f>+N1194</f>
        <v>Honsberger Fabien</v>
      </c>
      <c r="B1194" s="25" t="str">
        <f>+M1194</f>
        <v>482.89.376.0</v>
      </c>
      <c r="C1194" s="25" t="str">
        <f>LEFT(L1194,2)</f>
        <v>R9</v>
      </c>
      <c r="D1194" s="25">
        <f>+Q1194</f>
        <v>0.75</v>
      </c>
      <c r="E1194" s="25" t="str">
        <f>+R1194</f>
        <v>35+</v>
      </c>
      <c r="F1194" s="25" t="str">
        <f>+S1194</f>
        <v>S</v>
      </c>
      <c r="G1194" s="29" t="s">
        <v>543</v>
      </c>
      <c r="H1194" s="29" t="str">
        <f t="shared" si="18"/>
        <v/>
      </c>
      <c r="I1194" s="25" t="str">
        <f>IF(K1194&gt;4,"Dames","Messieurs")</f>
        <v>Messieurs</v>
      </c>
      <c r="J1194" t="str">
        <f>RIGHT(B1194,5)</f>
        <v>376.0</v>
      </c>
      <c r="K1194">
        <f>VALUE(LEFT(J1194,1))</f>
        <v>3</v>
      </c>
      <c r="L1194" s="25" t="str">
        <f>+O1194</f>
        <v>R9 </v>
      </c>
      <c r="M1194" s="25" t="s">
        <v>1246</v>
      </c>
      <c r="N1194" s="25" t="s">
        <v>1247</v>
      </c>
      <c r="O1194" s="25" t="s">
        <v>3073</v>
      </c>
      <c r="P1194" s="25">
        <v>32458</v>
      </c>
      <c r="Q1194" s="25">
        <v>0.75</v>
      </c>
      <c r="R1194" s="25" t="s">
        <v>42</v>
      </c>
      <c r="S1194" s="25" t="s">
        <v>878</v>
      </c>
    </row>
    <row r="1195" spans="1:19" x14ac:dyDescent="0.35">
      <c r="A1195" s="25" t="str">
        <f>+N1195</f>
        <v>Hoti Asman</v>
      </c>
      <c r="B1195" s="25" t="str">
        <f>+M1195</f>
        <v>484.67.188.0</v>
      </c>
      <c r="C1195" s="25" t="str">
        <f>LEFT(L1195,2)</f>
        <v>R8</v>
      </c>
      <c r="D1195" s="25">
        <f>+Q1195</f>
        <v>1.7889999999999999</v>
      </c>
      <c r="E1195" s="25" t="str">
        <f>+R1195</f>
        <v>55+</v>
      </c>
      <c r="F1195" s="25" t="str">
        <f>+S1195</f>
        <v>A</v>
      </c>
      <c r="G1195" s="29" t="s">
        <v>3393</v>
      </c>
      <c r="H1195" s="29" t="str">
        <f t="shared" si="18"/>
        <v/>
      </c>
      <c r="I1195" s="25" t="str">
        <f>IF(K1195&gt;4,"Dames","Messieurs")</f>
        <v>Messieurs</v>
      </c>
      <c r="J1195" t="str">
        <f>RIGHT(B1195,5)</f>
        <v>188.0</v>
      </c>
      <c r="K1195">
        <f>VALUE(LEFT(J1195,1))</f>
        <v>1</v>
      </c>
      <c r="L1195" s="25" t="str">
        <f>+O1195</f>
        <v>R8 </v>
      </c>
      <c r="M1195" s="25" t="s">
        <v>3678</v>
      </c>
      <c r="N1195" s="25" t="s">
        <v>3679</v>
      </c>
      <c r="O1195" s="25" t="s">
        <v>3070</v>
      </c>
      <c r="P1195" s="25">
        <v>20881</v>
      </c>
      <c r="Q1195" s="25">
        <v>1.7889999999999999</v>
      </c>
      <c r="R1195" s="25" t="s">
        <v>53</v>
      </c>
      <c r="S1195" s="25" t="s">
        <v>36</v>
      </c>
    </row>
    <row r="1196" spans="1:19" x14ac:dyDescent="0.35">
      <c r="A1196" s="25" t="str">
        <f>+N1196</f>
        <v>Hoti Met</v>
      </c>
      <c r="B1196" s="25" t="str">
        <f>+M1196</f>
        <v>484.70.279.0</v>
      </c>
      <c r="C1196" s="25" t="str">
        <f>LEFT(L1196,2)</f>
        <v>R9</v>
      </c>
      <c r="D1196" s="25">
        <f>+Q1196</f>
        <v>0.745</v>
      </c>
      <c r="E1196" s="25" t="str">
        <f>+R1196</f>
        <v>55+</v>
      </c>
      <c r="F1196" s="25" t="str">
        <f>+S1196</f>
        <v>A</v>
      </c>
      <c r="G1196" s="29" t="s">
        <v>3393</v>
      </c>
      <c r="H1196" s="29" t="str">
        <f t="shared" si="18"/>
        <v/>
      </c>
      <c r="I1196" s="25" t="str">
        <f>IF(K1196&gt;4,"Dames","Messieurs")</f>
        <v>Messieurs</v>
      </c>
      <c r="J1196" t="str">
        <f>RIGHT(B1196,5)</f>
        <v>279.0</v>
      </c>
      <c r="K1196">
        <f>VALUE(LEFT(J1196,1))</f>
        <v>2</v>
      </c>
      <c r="L1196" s="25" t="str">
        <f>+O1196</f>
        <v>R9 </v>
      </c>
      <c r="M1196" s="25" t="s">
        <v>4781</v>
      </c>
      <c r="N1196" s="25" t="s">
        <v>4782</v>
      </c>
      <c r="O1196" s="25" t="s">
        <v>3073</v>
      </c>
      <c r="P1196" s="25">
        <v>44548</v>
      </c>
      <c r="Q1196" s="25">
        <v>0.745</v>
      </c>
      <c r="R1196" s="25" t="s">
        <v>53</v>
      </c>
      <c r="S1196" s="25" t="s">
        <v>36</v>
      </c>
    </row>
    <row r="1197" spans="1:19" x14ac:dyDescent="0.35">
      <c r="A1197" s="25" t="str">
        <f>+N1197</f>
        <v>Houdart Stéphane</v>
      </c>
      <c r="B1197" s="25" t="str">
        <f>+M1197</f>
        <v>484.76.320.0</v>
      </c>
      <c r="C1197" s="25" t="str">
        <f>LEFT(L1197,2)</f>
        <v>R5</v>
      </c>
      <c r="D1197" s="25">
        <f>+Q1197</f>
        <v>4.798</v>
      </c>
      <c r="E1197" s="25" t="str">
        <f>+R1197</f>
        <v>45+</v>
      </c>
      <c r="F1197" s="25" t="str">
        <f>+S1197</f>
        <v>A</v>
      </c>
      <c r="G1197" s="29" t="s">
        <v>28</v>
      </c>
      <c r="H1197" s="29" t="str">
        <f t="shared" si="18"/>
        <v/>
      </c>
      <c r="I1197" s="25" t="str">
        <f>IF(K1197&gt;4,"Dames","Messieurs")</f>
        <v>Messieurs</v>
      </c>
      <c r="J1197" t="str">
        <f>RIGHT(B1197,5)</f>
        <v>320.0</v>
      </c>
      <c r="K1197">
        <f>VALUE(LEFT(J1197,1))</f>
        <v>3</v>
      </c>
      <c r="L1197" s="25" t="str">
        <f>+O1197</f>
        <v>R5 </v>
      </c>
      <c r="M1197" s="25" t="s">
        <v>2462</v>
      </c>
      <c r="N1197" s="25" t="s">
        <v>2463</v>
      </c>
      <c r="O1197" s="25" t="s">
        <v>3084</v>
      </c>
      <c r="P1197" s="25">
        <v>4881</v>
      </c>
      <c r="Q1197" s="25">
        <v>4.798</v>
      </c>
      <c r="R1197" s="25" t="s">
        <v>78</v>
      </c>
      <c r="S1197" s="25" t="s">
        <v>36</v>
      </c>
    </row>
    <row r="1198" spans="1:19" x14ac:dyDescent="0.35">
      <c r="A1198" s="25" t="str">
        <f>+N1198</f>
        <v>Houssin Alexandre</v>
      </c>
      <c r="B1198" s="25" t="str">
        <f>+M1198</f>
        <v>484.92.310.0</v>
      </c>
      <c r="C1198" s="25" t="str">
        <f>LEFT(L1198,2)</f>
        <v>R7</v>
      </c>
      <c r="D1198" s="25">
        <f>+Q1198</f>
        <v>2.9689999999999999</v>
      </c>
      <c r="E1198" s="25" t="str">
        <f>+R1198</f>
        <v>A</v>
      </c>
      <c r="F1198" s="25" t="str">
        <f>+S1198</f>
        <v>A</v>
      </c>
      <c r="G1198" s="29" t="s">
        <v>27</v>
      </c>
      <c r="H1198" s="29" t="str">
        <f t="shared" si="18"/>
        <v/>
      </c>
      <c r="I1198" s="25" t="str">
        <f>IF(K1198&gt;4,"Dames","Messieurs")</f>
        <v>Messieurs</v>
      </c>
      <c r="J1198" t="str">
        <f>RIGHT(B1198,5)</f>
        <v>310.0</v>
      </c>
      <c r="K1198">
        <f>VALUE(LEFT(J1198,1))</f>
        <v>3</v>
      </c>
      <c r="L1198" s="25" t="str">
        <f>+O1198</f>
        <v>R7 </v>
      </c>
      <c r="M1198" s="25" t="s">
        <v>3169</v>
      </c>
      <c r="N1198" s="25" t="s">
        <v>3170</v>
      </c>
      <c r="O1198" s="25" t="s">
        <v>3066</v>
      </c>
      <c r="P1198" s="25">
        <v>12796</v>
      </c>
      <c r="Q1198" s="25">
        <v>2.9689999999999999</v>
      </c>
      <c r="R1198" s="25" t="s">
        <v>36</v>
      </c>
      <c r="S1198" s="25" t="s">
        <v>36</v>
      </c>
    </row>
    <row r="1199" spans="1:19" x14ac:dyDescent="0.35">
      <c r="A1199" s="25" t="str">
        <f>+N1199</f>
        <v>Hu Ying</v>
      </c>
      <c r="B1199" s="25" t="str">
        <f>+M1199</f>
        <v>485.09.629.0</v>
      </c>
      <c r="C1199" s="25" t="str">
        <f>LEFT(L1199,2)</f>
        <v>R9</v>
      </c>
      <c r="D1199" s="25">
        <f>+Q1199</f>
        <v>0.75</v>
      </c>
      <c r="E1199" s="25" t="str">
        <f>+R1199</f>
        <v>16&amp;U</v>
      </c>
      <c r="F1199" s="25" t="str">
        <f>+S1199</f>
        <v>S</v>
      </c>
      <c r="G1199" s="29" t="s">
        <v>3359</v>
      </c>
      <c r="H1199" s="29" t="str">
        <f t="shared" ref="H1199:H1262" si="19">IF(B1199=B1198,1,"")</f>
        <v/>
      </c>
      <c r="I1199" s="25" t="str">
        <f>IF(K1199&gt;4,"Dames","Messieurs")</f>
        <v>Dames</v>
      </c>
      <c r="J1199" t="str">
        <f>RIGHT(B1199,5)</f>
        <v>629.0</v>
      </c>
      <c r="K1199">
        <f>VALUE(LEFT(J1199,1))</f>
        <v>6</v>
      </c>
      <c r="L1199" s="25" t="str">
        <f>+O1199</f>
        <v>R9 </v>
      </c>
      <c r="M1199" s="25" t="s">
        <v>1863</v>
      </c>
      <c r="N1199" s="25" t="s">
        <v>1864</v>
      </c>
      <c r="O1199" s="25" t="s">
        <v>3073</v>
      </c>
      <c r="P1199" s="25">
        <v>11805</v>
      </c>
      <c r="Q1199" s="25">
        <v>0.75</v>
      </c>
      <c r="R1199" s="25" t="s">
        <v>87</v>
      </c>
      <c r="S1199" s="25" t="s">
        <v>878</v>
      </c>
    </row>
    <row r="1200" spans="1:19" x14ac:dyDescent="0.35">
      <c r="A1200" s="25" t="str">
        <f>+N1200</f>
        <v>Huang Mathieu</v>
      </c>
      <c r="B1200" s="25" t="str">
        <f>+M1200</f>
        <v>485.04.102.0</v>
      </c>
      <c r="C1200" s="25" t="str">
        <f>LEFT(L1200,2)</f>
        <v>R5</v>
      </c>
      <c r="D1200" s="25">
        <f>+Q1200</f>
        <v>5.6479999999999997</v>
      </c>
      <c r="E1200" s="25" t="str">
        <f>+R1200</f>
        <v>A</v>
      </c>
      <c r="F1200" s="25" t="str">
        <f>+S1200</f>
        <v>S</v>
      </c>
      <c r="G1200" s="29" t="s">
        <v>543</v>
      </c>
      <c r="H1200" s="29" t="str">
        <f t="shared" si="19"/>
        <v/>
      </c>
      <c r="I1200" s="25" t="str">
        <f>IF(K1200&gt;4,"Dames","Messieurs")</f>
        <v>Messieurs</v>
      </c>
      <c r="J1200" t="str">
        <f>RIGHT(B1200,5)</f>
        <v>102.0</v>
      </c>
      <c r="K1200">
        <f>VALUE(LEFT(J1200,1))</f>
        <v>1</v>
      </c>
      <c r="L1200" s="25" t="str">
        <f>+O1200</f>
        <v>R5 </v>
      </c>
      <c r="M1200" s="25" t="s">
        <v>4021</v>
      </c>
      <c r="N1200" s="25" t="s">
        <v>4022</v>
      </c>
      <c r="O1200" s="25" t="s">
        <v>3084</v>
      </c>
      <c r="P1200" s="25">
        <v>2863</v>
      </c>
      <c r="Q1200" s="25">
        <v>5.6479999999999997</v>
      </c>
      <c r="R1200" s="25" t="s">
        <v>36</v>
      </c>
      <c r="S1200" s="25" t="s">
        <v>878</v>
      </c>
    </row>
    <row r="1201" spans="1:19" x14ac:dyDescent="0.35">
      <c r="A1201" s="25" t="str">
        <f>+N1201</f>
        <v>Huber Denise</v>
      </c>
      <c r="B1201" s="25" t="str">
        <f>+M1201</f>
        <v>485.59.837.0</v>
      </c>
      <c r="C1201" s="25" t="str">
        <f>LEFT(L1201,2)</f>
        <v>R7</v>
      </c>
      <c r="D1201" s="25">
        <f>+Q1201</f>
        <v>3.1219999999999999</v>
      </c>
      <c r="E1201" s="25" t="str">
        <f>+R1201</f>
        <v>65+</v>
      </c>
      <c r="F1201" s="25" t="str">
        <f>+S1201</f>
        <v>A</v>
      </c>
      <c r="G1201" s="29" t="s">
        <v>543</v>
      </c>
      <c r="H1201" s="29" t="str">
        <f t="shared" si="19"/>
        <v/>
      </c>
      <c r="I1201" s="25" t="str">
        <f>IF(K1201&gt;4,"Dames","Messieurs")</f>
        <v>Dames</v>
      </c>
      <c r="J1201" t="str">
        <f>RIGHT(B1201,5)</f>
        <v>837.0</v>
      </c>
      <c r="K1201">
        <f>VALUE(LEFT(J1201,1))</f>
        <v>8</v>
      </c>
      <c r="L1201" s="25" t="str">
        <f>+O1201</f>
        <v>R7 </v>
      </c>
      <c r="M1201" s="25" t="s">
        <v>2356</v>
      </c>
      <c r="N1201" s="25" t="s">
        <v>2357</v>
      </c>
      <c r="O1201" s="25" t="s">
        <v>3066</v>
      </c>
      <c r="P1201" s="25">
        <v>4146</v>
      </c>
      <c r="Q1201" s="25">
        <v>3.1219999999999999</v>
      </c>
      <c r="R1201" s="25" t="s">
        <v>100</v>
      </c>
      <c r="S1201" s="25" t="s">
        <v>36</v>
      </c>
    </row>
    <row r="1202" spans="1:19" x14ac:dyDescent="0.35">
      <c r="A1202" s="25" t="str">
        <f>+N1202</f>
        <v>Huber René</v>
      </c>
      <c r="B1202" s="25" t="str">
        <f>+M1202</f>
        <v>485.60.105.0</v>
      </c>
      <c r="C1202" s="25" t="str">
        <f>LEFT(L1202,2)</f>
        <v>R6</v>
      </c>
      <c r="D1202" s="25">
        <f>+Q1202</f>
        <v>3.7429999999999999</v>
      </c>
      <c r="E1202" s="25" t="str">
        <f>+R1202</f>
        <v>65+</v>
      </c>
      <c r="F1202" s="25" t="str">
        <f>+S1202</f>
        <v>A</v>
      </c>
      <c r="G1202" s="29" t="s">
        <v>3996</v>
      </c>
      <c r="H1202" s="29" t="str">
        <f t="shared" si="19"/>
        <v/>
      </c>
      <c r="I1202" s="25" t="str">
        <f>IF(K1202&gt;4,"Dames","Messieurs")</f>
        <v>Messieurs</v>
      </c>
      <c r="J1202" t="str">
        <f>RIGHT(B1202,5)</f>
        <v>105.0</v>
      </c>
      <c r="K1202">
        <f>VALUE(LEFT(J1202,1))</f>
        <v>1</v>
      </c>
      <c r="L1202" s="25" t="str">
        <f>+O1202</f>
        <v>R6 </v>
      </c>
      <c r="M1202" s="25" t="s">
        <v>4451</v>
      </c>
      <c r="N1202" s="25" t="s">
        <v>4452</v>
      </c>
      <c r="O1202" s="25" t="s">
        <v>3065</v>
      </c>
      <c r="P1202" s="25">
        <v>8793</v>
      </c>
      <c r="Q1202" s="25">
        <v>3.7429999999999999</v>
      </c>
      <c r="R1202" s="25" t="s">
        <v>100</v>
      </c>
      <c r="S1202" s="25" t="s">
        <v>36</v>
      </c>
    </row>
    <row r="1203" spans="1:19" x14ac:dyDescent="0.35">
      <c r="A1203" s="25" t="str">
        <f>+N1203</f>
        <v>Huber Robin</v>
      </c>
      <c r="B1203" s="25" t="str">
        <f>+M1203</f>
        <v>485.92.377.0</v>
      </c>
      <c r="C1203" s="25" t="str">
        <f>LEFT(L1203,2)</f>
        <v>R9</v>
      </c>
      <c r="D1203" s="25">
        <f>+Q1203</f>
        <v>0.75</v>
      </c>
      <c r="E1203" s="25" t="str">
        <f>+R1203</f>
        <v>A</v>
      </c>
      <c r="F1203" s="25" t="str">
        <f>+S1203</f>
        <v>S</v>
      </c>
      <c r="G1203" s="29" t="s">
        <v>3995</v>
      </c>
      <c r="H1203" s="29" t="str">
        <f t="shared" si="19"/>
        <v/>
      </c>
      <c r="I1203" s="25" t="str">
        <f>IF(K1203&gt;4,"Dames","Messieurs")</f>
        <v>Messieurs</v>
      </c>
      <c r="J1203" t="str">
        <f>RIGHT(B1203,5)</f>
        <v>377.0</v>
      </c>
      <c r="K1203">
        <f>VALUE(LEFT(J1203,1))</f>
        <v>3</v>
      </c>
      <c r="L1203" s="25" t="str">
        <f>+O1203</f>
        <v>R9 </v>
      </c>
      <c r="M1203" s="25" t="s">
        <v>4340</v>
      </c>
      <c r="N1203" s="25" t="s">
        <v>4341</v>
      </c>
      <c r="O1203" s="25" t="s">
        <v>3073</v>
      </c>
      <c r="P1203" s="25">
        <v>32458</v>
      </c>
      <c r="Q1203" s="25">
        <v>0.75</v>
      </c>
      <c r="R1203" s="25" t="s">
        <v>36</v>
      </c>
      <c r="S1203" s="25" t="s">
        <v>878</v>
      </c>
    </row>
    <row r="1204" spans="1:19" x14ac:dyDescent="0.35">
      <c r="A1204" s="25" t="str">
        <f>+N1204</f>
        <v>Huber Stéphanie</v>
      </c>
      <c r="B1204" s="25" t="str">
        <f>+M1204</f>
        <v>485.93.507.0</v>
      </c>
      <c r="C1204" s="25" t="str">
        <f>LEFT(L1204,2)</f>
        <v>R9</v>
      </c>
      <c r="D1204" s="25">
        <f>+Q1204</f>
        <v>0.75</v>
      </c>
      <c r="E1204" s="25" t="str">
        <f>+R1204</f>
        <v>30+</v>
      </c>
      <c r="F1204" s="25" t="str">
        <f>+S1204</f>
        <v>S</v>
      </c>
      <c r="G1204" s="29" t="s">
        <v>543</v>
      </c>
      <c r="H1204" s="29" t="str">
        <f t="shared" si="19"/>
        <v/>
      </c>
      <c r="I1204" s="25" t="str">
        <f>IF(K1204&gt;4,"Dames","Messieurs")</f>
        <v>Dames</v>
      </c>
      <c r="J1204" t="str">
        <f>RIGHT(B1204,5)</f>
        <v>507.0</v>
      </c>
      <c r="K1204">
        <f>VALUE(LEFT(J1204,1))</f>
        <v>5</v>
      </c>
      <c r="L1204" s="25" t="str">
        <f>+O1204</f>
        <v>R9 </v>
      </c>
      <c r="M1204" s="25" t="s">
        <v>1248</v>
      </c>
      <c r="N1204" s="25" t="s">
        <v>1249</v>
      </c>
      <c r="O1204" s="25" t="s">
        <v>3073</v>
      </c>
      <c r="P1204" s="25">
        <v>11805</v>
      </c>
      <c r="Q1204" s="25">
        <v>0.75</v>
      </c>
      <c r="R1204" s="25" t="s">
        <v>35</v>
      </c>
      <c r="S1204" s="25" t="s">
        <v>878</v>
      </c>
    </row>
    <row r="1205" spans="1:19" x14ac:dyDescent="0.35">
      <c r="A1205" s="25" t="str">
        <f>+N1205</f>
        <v>Hug Jacques</v>
      </c>
      <c r="B1205" s="25" t="str">
        <f>+M1205</f>
        <v>488.51.357.0</v>
      </c>
      <c r="C1205" s="25" t="str">
        <f>LEFT(L1205,2)</f>
        <v>R9</v>
      </c>
      <c r="D1205" s="25">
        <f>+Q1205</f>
        <v>0.61899999999999999</v>
      </c>
      <c r="E1205" s="25" t="str">
        <f>+R1205</f>
        <v>70+</v>
      </c>
      <c r="F1205" s="25" t="str">
        <f>+S1205</f>
        <v>A</v>
      </c>
      <c r="G1205" s="29" t="s">
        <v>3359</v>
      </c>
      <c r="H1205" s="29" t="str">
        <f t="shared" si="19"/>
        <v/>
      </c>
      <c r="I1205" s="25" t="str">
        <f>IF(K1205&gt;4,"Dames","Messieurs")</f>
        <v>Messieurs</v>
      </c>
      <c r="J1205" t="str">
        <f>RIGHT(B1205,5)</f>
        <v>357.0</v>
      </c>
      <c r="K1205">
        <f>VALUE(LEFT(J1205,1))</f>
        <v>3</v>
      </c>
      <c r="L1205" s="25" t="str">
        <f>+O1205</f>
        <v>R9 </v>
      </c>
      <c r="M1205" s="25" t="s">
        <v>860</v>
      </c>
      <c r="N1205" s="25" t="s">
        <v>861</v>
      </c>
      <c r="O1205" s="25" t="s">
        <v>3073</v>
      </c>
      <c r="P1205" s="25">
        <v>57543</v>
      </c>
      <c r="Q1205" s="25">
        <v>0.61899999999999999</v>
      </c>
      <c r="R1205" s="25" t="s">
        <v>148</v>
      </c>
      <c r="S1205" s="25" t="s">
        <v>36</v>
      </c>
    </row>
    <row r="1206" spans="1:19" x14ac:dyDescent="0.35">
      <c r="A1206" s="25" t="str">
        <f>+N1206</f>
        <v>Hug Ludovic</v>
      </c>
      <c r="B1206" s="25" t="str">
        <f>+M1206</f>
        <v>488.76.307.0</v>
      </c>
      <c r="C1206" s="25" t="str">
        <f>LEFT(L1206,2)</f>
        <v>R8</v>
      </c>
      <c r="D1206" s="25">
        <f>+Q1206</f>
        <v>0.88700000000000001</v>
      </c>
      <c r="E1206" s="25" t="str">
        <f>+R1206</f>
        <v>45+</v>
      </c>
      <c r="F1206" s="25" t="str">
        <f>+S1206</f>
        <v>A</v>
      </c>
      <c r="G1206" s="29" t="s">
        <v>543</v>
      </c>
      <c r="H1206" s="29" t="str">
        <f t="shared" si="19"/>
        <v/>
      </c>
      <c r="I1206" s="25" t="str">
        <f>IF(K1206&gt;4,"Dames","Messieurs")</f>
        <v>Messieurs</v>
      </c>
      <c r="J1206" t="str">
        <f>RIGHT(B1206,5)</f>
        <v>307.0</v>
      </c>
      <c r="K1206">
        <f>VALUE(LEFT(J1206,1))</f>
        <v>3</v>
      </c>
      <c r="L1206" s="25" t="str">
        <f>+O1206</f>
        <v>R8 </v>
      </c>
      <c r="M1206" s="25" t="s">
        <v>3420</v>
      </c>
      <c r="N1206" s="25" t="s">
        <v>3421</v>
      </c>
      <c r="O1206" s="25" t="s">
        <v>3070</v>
      </c>
      <c r="P1206" s="25">
        <v>30569</v>
      </c>
      <c r="Q1206" s="25">
        <v>0.88700000000000001</v>
      </c>
      <c r="R1206" s="25" t="s">
        <v>78</v>
      </c>
      <c r="S1206" s="25" t="s">
        <v>36</v>
      </c>
    </row>
    <row r="1207" spans="1:19" x14ac:dyDescent="0.35">
      <c r="A1207" s="25" t="str">
        <f>+N1207</f>
        <v>Hugentobler Daniel</v>
      </c>
      <c r="B1207" s="25" t="str">
        <f>+M1207</f>
        <v>488.69.319.0</v>
      </c>
      <c r="C1207" s="25" t="str">
        <f>LEFT(L1207,2)</f>
        <v>R9</v>
      </c>
      <c r="D1207" s="25">
        <f>+Q1207</f>
        <v>0.75</v>
      </c>
      <c r="E1207" s="25" t="str">
        <f>+R1207</f>
        <v>55+</v>
      </c>
      <c r="F1207" s="25" t="str">
        <f>+S1207</f>
        <v>A</v>
      </c>
      <c r="G1207" s="29" t="s">
        <v>2175</v>
      </c>
      <c r="H1207" s="29" t="str">
        <f t="shared" si="19"/>
        <v/>
      </c>
      <c r="I1207" s="25" t="str">
        <f>IF(K1207&gt;4,"Dames","Messieurs")</f>
        <v>Messieurs</v>
      </c>
      <c r="J1207" t="str">
        <f>RIGHT(B1207,5)</f>
        <v>319.0</v>
      </c>
      <c r="K1207">
        <f>VALUE(LEFT(J1207,1))</f>
        <v>3</v>
      </c>
      <c r="L1207" s="25" t="str">
        <f>+O1207</f>
        <v>R9 </v>
      </c>
      <c r="M1207" s="25" t="s">
        <v>2957</v>
      </c>
      <c r="N1207" s="25" t="s">
        <v>2958</v>
      </c>
      <c r="O1207" s="25" t="s">
        <v>3073</v>
      </c>
      <c r="P1207" s="25">
        <v>32458</v>
      </c>
      <c r="Q1207" s="25">
        <v>0.75</v>
      </c>
      <c r="R1207" s="25" t="s">
        <v>53</v>
      </c>
      <c r="S1207" s="25" t="s">
        <v>36</v>
      </c>
    </row>
    <row r="1208" spans="1:19" x14ac:dyDescent="0.35">
      <c r="A1208" s="25" t="str">
        <f>+N1208</f>
        <v>Huguet Fabien</v>
      </c>
      <c r="B1208" s="25" t="str">
        <f>+M1208</f>
        <v>489.84.316.0</v>
      </c>
      <c r="C1208" s="25" t="str">
        <f>LEFT(L1208,2)</f>
        <v>R7</v>
      </c>
      <c r="D1208" s="25">
        <f>+Q1208</f>
        <v>2.4409999999999998</v>
      </c>
      <c r="E1208" s="25" t="str">
        <f>+R1208</f>
        <v>40+</v>
      </c>
      <c r="F1208" s="25" t="str">
        <f>+S1208</f>
        <v>A</v>
      </c>
      <c r="G1208" s="29" t="s">
        <v>3393</v>
      </c>
      <c r="H1208" s="29" t="str">
        <f t="shared" si="19"/>
        <v/>
      </c>
      <c r="I1208" s="25" t="str">
        <f>IF(K1208&gt;4,"Dames","Messieurs")</f>
        <v>Messieurs</v>
      </c>
      <c r="J1208" t="str">
        <f>RIGHT(B1208,5)</f>
        <v>316.0</v>
      </c>
      <c r="K1208">
        <f>VALUE(LEFT(J1208,1))</f>
        <v>3</v>
      </c>
      <c r="L1208" s="25" t="str">
        <f>+O1208</f>
        <v>R7 </v>
      </c>
      <c r="M1208" s="25" t="s">
        <v>3656</v>
      </c>
      <c r="N1208" s="25" t="s">
        <v>3657</v>
      </c>
      <c r="O1208" s="25" t="s">
        <v>3066</v>
      </c>
      <c r="P1208" s="25">
        <v>15990</v>
      </c>
      <c r="Q1208" s="25">
        <v>2.4409999999999998</v>
      </c>
      <c r="R1208" s="25" t="s">
        <v>68</v>
      </c>
      <c r="S1208" s="25" t="s">
        <v>36</v>
      </c>
    </row>
    <row r="1209" spans="1:19" x14ac:dyDescent="0.35">
      <c r="A1209" s="25" t="str">
        <f>+N1209</f>
        <v>Humair Lionel</v>
      </c>
      <c r="B1209" s="25" t="str">
        <f>+M1209</f>
        <v>490.86.286.0</v>
      </c>
      <c r="C1209" s="25" t="str">
        <f>LEFT(L1209,2)</f>
        <v>R7</v>
      </c>
      <c r="D1209" s="25">
        <f>+Q1209</f>
        <v>3.403</v>
      </c>
      <c r="E1209" s="25" t="str">
        <f>+R1209</f>
        <v>35+</v>
      </c>
      <c r="F1209" s="25" t="str">
        <f>+S1209</f>
        <v>A</v>
      </c>
      <c r="G1209" s="29" t="s">
        <v>3996</v>
      </c>
      <c r="H1209" s="29" t="str">
        <f t="shared" si="19"/>
        <v/>
      </c>
      <c r="I1209" s="25" t="str">
        <f>IF(K1209&gt;4,"Dames","Messieurs")</f>
        <v>Messieurs</v>
      </c>
      <c r="J1209" t="str">
        <f>RIGHT(B1209,5)</f>
        <v>286.0</v>
      </c>
      <c r="K1209">
        <f>VALUE(LEFT(J1209,1))</f>
        <v>2</v>
      </c>
      <c r="L1209" s="25" t="str">
        <f>+O1209</f>
        <v>R7 </v>
      </c>
      <c r="M1209" s="25" t="s">
        <v>4463</v>
      </c>
      <c r="N1209" s="25" t="s">
        <v>4464</v>
      </c>
      <c r="O1209" s="25" t="s">
        <v>3066</v>
      </c>
      <c r="P1209" s="25">
        <v>10440</v>
      </c>
      <c r="Q1209" s="25">
        <v>3.403</v>
      </c>
      <c r="R1209" s="25" t="s">
        <v>42</v>
      </c>
      <c r="S1209" s="25" t="s">
        <v>36</v>
      </c>
    </row>
    <row r="1210" spans="1:19" x14ac:dyDescent="0.35">
      <c r="A1210" s="25" t="str">
        <f>+N1210</f>
        <v>Humbert Julien</v>
      </c>
      <c r="B1210" s="25" t="str">
        <f>+M1210</f>
        <v>490.02.484.0</v>
      </c>
      <c r="C1210" s="25" t="str">
        <f>LEFT(L1210,2)</f>
        <v>R9</v>
      </c>
      <c r="D1210" s="25">
        <f>+Q1210</f>
        <v>0.75</v>
      </c>
      <c r="E1210" s="25" t="str">
        <f>+R1210</f>
        <v>A</v>
      </c>
      <c r="F1210" s="25" t="str">
        <f>+S1210</f>
        <v>S</v>
      </c>
      <c r="G1210" s="29" t="s">
        <v>25</v>
      </c>
      <c r="H1210" s="29" t="str">
        <f t="shared" si="19"/>
        <v/>
      </c>
      <c r="I1210" s="25" t="str">
        <f>IF(K1210&gt;4,"Dames","Messieurs")</f>
        <v>Messieurs</v>
      </c>
      <c r="J1210" t="str">
        <f>RIGHT(B1210,5)</f>
        <v>484.0</v>
      </c>
      <c r="K1210">
        <f>VALUE(LEFT(J1210,1))</f>
        <v>4</v>
      </c>
      <c r="L1210" s="25" t="str">
        <f>+O1210</f>
        <v>R9 </v>
      </c>
      <c r="M1210" s="25" t="s">
        <v>140</v>
      </c>
      <c r="N1210" s="25" t="s">
        <v>141</v>
      </c>
      <c r="O1210" s="25" t="s">
        <v>3073</v>
      </c>
      <c r="P1210" s="25">
        <v>32458</v>
      </c>
      <c r="Q1210" s="25">
        <v>0.75</v>
      </c>
      <c r="R1210" s="25" t="s">
        <v>36</v>
      </c>
      <c r="S1210" s="25" t="s">
        <v>878</v>
      </c>
    </row>
    <row r="1211" spans="1:19" x14ac:dyDescent="0.35">
      <c r="A1211" s="25" t="str">
        <f>+N1211</f>
        <v>Huttenmoser Thomas</v>
      </c>
      <c r="B1211" s="25" t="str">
        <f>+M1211</f>
        <v>498.91.258.0</v>
      </c>
      <c r="C1211" s="25" t="str">
        <f>LEFT(L1211,2)</f>
        <v>R7</v>
      </c>
      <c r="D1211" s="25">
        <f>+Q1211</f>
        <v>2.6589999999999998</v>
      </c>
      <c r="E1211" s="25" t="str">
        <f>+R1211</f>
        <v>A</v>
      </c>
      <c r="F1211" s="25" t="str">
        <f>+S1211</f>
        <v>A</v>
      </c>
      <c r="G1211" s="29" t="s">
        <v>3994</v>
      </c>
      <c r="H1211" s="29" t="str">
        <f t="shared" si="19"/>
        <v/>
      </c>
      <c r="I1211" s="25" t="str">
        <f>IF(K1211&gt;4,"Dames","Messieurs")</f>
        <v>Messieurs</v>
      </c>
      <c r="J1211" t="str">
        <f>RIGHT(B1211,5)</f>
        <v>258.0</v>
      </c>
      <c r="K1211">
        <f>VALUE(LEFT(J1211,1))</f>
        <v>2</v>
      </c>
      <c r="L1211" s="25" t="str">
        <f>+O1211</f>
        <v>R7 </v>
      </c>
      <c r="M1211" s="25" t="s">
        <v>4635</v>
      </c>
      <c r="N1211" s="25" t="s">
        <v>4636</v>
      </c>
      <c r="O1211" s="25" t="s">
        <v>3066</v>
      </c>
      <c r="P1211" s="25">
        <v>14618</v>
      </c>
      <c r="Q1211" s="25">
        <v>2.6589999999999998</v>
      </c>
      <c r="R1211" s="25" t="s">
        <v>36</v>
      </c>
      <c r="S1211" s="25" t="s">
        <v>36</v>
      </c>
    </row>
    <row r="1212" spans="1:19" x14ac:dyDescent="0.35">
      <c r="A1212" s="25" t="str">
        <f>+N1212</f>
        <v>Huwiler Raphaël</v>
      </c>
      <c r="B1212" s="25" t="str">
        <f>+M1212</f>
        <v>499.10.477.0</v>
      </c>
      <c r="C1212" s="25" t="str">
        <f>LEFT(L1212,2)</f>
        <v>R9</v>
      </c>
      <c r="D1212" s="25">
        <f>+Q1212</f>
        <v>0.75</v>
      </c>
      <c r="E1212" s="25" t="str">
        <f>+R1212</f>
        <v>16&amp;U</v>
      </c>
      <c r="F1212" s="25" t="str">
        <f>+S1212</f>
        <v>A</v>
      </c>
      <c r="G1212" s="29" t="s">
        <v>28</v>
      </c>
      <c r="H1212" s="29" t="str">
        <f t="shared" si="19"/>
        <v/>
      </c>
      <c r="I1212" s="25" t="str">
        <f>IF(K1212&gt;4,"Dames","Messieurs")</f>
        <v>Messieurs</v>
      </c>
      <c r="J1212" t="str">
        <f>RIGHT(B1212,5)</f>
        <v>477.0</v>
      </c>
      <c r="K1212">
        <f>VALUE(LEFT(J1212,1))</f>
        <v>4</v>
      </c>
      <c r="L1212" s="25" t="str">
        <f>+O1212</f>
        <v>R9 </v>
      </c>
      <c r="M1212" s="25" t="s">
        <v>2484</v>
      </c>
      <c r="N1212" s="25" t="s">
        <v>2485</v>
      </c>
      <c r="O1212" s="25" t="s">
        <v>3073</v>
      </c>
      <c r="P1212" s="25">
        <v>32458</v>
      </c>
      <c r="Q1212" s="25">
        <v>0.75</v>
      </c>
      <c r="R1212" s="25" t="s">
        <v>87</v>
      </c>
      <c r="S1212" s="25" t="s">
        <v>36</v>
      </c>
    </row>
    <row r="1213" spans="1:19" x14ac:dyDescent="0.35">
      <c r="A1213" s="25" t="str">
        <f>+N1213</f>
        <v>Iafaev Dimitri</v>
      </c>
      <c r="B1213" s="25" t="str">
        <f>+M1213</f>
        <v>500.82.157.0</v>
      </c>
      <c r="C1213" s="25" t="str">
        <f>LEFT(L1213,2)</f>
        <v>R9</v>
      </c>
      <c r="D1213" s="25">
        <f>+Q1213</f>
        <v>0.86699999999999999</v>
      </c>
      <c r="E1213" s="25" t="str">
        <f>+R1213</f>
        <v>40+</v>
      </c>
      <c r="F1213" s="25" t="str">
        <f>+S1213</f>
        <v>A</v>
      </c>
      <c r="G1213" s="29" t="s">
        <v>3994</v>
      </c>
      <c r="H1213" s="29" t="str">
        <f t="shared" si="19"/>
        <v/>
      </c>
      <c r="I1213" s="25" t="str">
        <f>IF(K1213&gt;4,"Dames","Messieurs")</f>
        <v>Messieurs</v>
      </c>
      <c r="J1213" t="str">
        <f>RIGHT(B1213,5)</f>
        <v>157.0</v>
      </c>
      <c r="K1213">
        <f>VALUE(LEFT(J1213,1))</f>
        <v>1</v>
      </c>
      <c r="L1213" s="25" t="str">
        <f>+O1213</f>
        <v>R9 </v>
      </c>
      <c r="M1213" s="25" t="s">
        <v>4691</v>
      </c>
      <c r="N1213" s="25" t="s">
        <v>4692</v>
      </c>
      <c r="O1213" s="25" t="s">
        <v>3073</v>
      </c>
      <c r="P1213" s="25">
        <v>30835</v>
      </c>
      <c r="Q1213" s="25">
        <v>0.86699999999999999</v>
      </c>
      <c r="R1213" s="25" t="s">
        <v>68</v>
      </c>
      <c r="S1213" s="25" t="s">
        <v>36</v>
      </c>
    </row>
    <row r="1214" spans="1:19" x14ac:dyDescent="0.35">
      <c r="A1214" s="25" t="str">
        <f>+N1214</f>
        <v>Ibrahim Yassin</v>
      </c>
      <c r="B1214" s="25" t="str">
        <f>+M1214</f>
        <v>500.09.317.0</v>
      </c>
      <c r="C1214" s="25" t="str">
        <f>LEFT(L1214,2)</f>
        <v>R6</v>
      </c>
      <c r="D1214" s="25">
        <f>+Q1214</f>
        <v>3.968</v>
      </c>
      <c r="E1214" s="25" t="str">
        <f>+R1214</f>
        <v>16&amp;U</v>
      </c>
      <c r="F1214" s="25" t="str">
        <f>+S1214</f>
        <v>A</v>
      </c>
      <c r="G1214" s="29" t="s">
        <v>29</v>
      </c>
      <c r="H1214" s="29" t="str">
        <f t="shared" si="19"/>
        <v/>
      </c>
      <c r="I1214" s="25" t="str">
        <f>IF(K1214&gt;4,"Dames","Messieurs")</f>
        <v>Messieurs</v>
      </c>
      <c r="J1214" t="str">
        <f>RIGHT(B1214,5)</f>
        <v>317.0</v>
      </c>
      <c r="K1214">
        <f>VALUE(LEFT(J1214,1))</f>
        <v>3</v>
      </c>
      <c r="L1214" s="25" t="str">
        <f>+O1214</f>
        <v>R6 </v>
      </c>
      <c r="M1214" s="25" t="s">
        <v>5230</v>
      </c>
      <c r="N1214" s="25" t="s">
        <v>5231</v>
      </c>
      <c r="O1214" s="25" t="s">
        <v>3065</v>
      </c>
      <c r="P1214" s="25">
        <v>7846</v>
      </c>
      <c r="Q1214" s="25">
        <v>3.968</v>
      </c>
      <c r="R1214" s="25" t="s">
        <v>87</v>
      </c>
      <c r="S1214" s="25" t="s">
        <v>36</v>
      </c>
    </row>
    <row r="1215" spans="1:19" x14ac:dyDescent="0.35">
      <c r="A1215" s="25" t="str">
        <f>+N1215</f>
        <v>Ienna Mir</v>
      </c>
      <c r="B1215" s="25" t="str">
        <f>+M1215</f>
        <v>500.13.436.0</v>
      </c>
      <c r="C1215" s="25" t="str">
        <f>LEFT(L1215,2)</f>
        <v>R9</v>
      </c>
      <c r="D1215" s="25">
        <f>+Q1215</f>
        <v>0.75</v>
      </c>
      <c r="E1215" s="25" t="str">
        <f>+R1215</f>
        <v>12&amp;U</v>
      </c>
      <c r="F1215" s="25" t="str">
        <f>+S1215</f>
        <v>A</v>
      </c>
      <c r="G1215" s="29" t="s">
        <v>27</v>
      </c>
      <c r="H1215" s="29" t="str">
        <f t="shared" si="19"/>
        <v/>
      </c>
      <c r="I1215" s="25" t="str">
        <f>IF(K1215&gt;4,"Dames","Messieurs")</f>
        <v>Messieurs</v>
      </c>
      <c r="J1215" t="str">
        <f>RIGHT(B1215,5)</f>
        <v>436.0</v>
      </c>
      <c r="K1215">
        <f>VALUE(LEFT(J1215,1))</f>
        <v>4</v>
      </c>
      <c r="L1215" s="25" t="str">
        <f>+O1215</f>
        <v>R9 </v>
      </c>
      <c r="M1215" s="25" t="s">
        <v>4804</v>
      </c>
      <c r="N1215" s="25" t="s">
        <v>4805</v>
      </c>
      <c r="O1215" s="25" t="s">
        <v>3073</v>
      </c>
      <c r="P1215" s="25">
        <v>32458</v>
      </c>
      <c r="Q1215" s="25">
        <v>0.75</v>
      </c>
      <c r="R1215" s="25" t="s">
        <v>50</v>
      </c>
      <c r="S1215" s="25" t="s">
        <v>36</v>
      </c>
    </row>
    <row r="1216" spans="1:19" x14ac:dyDescent="0.35">
      <c r="A1216" s="25" t="str">
        <f>+N1216</f>
        <v>Iliadis Claudine</v>
      </c>
      <c r="B1216" s="25" t="str">
        <f>+M1216</f>
        <v>500.70.627.0</v>
      </c>
      <c r="C1216" s="25" t="str">
        <f>LEFT(L1216,2)</f>
        <v>R9</v>
      </c>
      <c r="D1216" s="25">
        <f>+Q1216</f>
        <v>0.75</v>
      </c>
      <c r="E1216" s="25" t="str">
        <f>+R1216</f>
        <v>55+</v>
      </c>
      <c r="F1216" s="25" t="str">
        <f>+S1216</f>
        <v>A</v>
      </c>
      <c r="G1216" s="29" t="s">
        <v>3996</v>
      </c>
      <c r="H1216" s="29" t="str">
        <f t="shared" si="19"/>
        <v/>
      </c>
      <c r="I1216" s="25" t="str">
        <f>IF(K1216&gt;4,"Dames","Messieurs")</f>
        <v>Dames</v>
      </c>
      <c r="J1216" t="str">
        <f>RIGHT(B1216,5)</f>
        <v>627.0</v>
      </c>
      <c r="K1216">
        <f>VALUE(LEFT(J1216,1))</f>
        <v>6</v>
      </c>
      <c r="L1216" s="25" t="str">
        <f>+O1216</f>
        <v>R9 </v>
      </c>
      <c r="M1216" s="25" t="s">
        <v>4425</v>
      </c>
      <c r="N1216" s="25" t="s">
        <v>4426</v>
      </c>
      <c r="O1216" s="25" t="s">
        <v>3073</v>
      </c>
      <c r="P1216" s="25">
        <v>11805</v>
      </c>
      <c r="Q1216" s="25">
        <v>0.75</v>
      </c>
      <c r="R1216" s="25" t="s">
        <v>53</v>
      </c>
      <c r="S1216" s="25" t="s">
        <v>36</v>
      </c>
    </row>
    <row r="1217" spans="1:19" x14ac:dyDescent="0.35">
      <c r="A1217" s="25" t="str">
        <f>+N1217</f>
        <v>Ingletto Francesca</v>
      </c>
      <c r="B1217" s="25" t="str">
        <f>+M1217</f>
        <v>502.91.878.0</v>
      </c>
      <c r="C1217" s="25" t="str">
        <f>LEFT(L1217,2)</f>
        <v>R7</v>
      </c>
      <c r="D1217" s="25">
        <f>+Q1217</f>
        <v>1.7929999999999999</v>
      </c>
      <c r="E1217" s="25" t="str">
        <f>+R1217</f>
        <v>30+</v>
      </c>
      <c r="F1217" s="25" t="str">
        <f>+S1217</f>
        <v>A</v>
      </c>
      <c r="G1217" s="29" t="s">
        <v>28</v>
      </c>
      <c r="H1217" s="29" t="str">
        <f t="shared" si="19"/>
        <v/>
      </c>
      <c r="I1217" s="25" t="str">
        <f>IF(K1217&gt;4,"Dames","Messieurs")</f>
        <v>Dames</v>
      </c>
      <c r="J1217" t="str">
        <f>RIGHT(B1217,5)</f>
        <v>878.0</v>
      </c>
      <c r="K1217">
        <f>VALUE(LEFT(J1217,1))</f>
        <v>8</v>
      </c>
      <c r="L1217" s="25" t="str">
        <f>+O1217</f>
        <v>R7 </v>
      </c>
      <c r="M1217" s="25" t="s">
        <v>3798</v>
      </c>
      <c r="N1217" s="25" t="s">
        <v>3799</v>
      </c>
      <c r="O1217" s="25" t="s">
        <v>3066</v>
      </c>
      <c r="P1217" s="25">
        <v>7535</v>
      </c>
      <c r="Q1217" s="25">
        <v>1.7929999999999999</v>
      </c>
      <c r="R1217" s="25" t="s">
        <v>35</v>
      </c>
      <c r="S1217" s="25" t="s">
        <v>36</v>
      </c>
    </row>
    <row r="1218" spans="1:19" x14ac:dyDescent="0.35">
      <c r="A1218" s="25" t="str">
        <f>+N1218</f>
        <v>Innaurato Fabio</v>
      </c>
      <c r="B1218" s="25" t="str">
        <f>+M1218</f>
        <v>502.70.227.0</v>
      </c>
      <c r="C1218" s="25" t="str">
        <f>LEFT(L1218,2)</f>
        <v>R6</v>
      </c>
      <c r="D1218" s="25">
        <f>+Q1218</f>
        <v>3.5680000000000001</v>
      </c>
      <c r="E1218" s="25" t="str">
        <f>+R1218</f>
        <v>55+</v>
      </c>
      <c r="F1218" s="25" t="str">
        <f>+S1218</f>
        <v>A</v>
      </c>
      <c r="G1218" s="29" t="s">
        <v>3359</v>
      </c>
      <c r="H1218" s="29" t="str">
        <f t="shared" si="19"/>
        <v/>
      </c>
      <c r="I1218" s="25" t="str">
        <f>IF(K1218&gt;4,"Dames","Messieurs")</f>
        <v>Messieurs</v>
      </c>
      <c r="J1218" t="str">
        <f>RIGHT(B1218,5)</f>
        <v>227.0</v>
      </c>
      <c r="K1218">
        <f>VALUE(LEFT(J1218,1))</f>
        <v>2</v>
      </c>
      <c r="L1218" s="25" t="str">
        <f>+O1218</f>
        <v>R6 </v>
      </c>
      <c r="M1218" s="25" t="s">
        <v>730</v>
      </c>
      <c r="N1218" s="25" t="s">
        <v>731</v>
      </c>
      <c r="O1218" s="25" t="s">
        <v>3065</v>
      </c>
      <c r="P1218" s="25">
        <v>9622</v>
      </c>
      <c r="Q1218" s="25">
        <v>3.5680000000000001</v>
      </c>
      <c r="R1218" s="25" t="s">
        <v>53</v>
      </c>
      <c r="S1218" s="25" t="s">
        <v>36</v>
      </c>
    </row>
    <row r="1219" spans="1:19" x14ac:dyDescent="0.35">
      <c r="A1219" s="25" t="str">
        <f>+N1219</f>
        <v>Isenegger Laurent</v>
      </c>
      <c r="B1219" s="25" t="str">
        <f>+M1219</f>
        <v>503.70.121.0</v>
      </c>
      <c r="C1219" s="25" t="str">
        <f>LEFT(L1219,2)</f>
        <v>R5</v>
      </c>
      <c r="D1219" s="25">
        <f>+Q1219</f>
        <v>5.375</v>
      </c>
      <c r="E1219" s="25" t="str">
        <f>+R1219</f>
        <v>55+</v>
      </c>
      <c r="F1219" s="25" t="str">
        <f>+S1219</f>
        <v>A</v>
      </c>
      <c r="G1219" s="29" t="s">
        <v>539</v>
      </c>
      <c r="H1219" s="29" t="str">
        <f t="shared" si="19"/>
        <v/>
      </c>
      <c r="I1219" s="25" t="str">
        <f>IF(K1219&gt;4,"Dames","Messieurs")</f>
        <v>Messieurs</v>
      </c>
      <c r="J1219" t="str">
        <f>RIGHT(B1219,5)</f>
        <v>121.0</v>
      </c>
      <c r="K1219">
        <f>VALUE(LEFT(J1219,1))</f>
        <v>1</v>
      </c>
      <c r="L1219" s="25" t="str">
        <f>+O1219</f>
        <v>R5 </v>
      </c>
      <c r="M1219" s="25" t="s">
        <v>3468</v>
      </c>
      <c r="N1219" s="25" t="s">
        <v>3469</v>
      </c>
      <c r="O1219" s="25" t="s">
        <v>3084</v>
      </c>
      <c r="P1219" s="25">
        <v>3363</v>
      </c>
      <c r="Q1219" s="25">
        <v>5.375</v>
      </c>
      <c r="R1219" s="25" t="s">
        <v>53</v>
      </c>
      <c r="S1219" s="25" t="s">
        <v>36</v>
      </c>
    </row>
    <row r="1220" spans="1:19" x14ac:dyDescent="0.35">
      <c r="A1220" s="25" t="str">
        <f>+N1220</f>
        <v>Isenegger Lou</v>
      </c>
      <c r="B1220" s="25" t="str">
        <f>+M1220</f>
        <v>503.03.675.0</v>
      </c>
      <c r="C1220" s="25" t="str">
        <f>LEFT(L1220,2)</f>
        <v>R9</v>
      </c>
      <c r="D1220" s="25">
        <f>+Q1220</f>
        <v>0.75</v>
      </c>
      <c r="E1220" s="25" t="str">
        <f>+R1220</f>
        <v>A</v>
      </c>
      <c r="F1220" s="25" t="str">
        <f>+S1220</f>
        <v>S</v>
      </c>
      <c r="G1220" s="29" t="s">
        <v>539</v>
      </c>
      <c r="H1220" s="29" t="str">
        <f t="shared" si="19"/>
        <v/>
      </c>
      <c r="I1220" s="25" t="str">
        <f>IF(K1220&gt;4,"Dames","Messieurs")</f>
        <v>Dames</v>
      </c>
      <c r="J1220" t="str">
        <f>RIGHT(B1220,5)</f>
        <v>675.0</v>
      </c>
      <c r="K1220">
        <f>VALUE(LEFT(J1220,1))</f>
        <v>6</v>
      </c>
      <c r="L1220" s="25" t="str">
        <f>+O1220</f>
        <v>R9 </v>
      </c>
      <c r="M1220" s="25" t="s">
        <v>559</v>
      </c>
      <c r="N1220" s="25" t="s">
        <v>560</v>
      </c>
      <c r="O1220" s="25" t="s">
        <v>3073</v>
      </c>
      <c r="P1220" s="25">
        <v>11805</v>
      </c>
      <c r="Q1220" s="25">
        <v>0.75</v>
      </c>
      <c r="R1220" s="25" t="s">
        <v>36</v>
      </c>
      <c r="S1220" s="25" t="s">
        <v>878</v>
      </c>
    </row>
    <row r="1221" spans="1:19" x14ac:dyDescent="0.35">
      <c r="A1221" s="25" t="str">
        <f>+N1221</f>
        <v>Ivanovic Maja</v>
      </c>
      <c r="B1221" s="25" t="str">
        <f>+M1221</f>
        <v>504.70.670.0</v>
      </c>
      <c r="C1221" s="25" t="str">
        <f>LEFT(L1221,2)</f>
        <v>R6</v>
      </c>
      <c r="D1221" s="25">
        <f>+Q1221</f>
        <v>3.202</v>
      </c>
      <c r="E1221" s="25" t="str">
        <f>+R1221</f>
        <v>55+</v>
      </c>
      <c r="F1221" s="25" t="str">
        <f>+S1221</f>
        <v>A</v>
      </c>
      <c r="G1221" s="29" t="s">
        <v>3393</v>
      </c>
      <c r="H1221" s="29" t="str">
        <f t="shared" si="19"/>
        <v/>
      </c>
      <c r="I1221" s="25" t="str">
        <f>IF(K1221&gt;4,"Dames","Messieurs")</f>
        <v>Dames</v>
      </c>
      <c r="J1221" t="str">
        <f>RIGHT(B1221,5)</f>
        <v>670.0</v>
      </c>
      <c r="K1221">
        <f>VALUE(LEFT(J1221,1))</f>
        <v>6</v>
      </c>
      <c r="L1221" s="25" t="str">
        <f>+O1221</f>
        <v>R6 </v>
      </c>
      <c r="M1221" s="25" t="s">
        <v>3530</v>
      </c>
      <c r="N1221" s="25" t="s">
        <v>3531</v>
      </c>
      <c r="O1221" s="25" t="s">
        <v>3065</v>
      </c>
      <c r="P1221" s="25">
        <v>3999</v>
      </c>
      <c r="Q1221" s="25">
        <v>3.202</v>
      </c>
      <c r="R1221" s="25" t="s">
        <v>53</v>
      </c>
      <c r="S1221" s="25" t="s">
        <v>36</v>
      </c>
    </row>
    <row r="1222" spans="1:19" x14ac:dyDescent="0.35">
      <c r="A1222" s="25" t="str">
        <f>+N1222</f>
        <v>Ivanovic Marko</v>
      </c>
      <c r="B1222" s="25" t="str">
        <f>+M1222</f>
        <v>504.96.232.0</v>
      </c>
      <c r="C1222" s="25" t="str">
        <f>LEFT(L1222,2)</f>
        <v>R7</v>
      </c>
      <c r="D1222" s="25">
        <f>+Q1222</f>
        <v>2.8540000000000001</v>
      </c>
      <c r="E1222" s="25" t="str">
        <f>+R1222</f>
        <v>A</v>
      </c>
      <c r="F1222" s="25" t="str">
        <f>+S1222</f>
        <v>S</v>
      </c>
      <c r="G1222" s="29" t="s">
        <v>3393</v>
      </c>
      <c r="H1222" s="29" t="str">
        <f t="shared" si="19"/>
        <v/>
      </c>
      <c r="I1222" s="25" t="str">
        <f>IF(K1222&gt;4,"Dames","Messieurs")</f>
        <v>Messieurs</v>
      </c>
      <c r="J1222" t="str">
        <f>RIGHT(B1222,5)</f>
        <v>232.0</v>
      </c>
      <c r="K1222">
        <f>VALUE(LEFT(J1222,1))</f>
        <v>2</v>
      </c>
      <c r="L1222" s="25" t="str">
        <f>+O1222</f>
        <v>R7 </v>
      </c>
      <c r="M1222" s="25" t="s">
        <v>3620</v>
      </c>
      <c r="N1222" s="25" t="s">
        <v>3621</v>
      </c>
      <c r="O1222" s="25" t="s">
        <v>3066</v>
      </c>
      <c r="P1222" s="25">
        <v>13455</v>
      </c>
      <c r="Q1222" s="25">
        <v>2.8540000000000001</v>
      </c>
      <c r="R1222" s="25" t="s">
        <v>36</v>
      </c>
      <c r="S1222" s="25" t="s">
        <v>878</v>
      </c>
    </row>
    <row r="1223" spans="1:19" x14ac:dyDescent="0.35">
      <c r="A1223" s="25" t="str">
        <f>+N1223</f>
        <v>Iynédjian Joachim</v>
      </c>
      <c r="B1223" s="25" t="str">
        <f>+M1223</f>
        <v>504.04.188.0</v>
      </c>
      <c r="C1223" s="25" t="str">
        <f>LEFT(L1223,2)</f>
        <v>R9</v>
      </c>
      <c r="D1223" s="25">
        <f>+Q1223</f>
        <v>0.75</v>
      </c>
      <c r="E1223" s="25" t="str">
        <f>+R1223</f>
        <v>A</v>
      </c>
      <c r="F1223" s="25" t="str">
        <f>+S1223</f>
        <v>S</v>
      </c>
      <c r="G1223" s="29" t="s">
        <v>28</v>
      </c>
      <c r="H1223" s="29" t="str">
        <f t="shared" si="19"/>
        <v/>
      </c>
      <c r="I1223" s="25" t="str">
        <f>IF(K1223&gt;4,"Dames","Messieurs")</f>
        <v>Messieurs</v>
      </c>
      <c r="J1223" t="str">
        <f>RIGHT(B1223,5)</f>
        <v>188.0</v>
      </c>
      <c r="K1223">
        <f>VALUE(LEFT(J1223,1))</f>
        <v>1</v>
      </c>
      <c r="L1223" s="25" t="str">
        <f>+O1223</f>
        <v>R9 </v>
      </c>
      <c r="M1223" s="25" t="s">
        <v>302</v>
      </c>
      <c r="N1223" s="25" t="s">
        <v>303</v>
      </c>
      <c r="O1223" s="25" t="s">
        <v>3073</v>
      </c>
      <c r="P1223" s="25">
        <v>32458</v>
      </c>
      <c r="Q1223" s="25">
        <v>0.75</v>
      </c>
      <c r="R1223" s="25" t="s">
        <v>36</v>
      </c>
      <c r="S1223" s="25" t="s">
        <v>878</v>
      </c>
    </row>
    <row r="1224" spans="1:19" x14ac:dyDescent="0.35">
      <c r="A1224" s="25" t="str">
        <f>+N1224</f>
        <v>Jaccard Christian</v>
      </c>
      <c r="B1224" s="25" t="str">
        <f>+M1224</f>
        <v>505.65.269.0</v>
      </c>
      <c r="C1224" s="25" t="str">
        <f>LEFT(L1224,2)</f>
        <v>R9</v>
      </c>
      <c r="D1224" s="25">
        <f>+Q1224</f>
        <v>0.75</v>
      </c>
      <c r="E1224" s="25" t="str">
        <f>+R1224</f>
        <v>60+</v>
      </c>
      <c r="F1224" s="25" t="str">
        <f>+S1224</f>
        <v>S</v>
      </c>
      <c r="G1224" s="29" t="s">
        <v>543</v>
      </c>
      <c r="H1224" s="29" t="str">
        <f t="shared" si="19"/>
        <v/>
      </c>
      <c r="I1224" s="25" t="str">
        <f>IF(K1224&gt;4,"Dames","Messieurs")</f>
        <v>Messieurs</v>
      </c>
      <c r="J1224" t="str">
        <f>RIGHT(B1224,5)</f>
        <v>269.0</v>
      </c>
      <c r="K1224">
        <f>VALUE(LEFT(J1224,1))</f>
        <v>2</v>
      </c>
      <c r="L1224" s="25" t="str">
        <f>+O1224</f>
        <v>R9 </v>
      </c>
      <c r="M1224" s="25" t="s">
        <v>648</v>
      </c>
      <c r="N1224" s="25" t="s">
        <v>649</v>
      </c>
      <c r="O1224" s="25" t="s">
        <v>3073</v>
      </c>
      <c r="P1224" s="25">
        <v>32458</v>
      </c>
      <c r="Q1224" s="25">
        <v>0.75</v>
      </c>
      <c r="R1224" s="25" t="s">
        <v>47</v>
      </c>
      <c r="S1224" s="25" t="s">
        <v>878</v>
      </c>
    </row>
    <row r="1225" spans="1:19" x14ac:dyDescent="0.35">
      <c r="A1225" s="25" t="str">
        <f>+N1225</f>
        <v>Jaccard Johann</v>
      </c>
      <c r="B1225" s="25" t="str">
        <f>+M1225</f>
        <v>505.70.170.0</v>
      </c>
      <c r="C1225" s="25" t="str">
        <f>LEFT(L1225,2)</f>
        <v>R8</v>
      </c>
      <c r="D1225" s="25">
        <f>+Q1225</f>
        <v>1.0029999999999999</v>
      </c>
      <c r="E1225" s="25" t="str">
        <f>+R1225</f>
        <v>55+</v>
      </c>
      <c r="F1225" s="25" t="str">
        <f>+S1225</f>
        <v>A</v>
      </c>
      <c r="G1225" s="29" t="s">
        <v>28</v>
      </c>
      <c r="H1225" s="29" t="str">
        <f t="shared" si="19"/>
        <v/>
      </c>
      <c r="I1225" s="25" t="str">
        <f>IF(K1225&gt;4,"Dames","Messieurs")</f>
        <v>Messieurs</v>
      </c>
      <c r="J1225" t="str">
        <f>RIGHT(B1225,5)</f>
        <v>170.0</v>
      </c>
      <c r="K1225">
        <f>VALUE(LEFT(J1225,1))</f>
        <v>1</v>
      </c>
      <c r="L1225" s="25" t="str">
        <f>+O1225</f>
        <v>R8 </v>
      </c>
      <c r="M1225" s="25" t="s">
        <v>318</v>
      </c>
      <c r="N1225" s="25" t="s">
        <v>319</v>
      </c>
      <c r="O1225" s="25" t="s">
        <v>3070</v>
      </c>
      <c r="P1225" s="25">
        <v>28865</v>
      </c>
      <c r="Q1225" s="25">
        <v>1.0029999999999999</v>
      </c>
      <c r="R1225" s="25" t="s">
        <v>53</v>
      </c>
      <c r="S1225" s="25" t="s">
        <v>36</v>
      </c>
    </row>
    <row r="1226" spans="1:19" x14ac:dyDescent="0.35">
      <c r="A1226" s="25" t="str">
        <f>+N1226</f>
        <v>Jaccard Julien</v>
      </c>
      <c r="B1226" s="25" t="str">
        <f>+M1226</f>
        <v>505.87.229.0</v>
      </c>
      <c r="C1226" s="25" t="str">
        <f>LEFT(L1226,2)</f>
        <v>R9</v>
      </c>
      <c r="D1226" s="25">
        <f>+Q1226</f>
        <v>0.75</v>
      </c>
      <c r="E1226" s="25" t="str">
        <f>+R1226</f>
        <v>35+</v>
      </c>
      <c r="F1226" s="25" t="str">
        <f>+S1226</f>
        <v>S</v>
      </c>
      <c r="G1226" s="29" t="s">
        <v>543</v>
      </c>
      <c r="H1226" s="29" t="str">
        <f t="shared" si="19"/>
        <v/>
      </c>
      <c r="I1226" s="25" t="str">
        <f>IF(K1226&gt;4,"Dames","Messieurs")</f>
        <v>Messieurs</v>
      </c>
      <c r="J1226" t="str">
        <f>RIGHT(B1226,5)</f>
        <v>229.0</v>
      </c>
      <c r="K1226">
        <f>VALUE(LEFT(J1226,1))</f>
        <v>2</v>
      </c>
      <c r="L1226" s="25" t="str">
        <f>+O1226</f>
        <v>R9 </v>
      </c>
      <c r="M1226" s="25" t="s">
        <v>1250</v>
      </c>
      <c r="N1226" s="25" t="s">
        <v>1251</v>
      </c>
      <c r="O1226" s="25" t="s">
        <v>3073</v>
      </c>
      <c r="P1226" s="25">
        <v>32458</v>
      </c>
      <c r="Q1226" s="25">
        <v>0.75</v>
      </c>
      <c r="R1226" s="25" t="s">
        <v>42</v>
      </c>
      <c r="S1226" s="25" t="s">
        <v>878</v>
      </c>
    </row>
    <row r="1227" spans="1:19" x14ac:dyDescent="0.35">
      <c r="A1227" s="25" t="str">
        <f>+N1227</f>
        <v>Jaccoud Alain</v>
      </c>
      <c r="B1227" s="25" t="str">
        <f>+M1227</f>
        <v>505.57.211.0</v>
      </c>
      <c r="C1227" s="25" t="str">
        <f>LEFT(L1227,2)</f>
        <v>R9</v>
      </c>
      <c r="D1227" s="25">
        <f>+Q1227</f>
        <v>0.75</v>
      </c>
      <c r="E1227" s="25" t="str">
        <f>+R1227</f>
        <v>65+</v>
      </c>
      <c r="F1227" s="25" t="str">
        <f>+S1227</f>
        <v>S</v>
      </c>
      <c r="G1227" s="29" t="s">
        <v>28</v>
      </c>
      <c r="H1227" s="29" t="str">
        <f t="shared" si="19"/>
        <v/>
      </c>
      <c r="I1227" s="25" t="str">
        <f>IF(K1227&gt;4,"Dames","Messieurs")</f>
        <v>Messieurs</v>
      </c>
      <c r="J1227" t="str">
        <f>RIGHT(B1227,5)</f>
        <v>211.0</v>
      </c>
      <c r="K1227">
        <f>VALUE(LEFT(J1227,1))</f>
        <v>2</v>
      </c>
      <c r="L1227" s="25" t="str">
        <f>+O1227</f>
        <v>R9 </v>
      </c>
      <c r="M1227" s="25" t="s">
        <v>334</v>
      </c>
      <c r="N1227" s="25" t="s">
        <v>335</v>
      </c>
      <c r="O1227" s="25" t="s">
        <v>3073</v>
      </c>
      <c r="P1227" s="25">
        <v>32458</v>
      </c>
      <c r="Q1227" s="25">
        <v>0.75</v>
      </c>
      <c r="R1227" s="25" t="s">
        <v>100</v>
      </c>
      <c r="S1227" s="25" t="s">
        <v>878</v>
      </c>
    </row>
    <row r="1228" spans="1:19" x14ac:dyDescent="0.35">
      <c r="A1228" s="25" t="str">
        <f>+N1228</f>
        <v>Jaccoud Mélissa</v>
      </c>
      <c r="B1228" s="25" t="str">
        <f>+M1228</f>
        <v>505.87.777.0</v>
      </c>
      <c r="C1228" s="25" t="str">
        <f>LEFT(L1228,2)</f>
        <v>R9</v>
      </c>
      <c r="D1228" s="25">
        <f>+Q1228</f>
        <v>0.75</v>
      </c>
      <c r="E1228" s="25" t="str">
        <f>+R1228</f>
        <v>35+</v>
      </c>
      <c r="F1228" s="25" t="str">
        <f>+S1228</f>
        <v>S</v>
      </c>
      <c r="G1228" s="29" t="s">
        <v>543</v>
      </c>
      <c r="H1228" s="29" t="str">
        <f t="shared" si="19"/>
        <v/>
      </c>
      <c r="I1228" s="25" t="str">
        <f>IF(K1228&gt;4,"Dames","Messieurs")</f>
        <v>Dames</v>
      </c>
      <c r="J1228" t="str">
        <f>RIGHT(B1228,5)</f>
        <v>777.0</v>
      </c>
      <c r="K1228">
        <f>VALUE(LEFT(J1228,1))</f>
        <v>7</v>
      </c>
      <c r="L1228" s="25" t="str">
        <f>+O1228</f>
        <v>R9 </v>
      </c>
      <c r="M1228" s="25" t="s">
        <v>650</v>
      </c>
      <c r="N1228" s="25" t="s">
        <v>651</v>
      </c>
      <c r="O1228" s="25" t="s">
        <v>3073</v>
      </c>
      <c r="P1228" s="25">
        <v>11805</v>
      </c>
      <c r="Q1228" s="25">
        <v>0.75</v>
      </c>
      <c r="R1228" s="25" t="s">
        <v>42</v>
      </c>
      <c r="S1228" s="25" t="s">
        <v>878</v>
      </c>
    </row>
    <row r="1229" spans="1:19" x14ac:dyDescent="0.35">
      <c r="A1229" s="25" t="str">
        <f>+N1229</f>
        <v>Jacot Bruno</v>
      </c>
      <c r="B1229" s="25" t="str">
        <f>+M1229</f>
        <v>505.00.323.0</v>
      </c>
      <c r="C1229" s="25" t="str">
        <f>LEFT(L1229,2)</f>
        <v>R9</v>
      </c>
      <c r="D1229" s="25">
        <f>+Q1229</f>
        <v>0.75</v>
      </c>
      <c r="E1229" s="25" t="str">
        <f>+R1229</f>
        <v>A</v>
      </c>
      <c r="F1229" s="25" t="str">
        <f>+S1229</f>
        <v>S</v>
      </c>
      <c r="G1229" s="29" t="s">
        <v>28</v>
      </c>
      <c r="H1229" s="29" t="str">
        <f t="shared" si="19"/>
        <v/>
      </c>
      <c r="I1229" s="25" t="str">
        <f>IF(K1229&gt;4,"Dames","Messieurs")</f>
        <v>Messieurs</v>
      </c>
      <c r="J1229" t="str">
        <f>RIGHT(B1229,5)</f>
        <v>323.0</v>
      </c>
      <c r="K1229">
        <f>VALUE(LEFT(J1229,1))</f>
        <v>3</v>
      </c>
      <c r="L1229" s="25" t="str">
        <f>+O1229</f>
        <v>R9 </v>
      </c>
      <c r="M1229" s="25" t="s">
        <v>340</v>
      </c>
      <c r="N1229" s="25" t="s">
        <v>341</v>
      </c>
      <c r="O1229" s="25" t="s">
        <v>3073</v>
      </c>
      <c r="P1229" s="25">
        <v>32458</v>
      </c>
      <c r="Q1229" s="25">
        <v>0.75</v>
      </c>
      <c r="R1229" s="25" t="s">
        <v>36</v>
      </c>
      <c r="S1229" s="25" t="s">
        <v>878</v>
      </c>
    </row>
    <row r="1230" spans="1:19" x14ac:dyDescent="0.35">
      <c r="A1230" s="25" t="str">
        <f>+N1230</f>
        <v>Jacot Tobias</v>
      </c>
      <c r="B1230" s="25" t="str">
        <f>+M1230</f>
        <v>505.95.386.0</v>
      </c>
      <c r="C1230" s="25" t="str">
        <f>LEFT(L1230,2)</f>
        <v>R9</v>
      </c>
      <c r="D1230" s="25">
        <f>+Q1230</f>
        <v>0.75</v>
      </c>
      <c r="E1230" s="25" t="str">
        <f>+R1230</f>
        <v>A</v>
      </c>
      <c r="F1230" s="25" t="str">
        <f>+S1230</f>
        <v>S</v>
      </c>
      <c r="G1230" s="29" t="s">
        <v>28</v>
      </c>
      <c r="H1230" s="29" t="str">
        <f t="shared" si="19"/>
        <v/>
      </c>
      <c r="I1230" s="25" t="str">
        <f>IF(K1230&gt;4,"Dames","Messieurs")</f>
        <v>Messieurs</v>
      </c>
      <c r="J1230" t="str">
        <f>RIGHT(B1230,5)</f>
        <v>386.0</v>
      </c>
      <c r="K1230">
        <f>VALUE(LEFT(J1230,1))</f>
        <v>3</v>
      </c>
      <c r="L1230" s="25" t="str">
        <f>+O1230</f>
        <v>R9 </v>
      </c>
      <c r="M1230" s="25" t="s">
        <v>1505</v>
      </c>
      <c r="N1230" s="25" t="s">
        <v>1506</v>
      </c>
      <c r="O1230" s="25" t="s">
        <v>3073</v>
      </c>
      <c r="P1230" s="25">
        <v>32458</v>
      </c>
      <c r="Q1230" s="25">
        <v>0.75</v>
      </c>
      <c r="R1230" s="25" t="s">
        <v>36</v>
      </c>
      <c r="S1230" s="25" t="s">
        <v>878</v>
      </c>
    </row>
    <row r="1231" spans="1:19" x14ac:dyDescent="0.35">
      <c r="A1231" s="25" t="str">
        <f>+N1231</f>
        <v>Jaeggi Benjamin</v>
      </c>
      <c r="B1231" s="25" t="str">
        <f>+M1231</f>
        <v>506.95.343.0</v>
      </c>
      <c r="C1231" s="25" t="str">
        <f>LEFT(L1231,2)</f>
        <v>R9</v>
      </c>
      <c r="D1231" s="25">
        <f>+Q1231</f>
        <v>0.75</v>
      </c>
      <c r="E1231" s="25" t="str">
        <f>+R1231</f>
        <v>A</v>
      </c>
      <c r="F1231" s="25" t="str">
        <f>+S1231</f>
        <v>S</v>
      </c>
      <c r="G1231" s="29" t="s">
        <v>539</v>
      </c>
      <c r="H1231" s="29" t="str">
        <f t="shared" si="19"/>
        <v/>
      </c>
      <c r="I1231" s="25" t="str">
        <f>IF(K1231&gt;4,"Dames","Messieurs")</f>
        <v>Messieurs</v>
      </c>
      <c r="J1231" t="str">
        <f>RIGHT(B1231,5)</f>
        <v>343.0</v>
      </c>
      <c r="K1231">
        <f>VALUE(LEFT(J1231,1))</f>
        <v>3</v>
      </c>
      <c r="L1231" s="25" t="str">
        <f>+O1231</f>
        <v>R9 </v>
      </c>
      <c r="M1231" s="25" t="s">
        <v>1058</v>
      </c>
      <c r="N1231" s="25" t="s">
        <v>1059</v>
      </c>
      <c r="O1231" s="25" t="s">
        <v>3073</v>
      </c>
      <c r="P1231" s="25">
        <v>32458</v>
      </c>
      <c r="Q1231" s="25">
        <v>0.75</v>
      </c>
      <c r="R1231" s="25" t="s">
        <v>36</v>
      </c>
      <c r="S1231" s="25" t="s">
        <v>878</v>
      </c>
    </row>
    <row r="1232" spans="1:19" x14ac:dyDescent="0.35">
      <c r="A1232" s="25" t="str">
        <f>+N1232</f>
        <v>Jaju Laksh</v>
      </c>
      <c r="B1232" s="25" t="str">
        <f>+M1232</f>
        <v>507.12.159.0</v>
      </c>
      <c r="C1232" s="25" t="str">
        <f>LEFT(L1232,2)</f>
        <v>R9</v>
      </c>
      <c r="D1232" s="25">
        <f>+Q1232</f>
        <v>0.75</v>
      </c>
      <c r="E1232" s="25" t="str">
        <f>+R1232</f>
        <v>14&amp;U</v>
      </c>
      <c r="F1232" s="25" t="str">
        <f>+S1232</f>
        <v>A</v>
      </c>
      <c r="G1232" s="29" t="s">
        <v>3995</v>
      </c>
      <c r="H1232" s="29" t="str">
        <f t="shared" si="19"/>
        <v/>
      </c>
      <c r="I1232" s="25" t="str">
        <f>IF(K1232&gt;4,"Dames","Messieurs")</f>
        <v>Messieurs</v>
      </c>
      <c r="J1232" t="str">
        <f>RIGHT(B1232,5)</f>
        <v>159.0</v>
      </c>
      <c r="K1232">
        <f>VALUE(LEFT(J1232,1))</f>
        <v>1</v>
      </c>
      <c r="L1232" s="25" t="str">
        <f>+O1232</f>
        <v>R9 </v>
      </c>
      <c r="M1232" s="25" t="s">
        <v>4262</v>
      </c>
      <c r="N1232" s="25" t="s">
        <v>4263</v>
      </c>
      <c r="O1232" s="25" t="s">
        <v>3073</v>
      </c>
      <c r="P1232" s="25">
        <v>32458</v>
      </c>
      <c r="Q1232" s="25">
        <v>0.75</v>
      </c>
      <c r="R1232" s="25" t="s">
        <v>83</v>
      </c>
      <c r="S1232" s="25" t="s">
        <v>36</v>
      </c>
    </row>
    <row r="1233" spans="1:19" x14ac:dyDescent="0.35">
      <c r="A1233" s="25" t="str">
        <f>+N1233</f>
        <v>Janus Aurore</v>
      </c>
      <c r="B1233" s="25" t="str">
        <f>+M1233</f>
        <v>508.87.651.0</v>
      </c>
      <c r="C1233" s="25" t="str">
        <f>LEFT(L1233,2)</f>
        <v>R9</v>
      </c>
      <c r="D1233" s="25">
        <f>+Q1233</f>
        <v>0.75</v>
      </c>
      <c r="E1233" s="25" t="str">
        <f>+R1233</f>
        <v>35+</v>
      </c>
      <c r="F1233" s="25" t="str">
        <f>+S1233</f>
        <v>S</v>
      </c>
      <c r="G1233" s="29" t="s">
        <v>539</v>
      </c>
      <c r="H1233" s="29" t="str">
        <f t="shared" si="19"/>
        <v/>
      </c>
      <c r="I1233" s="25" t="str">
        <f>IF(K1233&gt;4,"Dames","Messieurs")</f>
        <v>Dames</v>
      </c>
      <c r="J1233" t="str">
        <f>RIGHT(B1233,5)</f>
        <v>651.0</v>
      </c>
      <c r="K1233">
        <f>VALUE(LEFT(J1233,1))</f>
        <v>6</v>
      </c>
      <c r="L1233" s="25" t="str">
        <f>+O1233</f>
        <v>R9 </v>
      </c>
      <c r="M1233" s="25" t="s">
        <v>467</v>
      </c>
      <c r="N1233" s="25" t="s">
        <v>468</v>
      </c>
      <c r="O1233" s="25" t="s">
        <v>3073</v>
      </c>
      <c r="P1233" s="25">
        <v>11805</v>
      </c>
      <c r="Q1233" s="25">
        <v>0.75</v>
      </c>
      <c r="R1233" s="25" t="s">
        <v>42</v>
      </c>
      <c r="S1233" s="25" t="s">
        <v>878</v>
      </c>
    </row>
    <row r="1234" spans="1:19" x14ac:dyDescent="0.35">
      <c r="A1234" s="25" t="str">
        <f>+N1234</f>
        <v>Janz Oliver</v>
      </c>
      <c r="B1234" s="25" t="str">
        <f>+M1234</f>
        <v>508.94.234.0</v>
      </c>
      <c r="C1234" s="25" t="str">
        <f>LEFT(L1234,2)</f>
        <v>R9</v>
      </c>
      <c r="D1234" s="25">
        <f>+Q1234</f>
        <v>0.75</v>
      </c>
      <c r="E1234" s="25" t="str">
        <f>+R1234</f>
        <v>A</v>
      </c>
      <c r="F1234" s="25" t="str">
        <f>+S1234</f>
        <v>S</v>
      </c>
      <c r="G1234" s="29" t="s">
        <v>27</v>
      </c>
      <c r="H1234" s="29" t="str">
        <f t="shared" si="19"/>
        <v/>
      </c>
      <c r="I1234" s="25" t="str">
        <f>IF(K1234&gt;4,"Dames","Messieurs")</f>
        <v>Messieurs</v>
      </c>
      <c r="J1234" t="str">
        <f>RIGHT(B1234,5)</f>
        <v>234.0</v>
      </c>
      <c r="K1234">
        <f>VALUE(LEFT(J1234,1))</f>
        <v>2</v>
      </c>
      <c r="L1234" s="25" t="str">
        <f>+O1234</f>
        <v>R9 </v>
      </c>
      <c r="M1234" s="25" t="s">
        <v>223</v>
      </c>
      <c r="N1234" s="25" t="s">
        <v>224</v>
      </c>
      <c r="O1234" s="25" t="s">
        <v>3073</v>
      </c>
      <c r="P1234" s="25">
        <v>32458</v>
      </c>
      <c r="Q1234" s="25">
        <v>0.75</v>
      </c>
      <c r="R1234" s="25" t="s">
        <v>36</v>
      </c>
      <c r="S1234" s="25" t="s">
        <v>878</v>
      </c>
    </row>
    <row r="1235" spans="1:19" x14ac:dyDescent="0.35">
      <c r="A1235" s="25" t="str">
        <f>+N1235</f>
        <v>Janzer Simone</v>
      </c>
      <c r="B1235" s="25" t="str">
        <f>+M1235</f>
        <v>508.75.775.0</v>
      </c>
      <c r="C1235" s="25" t="str">
        <f>LEFT(L1235,2)</f>
        <v>R9</v>
      </c>
      <c r="D1235" s="25">
        <f>+Q1235</f>
        <v>0.75</v>
      </c>
      <c r="E1235" s="25" t="str">
        <f>+R1235</f>
        <v>50+</v>
      </c>
      <c r="F1235" s="25" t="str">
        <f>+S1235</f>
        <v>S</v>
      </c>
      <c r="G1235" s="29" t="s">
        <v>28</v>
      </c>
      <c r="H1235" s="29" t="str">
        <f t="shared" si="19"/>
        <v/>
      </c>
      <c r="I1235" s="25" t="str">
        <f>IF(K1235&gt;4,"Dames","Messieurs")</f>
        <v>Dames</v>
      </c>
      <c r="J1235" t="str">
        <f>RIGHT(B1235,5)</f>
        <v>775.0</v>
      </c>
      <c r="K1235">
        <f>VALUE(LEFT(J1235,1))</f>
        <v>7</v>
      </c>
      <c r="L1235" s="25" t="str">
        <f>+O1235</f>
        <v>R9 </v>
      </c>
      <c r="M1235" s="25" t="s">
        <v>288</v>
      </c>
      <c r="N1235" s="25" t="s">
        <v>289</v>
      </c>
      <c r="O1235" s="25" t="s">
        <v>3073</v>
      </c>
      <c r="P1235" s="25">
        <v>11805</v>
      </c>
      <c r="Q1235" s="25">
        <v>0.75</v>
      </c>
      <c r="R1235" s="25" t="s">
        <v>39</v>
      </c>
      <c r="S1235" s="25" t="s">
        <v>878</v>
      </c>
    </row>
    <row r="1236" spans="1:19" x14ac:dyDescent="0.35">
      <c r="A1236" s="25" t="str">
        <f>+N1236</f>
        <v>Jaques Baptiste</v>
      </c>
      <c r="B1236" s="25" t="str">
        <f>+M1236</f>
        <v>508.98.203.0</v>
      </c>
      <c r="C1236" s="25" t="str">
        <f>LEFT(L1236,2)</f>
        <v>R9</v>
      </c>
      <c r="D1236" s="25">
        <f>+Q1236</f>
        <v>0.75</v>
      </c>
      <c r="E1236" s="25" t="str">
        <f>+R1236</f>
        <v>A</v>
      </c>
      <c r="F1236" s="25" t="str">
        <f>+S1236</f>
        <v>A</v>
      </c>
      <c r="G1236" s="29" t="s">
        <v>29</v>
      </c>
      <c r="H1236" s="29" t="str">
        <f t="shared" si="19"/>
        <v/>
      </c>
      <c r="I1236" s="25" t="str">
        <f>IF(K1236&gt;4,"Dames","Messieurs")</f>
        <v>Messieurs</v>
      </c>
      <c r="J1236" t="str">
        <f>RIGHT(B1236,5)</f>
        <v>203.0</v>
      </c>
      <c r="K1236">
        <f>VALUE(LEFT(J1236,1))</f>
        <v>2</v>
      </c>
      <c r="L1236" s="25" t="str">
        <f>+O1236</f>
        <v>R9 </v>
      </c>
      <c r="M1236" s="25" t="s">
        <v>5350</v>
      </c>
      <c r="N1236" s="25" t="s">
        <v>5351</v>
      </c>
      <c r="O1236" s="25" t="s">
        <v>3073</v>
      </c>
      <c r="P1236" s="25">
        <v>32458</v>
      </c>
      <c r="Q1236" s="25">
        <v>0.75</v>
      </c>
      <c r="R1236" s="25" t="s">
        <v>36</v>
      </c>
      <c r="S1236" s="25" t="s">
        <v>36</v>
      </c>
    </row>
    <row r="1237" spans="1:19" x14ac:dyDescent="0.35">
      <c r="A1237" s="25" t="str">
        <f>+N1237</f>
        <v>Jaques Cyril</v>
      </c>
      <c r="B1237" s="25" t="str">
        <f>+M1237</f>
        <v>508.95.382.0</v>
      </c>
      <c r="C1237" s="25" t="str">
        <f>LEFT(L1237,2)</f>
        <v>R7</v>
      </c>
      <c r="D1237" s="25">
        <f>+Q1237</f>
        <v>2.4350000000000001</v>
      </c>
      <c r="E1237" s="25" t="str">
        <f>+R1237</f>
        <v>A</v>
      </c>
      <c r="F1237" s="25" t="str">
        <f>+S1237</f>
        <v>A</v>
      </c>
      <c r="G1237" s="29" t="s">
        <v>28</v>
      </c>
      <c r="H1237" s="29" t="str">
        <f t="shared" si="19"/>
        <v/>
      </c>
      <c r="I1237" s="25" t="str">
        <f>IF(K1237&gt;4,"Dames","Messieurs")</f>
        <v>Messieurs</v>
      </c>
      <c r="J1237" t="str">
        <f>RIGHT(B1237,5)</f>
        <v>382.0</v>
      </c>
      <c r="K1237">
        <f>VALUE(LEFT(J1237,1))</f>
        <v>3</v>
      </c>
      <c r="L1237" s="25" t="str">
        <f>+O1237</f>
        <v>R7 </v>
      </c>
      <c r="M1237" s="25" t="s">
        <v>257</v>
      </c>
      <c r="N1237" s="25" t="s">
        <v>258</v>
      </c>
      <c r="O1237" s="25" t="s">
        <v>3066</v>
      </c>
      <c r="P1237" s="25">
        <v>16040</v>
      </c>
      <c r="Q1237" s="25">
        <v>2.4350000000000001</v>
      </c>
      <c r="R1237" s="25" t="s">
        <v>36</v>
      </c>
      <c r="S1237" s="25" t="s">
        <v>36</v>
      </c>
    </row>
    <row r="1238" spans="1:19" x14ac:dyDescent="0.35">
      <c r="A1238" s="25" t="str">
        <f>+N1238</f>
        <v>Jaquier Liam</v>
      </c>
      <c r="B1238" s="25" t="str">
        <f>+M1238</f>
        <v>508.16.156.0</v>
      </c>
      <c r="C1238" s="25" t="str">
        <f>LEFT(L1238,2)</f>
        <v>R6</v>
      </c>
      <c r="D1238" s="25">
        <f>+Q1238</f>
        <v>3.5510000000000002</v>
      </c>
      <c r="E1238" s="25" t="str">
        <f>+R1238</f>
        <v>10&amp;U</v>
      </c>
      <c r="F1238" s="25" t="str">
        <f>+S1238</f>
        <v>A</v>
      </c>
      <c r="G1238" s="29" t="s">
        <v>543</v>
      </c>
      <c r="H1238" s="29" t="str">
        <f t="shared" si="19"/>
        <v/>
      </c>
      <c r="I1238" s="25" t="str">
        <f>IF(K1238&gt;4,"Dames","Messieurs")</f>
        <v>Messieurs</v>
      </c>
      <c r="J1238" t="str">
        <f>RIGHT(B1238,5)</f>
        <v>156.0</v>
      </c>
      <c r="K1238">
        <f>VALUE(LEFT(J1238,1))</f>
        <v>1</v>
      </c>
      <c r="L1238" s="25" t="str">
        <f>+O1238</f>
        <v>R6 </v>
      </c>
      <c r="M1238" s="25" t="s">
        <v>3428</v>
      </c>
      <c r="N1238" s="25" t="s">
        <v>3429</v>
      </c>
      <c r="O1238" s="25" t="s">
        <v>3065</v>
      </c>
      <c r="P1238" s="25">
        <v>9716</v>
      </c>
      <c r="Q1238" s="25">
        <v>3.5510000000000002</v>
      </c>
      <c r="R1238" s="25" t="s">
        <v>110</v>
      </c>
      <c r="S1238" s="25" t="s">
        <v>36</v>
      </c>
    </row>
    <row r="1239" spans="1:19" x14ac:dyDescent="0.35">
      <c r="A1239" s="25" t="str">
        <f>+N1239</f>
        <v>Jasinski Arnaud</v>
      </c>
      <c r="B1239" s="25" t="str">
        <f>+M1239</f>
        <v>509.95.409.0</v>
      </c>
      <c r="C1239" s="25" t="str">
        <f>LEFT(L1239,2)</f>
        <v>R9</v>
      </c>
      <c r="D1239" s="25">
        <f>+Q1239</f>
        <v>0.75</v>
      </c>
      <c r="E1239" s="25" t="str">
        <f>+R1239</f>
        <v>A</v>
      </c>
      <c r="F1239" s="25" t="str">
        <f>+S1239</f>
        <v>S</v>
      </c>
      <c r="G1239" s="29" t="s">
        <v>3359</v>
      </c>
      <c r="H1239" s="29" t="str">
        <f t="shared" si="19"/>
        <v/>
      </c>
      <c r="I1239" s="25" t="str">
        <f>IF(K1239&gt;4,"Dames","Messieurs")</f>
        <v>Messieurs</v>
      </c>
      <c r="J1239" t="str">
        <f>RIGHT(B1239,5)</f>
        <v>409.0</v>
      </c>
      <c r="K1239">
        <f>VALUE(LEFT(J1239,1))</f>
        <v>4</v>
      </c>
      <c r="L1239" s="25" t="str">
        <f>+O1239</f>
        <v>R9 </v>
      </c>
      <c r="M1239" s="25" t="s">
        <v>1677</v>
      </c>
      <c r="N1239" s="25" t="s">
        <v>1678</v>
      </c>
      <c r="O1239" s="25" t="s">
        <v>3073</v>
      </c>
      <c r="P1239" s="25">
        <v>32458</v>
      </c>
      <c r="Q1239" s="25">
        <v>0.75</v>
      </c>
      <c r="R1239" s="25" t="s">
        <v>36</v>
      </c>
      <c r="S1239" s="25" t="s">
        <v>878</v>
      </c>
    </row>
    <row r="1240" spans="1:19" x14ac:dyDescent="0.35">
      <c r="A1240" s="25" t="str">
        <f>+N1240</f>
        <v>Jasinski Jérémy</v>
      </c>
      <c r="B1240" s="25" t="str">
        <f>+M1240</f>
        <v>509.98.336.0</v>
      </c>
      <c r="C1240" s="25" t="str">
        <f>LEFT(L1240,2)</f>
        <v>R9</v>
      </c>
      <c r="D1240" s="25">
        <f>+Q1240</f>
        <v>0.75</v>
      </c>
      <c r="E1240" s="25" t="str">
        <f>+R1240</f>
        <v>A</v>
      </c>
      <c r="F1240" s="25" t="str">
        <f>+S1240</f>
        <v>S</v>
      </c>
      <c r="G1240" s="29" t="s">
        <v>3359</v>
      </c>
      <c r="H1240" s="29" t="str">
        <f t="shared" si="19"/>
        <v/>
      </c>
      <c r="I1240" s="25" t="str">
        <f>IF(K1240&gt;4,"Dames","Messieurs")</f>
        <v>Messieurs</v>
      </c>
      <c r="J1240" t="str">
        <f>RIGHT(B1240,5)</f>
        <v>336.0</v>
      </c>
      <c r="K1240">
        <f>VALUE(LEFT(J1240,1))</f>
        <v>3</v>
      </c>
      <c r="L1240" s="25" t="str">
        <f>+O1240</f>
        <v>R9 </v>
      </c>
      <c r="M1240" s="25" t="s">
        <v>1679</v>
      </c>
      <c r="N1240" s="25" t="s">
        <v>1680</v>
      </c>
      <c r="O1240" s="25" t="s">
        <v>3073</v>
      </c>
      <c r="P1240" s="25">
        <v>32458</v>
      </c>
      <c r="Q1240" s="25">
        <v>0.75</v>
      </c>
      <c r="R1240" s="25" t="s">
        <v>36</v>
      </c>
      <c r="S1240" s="25" t="s">
        <v>878</v>
      </c>
    </row>
    <row r="1241" spans="1:19" x14ac:dyDescent="0.35">
      <c r="A1241" s="25" t="str">
        <f>+N1241</f>
        <v>Jaton Fabien</v>
      </c>
      <c r="B1241" s="25" t="str">
        <f>+M1241</f>
        <v>509.13.223.0</v>
      </c>
      <c r="C1241" s="25" t="str">
        <f>LEFT(L1241,2)</f>
        <v>R6</v>
      </c>
      <c r="D1241" s="25">
        <f>+Q1241</f>
        <v>3.6110000000000002</v>
      </c>
      <c r="E1241" s="25" t="str">
        <f>+R1241</f>
        <v>12&amp;U</v>
      </c>
      <c r="F1241" s="25" t="str">
        <f>+S1241</f>
        <v>A</v>
      </c>
      <c r="G1241" s="29" t="s">
        <v>543</v>
      </c>
      <c r="H1241" s="29" t="str">
        <f t="shared" si="19"/>
        <v/>
      </c>
      <c r="I1241" s="25" t="str">
        <f>IF(K1241&gt;4,"Dames","Messieurs")</f>
        <v>Messieurs</v>
      </c>
      <c r="J1241" t="str">
        <f>RIGHT(B1241,5)</f>
        <v>223.0</v>
      </c>
      <c r="K1241">
        <f>VALUE(LEFT(J1241,1))</f>
        <v>2</v>
      </c>
      <c r="L1241" s="25" t="str">
        <f>+O1241</f>
        <v>R6 </v>
      </c>
      <c r="M1241" s="25" t="s">
        <v>4033</v>
      </c>
      <c r="N1241" s="25" t="s">
        <v>4034</v>
      </c>
      <c r="O1241" s="25" t="s">
        <v>3065</v>
      </c>
      <c r="P1241" s="25">
        <v>9404</v>
      </c>
      <c r="Q1241" s="25">
        <v>3.6110000000000002</v>
      </c>
      <c r="R1241" s="25" t="s">
        <v>50</v>
      </c>
      <c r="S1241" s="25" t="s">
        <v>36</v>
      </c>
    </row>
    <row r="1242" spans="1:19" x14ac:dyDescent="0.35">
      <c r="A1242" s="25" t="str">
        <f>+N1242</f>
        <v>Jayet Nicolas</v>
      </c>
      <c r="B1242" s="25" t="str">
        <f>+M1242</f>
        <v>509.86.386.0</v>
      </c>
      <c r="C1242" s="25" t="str">
        <f>LEFT(L1242,2)</f>
        <v>R7</v>
      </c>
      <c r="D1242" s="25">
        <f>+Q1242</f>
        <v>2.0539999999999998</v>
      </c>
      <c r="E1242" s="25" t="str">
        <f>+R1242</f>
        <v>35+</v>
      </c>
      <c r="F1242" s="25" t="str">
        <f>+S1242</f>
        <v>A</v>
      </c>
      <c r="G1242" s="29" t="s">
        <v>28</v>
      </c>
      <c r="H1242" s="29" t="str">
        <f t="shared" si="19"/>
        <v/>
      </c>
      <c r="I1242" s="25" t="str">
        <f>IF(K1242&gt;4,"Dames","Messieurs")</f>
        <v>Messieurs</v>
      </c>
      <c r="J1242" t="str">
        <f>RIGHT(B1242,5)</f>
        <v>386.0</v>
      </c>
      <c r="K1242">
        <f>VALUE(LEFT(J1242,1))</f>
        <v>3</v>
      </c>
      <c r="L1242" s="25" t="str">
        <f>+O1242</f>
        <v>R7 </v>
      </c>
      <c r="M1242" s="25" t="s">
        <v>306</v>
      </c>
      <c r="N1242" s="25" t="s">
        <v>307</v>
      </c>
      <c r="O1242" s="25" t="s">
        <v>3066</v>
      </c>
      <c r="P1242" s="25">
        <v>18771</v>
      </c>
      <c r="Q1242" s="25">
        <v>2.0539999999999998</v>
      </c>
      <c r="R1242" s="25" t="s">
        <v>42</v>
      </c>
      <c r="S1242" s="25" t="s">
        <v>36</v>
      </c>
    </row>
    <row r="1243" spans="1:19" x14ac:dyDescent="0.35">
      <c r="A1243" s="25" t="str">
        <f>+N1243</f>
        <v>Jecker Gautier</v>
      </c>
      <c r="B1243" s="25" t="str">
        <f>+M1243</f>
        <v>511.90.242.0</v>
      </c>
      <c r="C1243" s="25" t="str">
        <f>LEFT(L1243,2)</f>
        <v>R6</v>
      </c>
      <c r="D1243" s="25">
        <f>+Q1243</f>
        <v>3.8149999999999999</v>
      </c>
      <c r="E1243" s="25" t="str">
        <f>+R1243</f>
        <v>35+</v>
      </c>
      <c r="F1243" s="25" t="str">
        <f>+S1243</f>
        <v>A</v>
      </c>
      <c r="G1243" s="29" t="s">
        <v>3995</v>
      </c>
      <c r="H1243" s="29" t="str">
        <f t="shared" si="19"/>
        <v/>
      </c>
      <c r="I1243" s="25" t="str">
        <f>IF(K1243&gt;4,"Dames","Messieurs")</f>
        <v>Messieurs</v>
      </c>
      <c r="J1243" t="str">
        <f>RIGHT(B1243,5)</f>
        <v>242.0</v>
      </c>
      <c r="K1243">
        <f>VALUE(LEFT(J1243,1))</f>
        <v>2</v>
      </c>
      <c r="L1243" s="25" t="str">
        <f>+O1243</f>
        <v>R6 </v>
      </c>
      <c r="M1243" s="25" t="s">
        <v>4150</v>
      </c>
      <c r="N1243" s="25" t="s">
        <v>4151</v>
      </c>
      <c r="O1243" s="25" t="s">
        <v>3065</v>
      </c>
      <c r="P1243" s="25">
        <v>8476</v>
      </c>
      <c r="Q1243" s="25">
        <v>3.8149999999999999</v>
      </c>
      <c r="R1243" s="25" t="s">
        <v>42</v>
      </c>
      <c r="S1243" s="25" t="s">
        <v>36</v>
      </c>
    </row>
    <row r="1244" spans="1:19" x14ac:dyDescent="0.35">
      <c r="A1244" s="25" t="str">
        <f>+N1244</f>
        <v>Jenk Michel</v>
      </c>
      <c r="B1244" s="25" t="str">
        <f>+M1244</f>
        <v>513.79.481.0</v>
      </c>
      <c r="C1244" s="25" t="str">
        <f>LEFT(L1244,2)</f>
        <v>R7</v>
      </c>
      <c r="D1244" s="25">
        <f>+Q1244</f>
        <v>2.5390000000000001</v>
      </c>
      <c r="E1244" s="25" t="str">
        <f>+R1244</f>
        <v>45+</v>
      </c>
      <c r="F1244" s="25" t="str">
        <f>+S1244</f>
        <v>A</v>
      </c>
      <c r="G1244" s="29" t="s">
        <v>3996</v>
      </c>
      <c r="H1244" s="29" t="str">
        <f t="shared" si="19"/>
        <v/>
      </c>
      <c r="I1244" s="25" t="str">
        <f>IF(K1244&gt;4,"Dames","Messieurs")</f>
        <v>Messieurs</v>
      </c>
      <c r="J1244" t="str">
        <f>RIGHT(B1244,5)</f>
        <v>481.0</v>
      </c>
      <c r="K1244">
        <f>VALUE(LEFT(J1244,1))</f>
        <v>4</v>
      </c>
      <c r="L1244" s="25" t="str">
        <f>+O1244</f>
        <v>R7 </v>
      </c>
      <c r="M1244" s="25" t="s">
        <v>4477</v>
      </c>
      <c r="N1244" s="25" t="s">
        <v>4478</v>
      </c>
      <c r="O1244" s="25" t="s">
        <v>3066</v>
      </c>
      <c r="P1244" s="25">
        <v>15369</v>
      </c>
      <c r="Q1244" s="25">
        <v>2.5390000000000001</v>
      </c>
      <c r="R1244" s="25" t="s">
        <v>78</v>
      </c>
      <c r="S1244" s="25" t="s">
        <v>36</v>
      </c>
    </row>
    <row r="1245" spans="1:19" x14ac:dyDescent="0.35">
      <c r="A1245" s="25" t="str">
        <f>+N1245</f>
        <v>Jin Deyi</v>
      </c>
      <c r="B1245" s="25" t="str">
        <f>+M1245</f>
        <v>514.15.140.0</v>
      </c>
      <c r="C1245" s="25" t="str">
        <f>LEFT(L1245,2)</f>
        <v>R9</v>
      </c>
      <c r="D1245" s="25">
        <f>+Q1245</f>
        <v>0.75</v>
      </c>
      <c r="E1245" s="25" t="str">
        <f>+R1245</f>
        <v>10&amp;U</v>
      </c>
      <c r="F1245" s="25" t="str">
        <f>+S1245</f>
        <v>A</v>
      </c>
      <c r="G1245" s="29" t="s">
        <v>1839</v>
      </c>
      <c r="H1245" s="29" t="str">
        <f t="shared" si="19"/>
        <v/>
      </c>
      <c r="I1245" s="25" t="str">
        <f>IF(K1245&gt;4,"Dames","Messieurs")</f>
        <v>Messieurs</v>
      </c>
      <c r="J1245" t="str">
        <f>RIGHT(B1245,5)</f>
        <v>140.0</v>
      </c>
      <c r="K1245">
        <f>VALUE(LEFT(J1245,1))</f>
        <v>1</v>
      </c>
      <c r="L1245" s="25" t="str">
        <f>+O1245</f>
        <v>R9 </v>
      </c>
      <c r="M1245" s="25" t="s">
        <v>4983</v>
      </c>
      <c r="N1245" s="25" t="s">
        <v>4984</v>
      </c>
      <c r="O1245" s="25" t="s">
        <v>3073</v>
      </c>
      <c r="P1245" s="25">
        <v>32458</v>
      </c>
      <c r="Q1245" s="25">
        <v>0.75</v>
      </c>
      <c r="R1245" s="25" t="s">
        <v>110</v>
      </c>
      <c r="S1245" s="25" t="s">
        <v>36</v>
      </c>
    </row>
    <row r="1246" spans="1:19" x14ac:dyDescent="0.35">
      <c r="A1246" s="25" t="str">
        <f>+N1246</f>
        <v>Johan Merissa</v>
      </c>
      <c r="B1246" s="25" t="str">
        <f>+M1246</f>
        <v>515.76.886.0</v>
      </c>
      <c r="C1246" s="25" t="str">
        <f>LEFT(L1246,2)</f>
        <v>R7</v>
      </c>
      <c r="D1246" s="25">
        <f>+Q1246</f>
        <v>2.1040000000000001</v>
      </c>
      <c r="E1246" s="25" t="str">
        <f>+R1246</f>
        <v>45+</v>
      </c>
      <c r="F1246" s="25" t="str">
        <f>+S1246</f>
        <v>S</v>
      </c>
      <c r="G1246" s="29" t="s">
        <v>3995</v>
      </c>
      <c r="H1246" s="29" t="str">
        <f t="shared" si="19"/>
        <v/>
      </c>
      <c r="I1246" s="25" t="str">
        <f>IF(K1246&gt;4,"Dames","Messieurs")</f>
        <v>Dames</v>
      </c>
      <c r="J1246" t="str">
        <f>RIGHT(B1246,5)</f>
        <v>886.0</v>
      </c>
      <c r="K1246">
        <f>VALUE(LEFT(J1246,1))</f>
        <v>8</v>
      </c>
      <c r="L1246" s="25" t="str">
        <f>+O1246</f>
        <v>R7 </v>
      </c>
      <c r="M1246" s="25" t="s">
        <v>4082</v>
      </c>
      <c r="N1246" s="25" t="s">
        <v>4083</v>
      </c>
      <c r="O1246" s="25" t="s">
        <v>3066</v>
      </c>
      <c r="P1246" s="25">
        <v>6559</v>
      </c>
      <c r="Q1246" s="25">
        <v>2.1040000000000001</v>
      </c>
      <c r="R1246" s="25" t="s">
        <v>78</v>
      </c>
      <c r="S1246" s="25" t="s">
        <v>878</v>
      </c>
    </row>
    <row r="1247" spans="1:19" x14ac:dyDescent="0.35">
      <c r="A1247" s="25" t="str">
        <f>+N1247</f>
        <v>Johnson Margaret</v>
      </c>
      <c r="B1247" s="25" t="str">
        <f>+M1247</f>
        <v>515.60.629.0</v>
      </c>
      <c r="C1247" s="25" t="str">
        <f>LEFT(L1247,2)</f>
        <v>R9</v>
      </c>
      <c r="D1247" s="25">
        <f>+Q1247</f>
        <v>0.75</v>
      </c>
      <c r="E1247" s="25" t="str">
        <f>+R1247</f>
        <v>65+</v>
      </c>
      <c r="F1247" s="25" t="str">
        <f>+S1247</f>
        <v>S</v>
      </c>
      <c r="G1247" s="29" t="s">
        <v>1839</v>
      </c>
      <c r="H1247" s="29" t="str">
        <f t="shared" si="19"/>
        <v/>
      </c>
      <c r="I1247" s="25" t="str">
        <f>IF(K1247&gt;4,"Dames","Messieurs")</f>
        <v>Dames</v>
      </c>
      <c r="J1247" t="str">
        <f>RIGHT(B1247,5)</f>
        <v>629.0</v>
      </c>
      <c r="K1247">
        <f>VALUE(LEFT(J1247,1))</f>
        <v>6</v>
      </c>
      <c r="L1247" s="25" t="str">
        <f>+O1247</f>
        <v>R9 </v>
      </c>
      <c r="M1247" s="25" t="s">
        <v>2066</v>
      </c>
      <c r="N1247" s="25" t="s">
        <v>2067</v>
      </c>
      <c r="O1247" s="25" t="s">
        <v>3073</v>
      </c>
      <c r="P1247" s="25">
        <v>11805</v>
      </c>
      <c r="Q1247" s="25">
        <v>0.75</v>
      </c>
      <c r="R1247" s="25" t="s">
        <v>100</v>
      </c>
      <c r="S1247" s="25" t="s">
        <v>878</v>
      </c>
    </row>
    <row r="1248" spans="1:19" x14ac:dyDescent="0.35">
      <c r="A1248" s="25" t="str">
        <f>+N1248</f>
        <v>Jongbloed Fay-Lynn</v>
      </c>
      <c r="B1248" s="25" t="str">
        <f>+M1248</f>
        <v>516.06.564.0</v>
      </c>
      <c r="C1248" s="25" t="str">
        <f>LEFT(L1248,2)</f>
        <v>R5</v>
      </c>
      <c r="D1248" s="25">
        <f>+Q1248</f>
        <v>5.0739999999999998</v>
      </c>
      <c r="E1248" s="25" t="str">
        <f>+R1248</f>
        <v>A</v>
      </c>
      <c r="F1248" s="25" t="str">
        <f>+S1248</f>
        <v>A</v>
      </c>
      <c r="G1248" s="29" t="s">
        <v>1839</v>
      </c>
      <c r="H1248" s="29" t="str">
        <f t="shared" si="19"/>
        <v/>
      </c>
      <c r="I1248" s="25" t="str">
        <f>IF(K1248&gt;4,"Dames","Messieurs")</f>
        <v>Dames</v>
      </c>
      <c r="J1248" t="str">
        <f>RIGHT(B1248,5)</f>
        <v>564.0</v>
      </c>
      <c r="K1248">
        <f>VALUE(LEFT(J1248,1))</f>
        <v>5</v>
      </c>
      <c r="L1248" s="25" t="str">
        <f>+O1248</f>
        <v>R5 </v>
      </c>
      <c r="M1248" s="25" t="s">
        <v>4891</v>
      </c>
      <c r="N1248" s="25" t="s">
        <v>4892</v>
      </c>
      <c r="O1248" s="25" t="s">
        <v>3084</v>
      </c>
      <c r="P1248" s="25">
        <v>1477</v>
      </c>
      <c r="Q1248" s="25">
        <v>5.0739999999999998</v>
      </c>
      <c r="R1248" s="25" t="s">
        <v>36</v>
      </c>
      <c r="S1248" s="25" t="s">
        <v>36</v>
      </c>
    </row>
    <row r="1249" spans="1:19" x14ac:dyDescent="0.35">
      <c r="A1249" s="25" t="str">
        <f>+N1249</f>
        <v>Joos Nicolas</v>
      </c>
      <c r="B1249" s="25" t="str">
        <f>+M1249</f>
        <v>516.13.225.0</v>
      </c>
      <c r="C1249" s="25" t="str">
        <f>LEFT(L1249,2)</f>
        <v>R9</v>
      </c>
      <c r="D1249" s="25">
        <f>+Q1249</f>
        <v>0.75</v>
      </c>
      <c r="E1249" s="25" t="str">
        <f>+R1249</f>
        <v>12&amp;U</v>
      </c>
      <c r="F1249" s="25" t="str">
        <f>+S1249</f>
        <v>S</v>
      </c>
      <c r="G1249" s="29" t="s">
        <v>539</v>
      </c>
      <c r="H1249" s="29" t="str">
        <f t="shared" si="19"/>
        <v/>
      </c>
      <c r="I1249" s="25" t="str">
        <f>IF(K1249&gt;4,"Dames","Messieurs")</f>
        <v>Messieurs</v>
      </c>
      <c r="J1249" t="str">
        <f>RIGHT(B1249,5)</f>
        <v>225.0</v>
      </c>
      <c r="K1249">
        <f>VALUE(LEFT(J1249,1))</f>
        <v>2</v>
      </c>
      <c r="L1249" s="25" t="str">
        <f>+O1249</f>
        <v>R9 </v>
      </c>
      <c r="M1249" s="25" t="s">
        <v>3106</v>
      </c>
      <c r="N1249" s="25" t="s">
        <v>3107</v>
      </c>
      <c r="O1249" s="25" t="s">
        <v>3073</v>
      </c>
      <c r="P1249" s="25">
        <v>32458</v>
      </c>
      <c r="Q1249" s="25">
        <v>0.75</v>
      </c>
      <c r="R1249" s="25" t="s">
        <v>50</v>
      </c>
      <c r="S1249" s="25" t="s">
        <v>878</v>
      </c>
    </row>
    <row r="1250" spans="1:19" x14ac:dyDescent="0.35">
      <c r="A1250" s="25" t="str">
        <f>+N1250</f>
        <v>Jordan Naomi</v>
      </c>
      <c r="B1250" s="25" t="str">
        <f>+M1250</f>
        <v>517.08.787.0</v>
      </c>
      <c r="C1250" s="25" t="str">
        <f>LEFT(L1250,2)</f>
        <v>R7</v>
      </c>
      <c r="D1250" s="25">
        <f>+Q1250</f>
        <v>3.077</v>
      </c>
      <c r="E1250" s="25" t="str">
        <f>+R1250</f>
        <v>18&amp;U</v>
      </c>
      <c r="F1250" s="25" t="str">
        <f>+S1250</f>
        <v>S</v>
      </c>
      <c r="G1250" s="29" t="s">
        <v>3393</v>
      </c>
      <c r="H1250" s="29" t="str">
        <f t="shared" si="19"/>
        <v/>
      </c>
      <c r="I1250" s="25" t="str">
        <f>IF(K1250&gt;4,"Dames","Messieurs")</f>
        <v>Dames</v>
      </c>
      <c r="J1250" t="str">
        <f>RIGHT(B1250,5)</f>
        <v>787.0</v>
      </c>
      <c r="K1250">
        <f>VALUE(LEFT(J1250,1))</f>
        <v>7</v>
      </c>
      <c r="L1250" s="25" t="str">
        <f>+O1250</f>
        <v>R7 </v>
      </c>
      <c r="M1250" s="25" t="s">
        <v>3520</v>
      </c>
      <c r="N1250" s="25" t="s">
        <v>3521</v>
      </c>
      <c r="O1250" s="25" t="s">
        <v>3066</v>
      </c>
      <c r="P1250" s="25">
        <v>4237</v>
      </c>
      <c r="Q1250" s="25">
        <v>3.077</v>
      </c>
      <c r="R1250" s="25" t="s">
        <v>73</v>
      </c>
      <c r="S1250" s="25" t="s">
        <v>878</v>
      </c>
    </row>
    <row r="1251" spans="1:19" x14ac:dyDescent="0.35">
      <c r="A1251" s="25" t="str">
        <f>+N1251</f>
        <v>Joset Céline</v>
      </c>
      <c r="B1251" s="25" t="str">
        <f>+M1251</f>
        <v>518.95.672.0</v>
      </c>
      <c r="C1251" s="25" t="str">
        <f>LEFT(L1251,2)</f>
        <v>R4</v>
      </c>
      <c r="D1251" s="25">
        <f>+Q1251</f>
        <v>6.1639999999999997</v>
      </c>
      <c r="E1251" s="25" t="str">
        <f>+R1251</f>
        <v>30+</v>
      </c>
      <c r="F1251" s="25" t="str">
        <f>+S1251</f>
        <v>A</v>
      </c>
      <c r="G1251" s="29" t="s">
        <v>28</v>
      </c>
      <c r="H1251" s="29" t="str">
        <f t="shared" si="19"/>
        <v/>
      </c>
      <c r="I1251" s="25" t="str">
        <f>IF(K1251&gt;4,"Dames","Messieurs")</f>
        <v>Dames</v>
      </c>
      <c r="J1251" t="str">
        <f>RIGHT(B1251,5)</f>
        <v>672.0</v>
      </c>
      <c r="K1251">
        <f>VALUE(LEFT(J1251,1))</f>
        <v>6</v>
      </c>
      <c r="L1251" s="25" t="str">
        <f>+O1251</f>
        <v>R4 </v>
      </c>
      <c r="M1251" s="25" t="s">
        <v>3790</v>
      </c>
      <c r="N1251" s="25" t="s">
        <v>3791</v>
      </c>
      <c r="O1251" s="25" t="s">
        <v>3064</v>
      </c>
      <c r="P1251" s="25">
        <v>765</v>
      </c>
      <c r="Q1251" s="25">
        <v>6.1639999999999997</v>
      </c>
      <c r="R1251" s="25" t="s">
        <v>35</v>
      </c>
      <c r="S1251" s="25" t="s">
        <v>36</v>
      </c>
    </row>
    <row r="1252" spans="1:19" x14ac:dyDescent="0.35">
      <c r="A1252" s="25" t="str">
        <f>+N1252</f>
        <v>Joset Patrick</v>
      </c>
      <c r="B1252" s="25" t="str">
        <f>+M1252</f>
        <v>518.59.139.0</v>
      </c>
      <c r="C1252" s="25" t="str">
        <f>LEFT(L1252,2)</f>
        <v>R9</v>
      </c>
      <c r="D1252" s="25">
        <f>+Q1252</f>
        <v>0.75</v>
      </c>
      <c r="E1252" s="25" t="str">
        <f>+R1252</f>
        <v>65+</v>
      </c>
      <c r="F1252" s="25" t="str">
        <f>+S1252</f>
        <v>S</v>
      </c>
      <c r="G1252" s="29" t="s">
        <v>28</v>
      </c>
      <c r="H1252" s="29" t="str">
        <f t="shared" si="19"/>
        <v/>
      </c>
      <c r="I1252" s="25" t="str">
        <f>IF(K1252&gt;4,"Dames","Messieurs")</f>
        <v>Messieurs</v>
      </c>
      <c r="J1252" t="str">
        <f>RIGHT(B1252,5)</f>
        <v>139.0</v>
      </c>
      <c r="K1252">
        <f>VALUE(LEFT(J1252,1))</f>
        <v>1</v>
      </c>
      <c r="L1252" s="25" t="str">
        <f>+O1252</f>
        <v>R9 </v>
      </c>
      <c r="M1252" s="25" t="s">
        <v>690</v>
      </c>
      <c r="N1252" s="25" t="s">
        <v>691</v>
      </c>
      <c r="O1252" s="25" t="s">
        <v>3073</v>
      </c>
      <c r="P1252" s="25">
        <v>32458</v>
      </c>
      <c r="Q1252" s="25">
        <v>0.75</v>
      </c>
      <c r="R1252" s="25" t="s">
        <v>100</v>
      </c>
      <c r="S1252" s="25" t="s">
        <v>878</v>
      </c>
    </row>
    <row r="1253" spans="1:19" x14ac:dyDescent="0.35">
      <c r="A1253" s="25" t="str">
        <f>+N1253</f>
        <v>Josserand Alexandre</v>
      </c>
      <c r="B1253" s="25" t="str">
        <f>+M1253</f>
        <v>518.17.286.0</v>
      </c>
      <c r="C1253" s="25" t="str">
        <f>LEFT(L1253,2)</f>
        <v>R9</v>
      </c>
      <c r="D1253" s="25">
        <f>+Q1253</f>
        <v>0.745</v>
      </c>
      <c r="E1253" s="25" t="str">
        <f>+R1253</f>
        <v>10&amp;U</v>
      </c>
      <c r="F1253" s="25" t="str">
        <f>+S1253</f>
        <v>A</v>
      </c>
      <c r="G1253" s="29" t="s">
        <v>1839</v>
      </c>
      <c r="H1253" s="29" t="str">
        <f t="shared" si="19"/>
        <v/>
      </c>
      <c r="I1253" s="25" t="str">
        <f>IF(K1253&gt;4,"Dames","Messieurs")</f>
        <v>Messieurs</v>
      </c>
      <c r="J1253" t="str">
        <f>RIGHT(B1253,5)</f>
        <v>286.0</v>
      </c>
      <c r="K1253">
        <f>VALUE(LEFT(J1253,1))</f>
        <v>2</v>
      </c>
      <c r="L1253" s="25" t="str">
        <f>+O1253</f>
        <v>R9 </v>
      </c>
      <c r="M1253" s="25" t="s">
        <v>4997</v>
      </c>
      <c r="N1253" s="25" t="s">
        <v>4998</v>
      </c>
      <c r="O1253" s="25" t="s">
        <v>3073</v>
      </c>
      <c r="P1253" s="25">
        <v>44548</v>
      </c>
      <c r="Q1253" s="25">
        <v>0.745</v>
      </c>
      <c r="R1253" s="25" t="s">
        <v>110</v>
      </c>
      <c r="S1253" s="25" t="s">
        <v>36</v>
      </c>
    </row>
    <row r="1254" spans="1:19" x14ac:dyDescent="0.35">
      <c r="A1254" s="25" t="str">
        <f>+N1254</f>
        <v>Jost Laura</v>
      </c>
      <c r="B1254" s="25" t="str">
        <f>+M1254</f>
        <v>518.82.878.0</v>
      </c>
      <c r="C1254" s="25" t="str">
        <f>LEFT(L1254,2)</f>
        <v>R6</v>
      </c>
      <c r="D1254" s="25">
        <f>+Q1254</f>
        <v>4.2629999999999999</v>
      </c>
      <c r="E1254" s="25" t="str">
        <f>+R1254</f>
        <v>40+</v>
      </c>
      <c r="F1254" s="25" t="str">
        <f>+S1254</f>
        <v>A</v>
      </c>
      <c r="G1254" s="29" t="s">
        <v>3995</v>
      </c>
      <c r="H1254" s="29" t="str">
        <f t="shared" si="19"/>
        <v/>
      </c>
      <c r="I1254" s="25" t="str">
        <f>IF(K1254&gt;4,"Dames","Messieurs")</f>
        <v>Dames</v>
      </c>
      <c r="J1254" t="str">
        <f>RIGHT(B1254,5)</f>
        <v>878.0</v>
      </c>
      <c r="K1254">
        <f>VALUE(LEFT(J1254,1))</f>
        <v>8</v>
      </c>
      <c r="L1254" s="25" t="str">
        <f>+O1254</f>
        <v>R6 </v>
      </c>
      <c r="M1254" s="25" t="s">
        <v>4058</v>
      </c>
      <c r="N1254" s="25" t="s">
        <v>4059</v>
      </c>
      <c r="O1254" s="25" t="s">
        <v>3065</v>
      </c>
      <c r="P1254" s="25">
        <v>2303</v>
      </c>
      <c r="Q1254" s="25">
        <v>4.2629999999999999</v>
      </c>
      <c r="R1254" s="25" t="s">
        <v>68</v>
      </c>
      <c r="S1254" s="25" t="s">
        <v>36</v>
      </c>
    </row>
    <row r="1255" spans="1:19" x14ac:dyDescent="0.35">
      <c r="A1255" s="25" t="str">
        <f>+N1255</f>
        <v>Jouanneau-Courville Jérome</v>
      </c>
      <c r="B1255" s="25" t="str">
        <f>+M1255</f>
        <v>519.69.114.0</v>
      </c>
      <c r="C1255" s="25" t="str">
        <f>LEFT(L1255,2)</f>
        <v>R7</v>
      </c>
      <c r="D1255" s="25">
        <f>+Q1255</f>
        <v>2.109</v>
      </c>
      <c r="E1255" s="25" t="str">
        <f>+R1255</f>
        <v>55+</v>
      </c>
      <c r="F1255" s="25" t="str">
        <f>+S1255</f>
        <v>A</v>
      </c>
      <c r="G1255" s="29" t="s">
        <v>3995</v>
      </c>
      <c r="H1255" s="29" t="str">
        <f t="shared" si="19"/>
        <v/>
      </c>
      <c r="I1255" s="25" t="str">
        <f>IF(K1255&gt;4,"Dames","Messieurs")</f>
        <v>Messieurs</v>
      </c>
      <c r="J1255" t="str">
        <f>RIGHT(B1255,5)</f>
        <v>114.0</v>
      </c>
      <c r="K1255">
        <f>VALUE(LEFT(J1255,1))</f>
        <v>1</v>
      </c>
      <c r="L1255" s="25" t="str">
        <f>+O1255</f>
        <v>R7 </v>
      </c>
      <c r="M1255" s="25" t="s">
        <v>4192</v>
      </c>
      <c r="N1255" s="25" t="s">
        <v>4193</v>
      </c>
      <c r="O1255" s="25" t="s">
        <v>3066</v>
      </c>
      <c r="P1255" s="25">
        <v>18349</v>
      </c>
      <c r="Q1255" s="25">
        <v>2.109</v>
      </c>
      <c r="R1255" s="25" t="s">
        <v>53</v>
      </c>
      <c r="S1255" s="25" t="s">
        <v>36</v>
      </c>
    </row>
    <row r="1256" spans="1:19" x14ac:dyDescent="0.35">
      <c r="A1256" s="25" t="str">
        <f>+N1256</f>
        <v>Journé Patrice</v>
      </c>
      <c r="B1256" s="25" t="str">
        <f>+M1256</f>
        <v>519.49.339.0</v>
      </c>
      <c r="C1256" s="25" t="str">
        <f>LEFT(L1256,2)</f>
        <v>R9</v>
      </c>
      <c r="D1256" s="25">
        <f>+Q1256</f>
        <v>0.75</v>
      </c>
      <c r="E1256" s="25" t="str">
        <f>+R1256</f>
        <v>75+</v>
      </c>
      <c r="F1256" s="25" t="str">
        <f>+S1256</f>
        <v>S</v>
      </c>
      <c r="G1256" s="29" t="s">
        <v>543</v>
      </c>
      <c r="H1256" s="29" t="str">
        <f t="shared" si="19"/>
        <v/>
      </c>
      <c r="I1256" s="25" t="str">
        <f>IF(K1256&gt;4,"Dames","Messieurs")</f>
        <v>Messieurs</v>
      </c>
      <c r="J1256" t="str">
        <f>RIGHT(B1256,5)</f>
        <v>339.0</v>
      </c>
      <c r="K1256">
        <f>VALUE(LEFT(J1256,1))</f>
        <v>3</v>
      </c>
      <c r="L1256" s="25" t="str">
        <f>+O1256</f>
        <v>R9 </v>
      </c>
      <c r="M1256" s="25" t="s">
        <v>1252</v>
      </c>
      <c r="N1256" s="25" t="s">
        <v>1253</v>
      </c>
      <c r="O1256" s="25" t="s">
        <v>3073</v>
      </c>
      <c r="P1256" s="25">
        <v>32458</v>
      </c>
      <c r="Q1256" s="25">
        <v>0.75</v>
      </c>
      <c r="R1256" s="25" t="s">
        <v>159</v>
      </c>
      <c r="S1256" s="25" t="s">
        <v>878</v>
      </c>
    </row>
    <row r="1257" spans="1:19" x14ac:dyDescent="0.35">
      <c r="A1257" s="25" t="str">
        <f>+N1257</f>
        <v>Jouvet Benoit</v>
      </c>
      <c r="B1257" s="25" t="str">
        <f>+M1257</f>
        <v>519.90.277.0</v>
      </c>
      <c r="C1257" s="25" t="str">
        <f>LEFT(L1257,2)</f>
        <v>R9</v>
      </c>
      <c r="D1257" s="25">
        <f>+Q1257</f>
        <v>0.75</v>
      </c>
      <c r="E1257" s="25" t="str">
        <f>+R1257</f>
        <v>35+</v>
      </c>
      <c r="F1257" s="25" t="str">
        <f>+S1257</f>
        <v>S</v>
      </c>
      <c r="G1257" s="29" t="s">
        <v>25</v>
      </c>
      <c r="H1257" s="29" t="str">
        <f t="shared" si="19"/>
        <v/>
      </c>
      <c r="I1257" s="25" t="str">
        <f>IF(K1257&gt;4,"Dames","Messieurs")</f>
        <v>Messieurs</v>
      </c>
      <c r="J1257" t="str">
        <f>RIGHT(B1257,5)</f>
        <v>277.0</v>
      </c>
      <c r="K1257">
        <f>VALUE(LEFT(J1257,1))</f>
        <v>2</v>
      </c>
      <c r="L1257" s="25" t="str">
        <f>+O1257</f>
        <v>R9 </v>
      </c>
      <c r="M1257" s="25" t="s">
        <v>558</v>
      </c>
      <c r="N1257" s="25" t="s">
        <v>1033</v>
      </c>
      <c r="O1257" s="25" t="s">
        <v>3073</v>
      </c>
      <c r="P1257" s="25">
        <v>32458</v>
      </c>
      <c r="Q1257" s="25">
        <v>0.75</v>
      </c>
      <c r="R1257" s="25" t="s">
        <v>42</v>
      </c>
      <c r="S1257" s="25" t="s">
        <v>878</v>
      </c>
    </row>
    <row r="1258" spans="1:19" x14ac:dyDescent="0.35">
      <c r="A1258" s="25" t="str">
        <f>+N1258</f>
        <v>Jovanovic Damian</v>
      </c>
      <c r="B1258" s="25" t="str">
        <f>+M1258</f>
        <v>519.97.257.1</v>
      </c>
      <c r="C1258" s="25" t="str">
        <f>LEFT(L1258,2)</f>
        <v>R9</v>
      </c>
      <c r="D1258" s="25">
        <f>+Q1258</f>
        <v>0.75</v>
      </c>
      <c r="E1258" s="25" t="str">
        <f>+R1258</f>
        <v>A</v>
      </c>
      <c r="F1258" s="25" t="str">
        <f>+S1258</f>
        <v>S</v>
      </c>
      <c r="G1258" s="29" t="s">
        <v>2175</v>
      </c>
      <c r="H1258" s="29" t="str">
        <f t="shared" si="19"/>
        <v/>
      </c>
      <c r="I1258" s="25" t="str">
        <f>IF(K1258&gt;4,"Dames","Messieurs")</f>
        <v>Messieurs</v>
      </c>
      <c r="J1258" t="str">
        <f>RIGHT(B1258,5)</f>
        <v>257.1</v>
      </c>
      <c r="K1258">
        <f>VALUE(LEFT(J1258,1))</f>
        <v>2</v>
      </c>
      <c r="L1258" s="25" t="str">
        <f>+O1258</f>
        <v>R9 </v>
      </c>
      <c r="M1258" s="25" t="s">
        <v>2921</v>
      </c>
      <c r="N1258" s="25" t="s">
        <v>2922</v>
      </c>
      <c r="O1258" s="25" t="s">
        <v>3073</v>
      </c>
      <c r="P1258" s="25">
        <v>32458</v>
      </c>
      <c r="Q1258" s="25">
        <v>0.75</v>
      </c>
      <c r="R1258" s="25" t="s">
        <v>36</v>
      </c>
      <c r="S1258" s="25" t="s">
        <v>878</v>
      </c>
    </row>
    <row r="1259" spans="1:19" x14ac:dyDescent="0.35">
      <c r="A1259" s="25" t="str">
        <f>+N1259</f>
        <v>Jovanovic Kosta</v>
      </c>
      <c r="B1259" s="25" t="str">
        <f>+M1259</f>
        <v>519.91.401.0</v>
      </c>
      <c r="C1259" s="25" t="str">
        <f>LEFT(L1259,2)</f>
        <v>R9</v>
      </c>
      <c r="D1259" s="25">
        <f>+Q1259</f>
        <v>0.75</v>
      </c>
      <c r="E1259" s="25" t="str">
        <f>+R1259</f>
        <v>A</v>
      </c>
      <c r="F1259" s="25" t="str">
        <f>+S1259</f>
        <v>S</v>
      </c>
      <c r="G1259" s="29" t="s">
        <v>2175</v>
      </c>
      <c r="H1259" s="29" t="str">
        <f t="shared" si="19"/>
        <v/>
      </c>
      <c r="I1259" s="25" t="str">
        <f>IF(K1259&gt;4,"Dames","Messieurs")</f>
        <v>Messieurs</v>
      </c>
      <c r="J1259" t="str">
        <f>RIGHT(B1259,5)</f>
        <v>401.0</v>
      </c>
      <c r="K1259">
        <f>VALUE(LEFT(J1259,1))</f>
        <v>4</v>
      </c>
      <c r="L1259" s="25" t="str">
        <f>+O1259</f>
        <v>R9 </v>
      </c>
      <c r="M1259" s="25" t="s">
        <v>2899</v>
      </c>
      <c r="N1259" s="25" t="s">
        <v>2900</v>
      </c>
      <c r="O1259" s="25" t="s">
        <v>3073</v>
      </c>
      <c r="P1259" s="25">
        <v>32458</v>
      </c>
      <c r="Q1259" s="25">
        <v>0.75</v>
      </c>
      <c r="R1259" s="25" t="s">
        <v>36</v>
      </c>
      <c r="S1259" s="25" t="s">
        <v>878</v>
      </c>
    </row>
    <row r="1260" spans="1:19" x14ac:dyDescent="0.35">
      <c r="A1260" s="25" t="str">
        <f>+N1260</f>
        <v>Joye Estelle</v>
      </c>
      <c r="B1260" s="25" t="str">
        <f>+M1260</f>
        <v>519.97.606.0</v>
      </c>
      <c r="C1260" s="25" t="str">
        <f>LEFT(L1260,2)</f>
        <v>R5</v>
      </c>
      <c r="D1260" s="25">
        <f>+Q1260</f>
        <v>4.8049999999999997</v>
      </c>
      <c r="E1260" s="25" t="str">
        <f>+R1260</f>
        <v>A</v>
      </c>
      <c r="F1260" s="25" t="str">
        <f>+S1260</f>
        <v>A</v>
      </c>
      <c r="G1260" s="29" t="s">
        <v>25</v>
      </c>
      <c r="H1260" s="29" t="str">
        <f t="shared" si="19"/>
        <v/>
      </c>
      <c r="I1260" s="25" t="str">
        <f>IF(K1260&gt;4,"Dames","Messieurs")</f>
        <v>Dames</v>
      </c>
      <c r="J1260" t="str">
        <f>RIGHT(B1260,5)</f>
        <v>606.0</v>
      </c>
      <c r="K1260">
        <f>VALUE(LEFT(J1260,1))</f>
        <v>6</v>
      </c>
      <c r="L1260" s="25" t="str">
        <f>+O1260</f>
        <v>R5 </v>
      </c>
      <c r="M1260" s="25" t="s">
        <v>4044</v>
      </c>
      <c r="N1260" s="25" t="s">
        <v>4045</v>
      </c>
      <c r="O1260" s="25" t="s">
        <v>3084</v>
      </c>
      <c r="P1260" s="25">
        <v>1697</v>
      </c>
      <c r="Q1260" s="25">
        <v>4.8049999999999997</v>
      </c>
      <c r="R1260" s="25" t="s">
        <v>36</v>
      </c>
      <c r="S1260" s="25" t="s">
        <v>36</v>
      </c>
    </row>
    <row r="1261" spans="1:19" x14ac:dyDescent="0.35">
      <c r="A1261" s="25" t="str">
        <f>+N1261</f>
        <v>Jullien Terry</v>
      </c>
      <c r="B1261" s="25" t="str">
        <f>+M1261</f>
        <v>521.85.235.0</v>
      </c>
      <c r="C1261" s="25" t="str">
        <f>LEFT(L1261,2)</f>
        <v>R8</v>
      </c>
      <c r="D1261" s="25">
        <f>+Q1261</f>
        <v>1.7130000000000001</v>
      </c>
      <c r="E1261" s="25" t="str">
        <f>+R1261</f>
        <v>40+</v>
      </c>
      <c r="F1261" s="25" t="str">
        <f>+S1261</f>
        <v>A</v>
      </c>
      <c r="G1261" s="29" t="s">
        <v>29</v>
      </c>
      <c r="H1261" s="29" t="str">
        <f t="shared" si="19"/>
        <v/>
      </c>
      <c r="I1261" s="25" t="str">
        <f>IF(K1261&gt;4,"Dames","Messieurs")</f>
        <v>Messieurs</v>
      </c>
      <c r="J1261" t="str">
        <f>RIGHT(B1261,5)</f>
        <v>235.0</v>
      </c>
      <c r="K1261">
        <f>VALUE(LEFT(J1261,1))</f>
        <v>2</v>
      </c>
      <c r="L1261" s="25" t="str">
        <f>+O1261</f>
        <v>R8 </v>
      </c>
      <c r="M1261" s="25" t="s">
        <v>5296</v>
      </c>
      <c r="N1261" s="25" t="s">
        <v>5297</v>
      </c>
      <c r="O1261" s="25" t="s">
        <v>3070</v>
      </c>
      <c r="P1261" s="25">
        <v>21471</v>
      </c>
      <c r="Q1261" s="25">
        <v>1.7130000000000001</v>
      </c>
      <c r="R1261" s="25" t="s">
        <v>68</v>
      </c>
      <c r="S1261" s="25" t="s">
        <v>36</v>
      </c>
    </row>
    <row r="1262" spans="1:19" x14ac:dyDescent="0.35">
      <c r="A1262" s="25" t="str">
        <f>+N1262</f>
        <v>Julmy Leo</v>
      </c>
      <c r="B1262" s="25" t="str">
        <f>+M1262</f>
        <v>521.12.408.0</v>
      </c>
      <c r="C1262" s="25" t="str">
        <f>LEFT(L1262,2)</f>
        <v>R8</v>
      </c>
      <c r="D1262" s="25">
        <f>+Q1262</f>
        <v>1.1419999999999999</v>
      </c>
      <c r="E1262" s="25" t="str">
        <f>+R1262</f>
        <v>14&amp;U</v>
      </c>
      <c r="F1262" s="25" t="str">
        <f>+S1262</f>
        <v>S</v>
      </c>
      <c r="G1262" s="29" t="s">
        <v>3393</v>
      </c>
      <c r="H1262" s="29" t="str">
        <f t="shared" si="19"/>
        <v/>
      </c>
      <c r="I1262" s="25" t="str">
        <f>IF(K1262&gt;4,"Dames","Messieurs")</f>
        <v>Messieurs</v>
      </c>
      <c r="J1262" t="str">
        <f>RIGHT(B1262,5)</f>
        <v>408.0</v>
      </c>
      <c r="K1262">
        <f>VALUE(LEFT(J1262,1))</f>
        <v>4</v>
      </c>
      <c r="L1262" s="25" t="str">
        <f>+O1262</f>
        <v>R8 </v>
      </c>
      <c r="M1262" s="25" t="s">
        <v>3680</v>
      </c>
      <c r="N1262" s="25" t="s">
        <v>3681</v>
      </c>
      <c r="O1262" s="25" t="s">
        <v>3070</v>
      </c>
      <c r="P1262" s="25">
        <v>27457</v>
      </c>
      <c r="Q1262" s="25">
        <v>1.1419999999999999</v>
      </c>
      <c r="R1262" s="25" t="s">
        <v>83</v>
      </c>
      <c r="S1262" s="25" t="s">
        <v>878</v>
      </c>
    </row>
    <row r="1263" spans="1:19" x14ac:dyDescent="0.35">
      <c r="A1263" s="25" t="str">
        <f>+N1263</f>
        <v>Junod Alice</v>
      </c>
      <c r="B1263" s="25" t="str">
        <f>+M1263</f>
        <v>523.04.509.0</v>
      </c>
      <c r="C1263" s="25" t="str">
        <f>LEFT(L1263,2)</f>
        <v>R9</v>
      </c>
      <c r="D1263" s="25">
        <f>+Q1263</f>
        <v>0.75</v>
      </c>
      <c r="E1263" s="25" t="str">
        <f>+R1263</f>
        <v>A</v>
      </c>
      <c r="F1263" s="25" t="str">
        <f>+S1263</f>
        <v>S</v>
      </c>
      <c r="G1263" s="29" t="s">
        <v>28</v>
      </c>
      <c r="H1263" s="29" t="str">
        <f t="shared" ref="H1263:H1325" si="20">IF(B1263=B1262,1,"")</f>
        <v/>
      </c>
      <c r="I1263" s="25" t="str">
        <f>IF(K1263&gt;4,"Dames","Messieurs")</f>
        <v>Dames</v>
      </c>
      <c r="J1263" t="str">
        <f>RIGHT(B1263,5)</f>
        <v>509.0</v>
      </c>
      <c r="K1263">
        <f>VALUE(LEFT(J1263,1))</f>
        <v>5</v>
      </c>
      <c r="L1263" s="25" t="str">
        <f>+O1263</f>
        <v>R9 </v>
      </c>
      <c r="M1263" s="25" t="s">
        <v>518</v>
      </c>
      <c r="N1263" s="25" t="s">
        <v>519</v>
      </c>
      <c r="O1263" s="25" t="s">
        <v>3073</v>
      </c>
      <c r="P1263" s="25">
        <v>11805</v>
      </c>
      <c r="Q1263" s="25">
        <v>0.75</v>
      </c>
      <c r="R1263" s="25" t="s">
        <v>36</v>
      </c>
      <c r="S1263" s="25" t="s">
        <v>878</v>
      </c>
    </row>
    <row r="1264" spans="1:19" x14ac:dyDescent="0.35">
      <c r="A1264" s="25" t="str">
        <f>+N1264</f>
        <v>Jürgensen Nicolas</v>
      </c>
      <c r="B1264" s="25" t="str">
        <f>+M1264</f>
        <v>524.97.267.0</v>
      </c>
      <c r="C1264" s="25" t="str">
        <f>LEFT(L1264,2)</f>
        <v>R5</v>
      </c>
      <c r="D1264" s="25">
        <f>+Q1264</f>
        <v>5.5709999999999997</v>
      </c>
      <c r="E1264" s="25" t="str">
        <f>+R1264</f>
        <v>A</v>
      </c>
      <c r="F1264" s="25" t="str">
        <f>+S1264</f>
        <v>A</v>
      </c>
      <c r="G1264" s="29" t="s">
        <v>3393</v>
      </c>
      <c r="H1264" s="29" t="str">
        <f t="shared" si="20"/>
        <v/>
      </c>
      <c r="I1264" s="25" t="str">
        <f>IF(K1264&gt;4,"Dames","Messieurs")</f>
        <v>Messieurs</v>
      </c>
      <c r="J1264" t="str">
        <f>RIGHT(B1264,5)</f>
        <v>267.0</v>
      </c>
      <c r="K1264">
        <f>VALUE(LEFT(J1264,1))</f>
        <v>2</v>
      </c>
      <c r="L1264" s="25" t="str">
        <f>+O1264</f>
        <v>R5 </v>
      </c>
      <c r="M1264" s="25" t="s">
        <v>3592</v>
      </c>
      <c r="N1264" s="25" t="s">
        <v>3593</v>
      </c>
      <c r="O1264" s="25" t="s">
        <v>3084</v>
      </c>
      <c r="P1264" s="25">
        <v>3001</v>
      </c>
      <c r="Q1264" s="25">
        <v>5.5709999999999997</v>
      </c>
      <c r="R1264" s="25" t="s">
        <v>36</v>
      </c>
      <c r="S1264" s="25" t="s">
        <v>36</v>
      </c>
    </row>
    <row r="1265" spans="1:19" x14ac:dyDescent="0.35">
      <c r="A1265" s="25" t="str">
        <f>+N1265</f>
        <v>Jutzet Eric</v>
      </c>
      <c r="B1265" s="25" t="str">
        <f>+M1265</f>
        <v>524.69.359.0</v>
      </c>
      <c r="C1265" s="25" t="str">
        <f>LEFT(L1265,2)</f>
        <v>R9</v>
      </c>
      <c r="D1265" s="25">
        <f>+Q1265</f>
        <v>0.75</v>
      </c>
      <c r="E1265" s="25" t="str">
        <f>+R1265</f>
        <v>55+</v>
      </c>
      <c r="F1265" s="25" t="str">
        <f>+S1265</f>
        <v>S</v>
      </c>
      <c r="G1265" s="29" t="s">
        <v>543</v>
      </c>
      <c r="H1265" s="29" t="str">
        <f t="shared" si="20"/>
        <v/>
      </c>
      <c r="I1265" s="25" t="str">
        <f>IF(K1265&gt;4,"Dames","Messieurs")</f>
        <v>Messieurs</v>
      </c>
      <c r="J1265" t="str">
        <f>RIGHT(B1265,5)</f>
        <v>359.0</v>
      </c>
      <c r="K1265">
        <f>VALUE(LEFT(J1265,1))</f>
        <v>3</v>
      </c>
      <c r="L1265" s="25" t="str">
        <f>+O1265</f>
        <v>R9 </v>
      </c>
      <c r="M1265" s="25" t="s">
        <v>1254</v>
      </c>
      <c r="N1265" s="25" t="s">
        <v>1255</v>
      </c>
      <c r="O1265" s="25" t="s">
        <v>3073</v>
      </c>
      <c r="P1265" s="25">
        <v>32458</v>
      </c>
      <c r="Q1265" s="25">
        <v>0.75</v>
      </c>
      <c r="R1265" s="25" t="s">
        <v>53</v>
      </c>
      <c r="S1265" s="25" t="s">
        <v>878</v>
      </c>
    </row>
    <row r="1266" spans="1:19" x14ac:dyDescent="0.35">
      <c r="A1266" s="25" t="str">
        <f>+N1266</f>
        <v>Kacimi Moulay Driss</v>
      </c>
      <c r="B1266" s="25" t="str">
        <f>+M1266</f>
        <v>525.84.313.0</v>
      </c>
      <c r="C1266" s="25" t="str">
        <f>LEFT(L1266,2)</f>
        <v>R5</v>
      </c>
      <c r="D1266" s="25">
        <f>+Q1266</f>
        <v>5.6189999999999998</v>
      </c>
      <c r="E1266" s="25" t="str">
        <f>+R1266</f>
        <v>40+</v>
      </c>
      <c r="F1266" s="25" t="str">
        <f>+S1266</f>
        <v>A</v>
      </c>
      <c r="G1266" s="29" t="s">
        <v>1839</v>
      </c>
      <c r="H1266" s="29" t="str">
        <f t="shared" si="20"/>
        <v/>
      </c>
      <c r="I1266" s="25" t="str">
        <f>IF(K1266&gt;4,"Dames","Messieurs")</f>
        <v>Messieurs</v>
      </c>
      <c r="J1266" t="str">
        <f>RIGHT(B1266,5)</f>
        <v>313.0</v>
      </c>
      <c r="K1266">
        <f>VALUE(LEFT(J1266,1))</f>
        <v>3</v>
      </c>
      <c r="L1266" s="25" t="str">
        <f>+O1266</f>
        <v>R5 </v>
      </c>
      <c r="M1266" s="25" t="s">
        <v>3278</v>
      </c>
      <c r="N1266" s="25" t="s">
        <v>3279</v>
      </c>
      <c r="O1266" s="25" t="s">
        <v>3084</v>
      </c>
      <c r="P1266" s="25">
        <v>2915</v>
      </c>
      <c r="Q1266" s="25">
        <v>5.6189999999999998</v>
      </c>
      <c r="R1266" s="25" t="s">
        <v>68</v>
      </c>
      <c r="S1266" s="25" t="s">
        <v>36</v>
      </c>
    </row>
    <row r="1267" spans="1:19" x14ac:dyDescent="0.35">
      <c r="A1267" s="25" t="str">
        <f>+N1267</f>
        <v>Kaempfer Jonathan</v>
      </c>
      <c r="B1267" s="25" t="str">
        <f>+M1267</f>
        <v>528.02.242.0</v>
      </c>
      <c r="C1267" s="25" t="str">
        <f>LEFT(L1267,2)</f>
        <v>R9</v>
      </c>
      <c r="D1267" s="25">
        <f>+Q1267</f>
        <v>0.75</v>
      </c>
      <c r="E1267" s="25" t="str">
        <f>+R1267</f>
        <v>A</v>
      </c>
      <c r="F1267" s="25" t="str">
        <f>+S1267</f>
        <v>S</v>
      </c>
      <c r="G1267" s="29" t="s">
        <v>25</v>
      </c>
      <c r="H1267" s="29" t="str">
        <f t="shared" si="20"/>
        <v/>
      </c>
      <c r="I1267" s="25" t="str">
        <f>IF(K1267&gt;4,"Dames","Messieurs")</f>
        <v>Messieurs</v>
      </c>
      <c r="J1267" t="str">
        <f>RIGHT(B1267,5)</f>
        <v>242.0</v>
      </c>
      <c r="K1267">
        <f>VALUE(LEFT(J1267,1))</f>
        <v>2</v>
      </c>
      <c r="L1267" s="25" t="str">
        <f>+O1267</f>
        <v>R9 </v>
      </c>
      <c r="M1267" s="25" t="s">
        <v>138</v>
      </c>
      <c r="N1267" s="25" t="s">
        <v>139</v>
      </c>
      <c r="O1267" s="25" t="s">
        <v>3073</v>
      </c>
      <c r="P1267" s="25">
        <v>32458</v>
      </c>
      <c r="Q1267" s="25">
        <v>0.75</v>
      </c>
      <c r="R1267" s="25" t="s">
        <v>36</v>
      </c>
      <c r="S1267" s="25" t="s">
        <v>878</v>
      </c>
    </row>
    <row r="1268" spans="1:19" x14ac:dyDescent="0.35">
      <c r="A1268" s="25" t="str">
        <f>+N1268</f>
        <v>Kaempfer Ludovic</v>
      </c>
      <c r="B1268" s="25" t="str">
        <f>+M1268</f>
        <v>528.04.165.0</v>
      </c>
      <c r="C1268" s="25" t="str">
        <f>LEFT(L1268,2)</f>
        <v>R9</v>
      </c>
      <c r="D1268" s="25">
        <f>+Q1268</f>
        <v>0.75</v>
      </c>
      <c r="E1268" s="25" t="str">
        <f>+R1268</f>
        <v>A</v>
      </c>
      <c r="F1268" s="25" t="str">
        <f>+S1268</f>
        <v>S</v>
      </c>
      <c r="G1268" s="29" t="s">
        <v>25</v>
      </c>
      <c r="H1268" s="29" t="str">
        <f t="shared" si="20"/>
        <v/>
      </c>
      <c r="I1268" s="25" t="str">
        <f>IF(K1268&gt;4,"Dames","Messieurs")</f>
        <v>Messieurs</v>
      </c>
      <c r="J1268" t="str">
        <f>RIGHT(B1268,5)</f>
        <v>165.0</v>
      </c>
      <c r="K1268">
        <f>VALUE(LEFT(J1268,1))</f>
        <v>1</v>
      </c>
      <c r="L1268" s="25" t="str">
        <f>+O1268</f>
        <v>R9 </v>
      </c>
      <c r="M1268" s="25" t="s">
        <v>151</v>
      </c>
      <c r="N1268" s="25" t="s">
        <v>152</v>
      </c>
      <c r="O1268" s="25" t="s">
        <v>3073</v>
      </c>
      <c r="P1268" s="25">
        <v>32458</v>
      </c>
      <c r="Q1268" s="25">
        <v>0.75</v>
      </c>
      <c r="R1268" s="25" t="s">
        <v>36</v>
      </c>
      <c r="S1268" s="25" t="s">
        <v>878</v>
      </c>
    </row>
    <row r="1269" spans="1:19" x14ac:dyDescent="0.35">
      <c r="A1269" s="25" t="str">
        <f>+N1269</f>
        <v>Kagel Theo</v>
      </c>
      <c r="B1269" s="25" t="str">
        <f>+M1269</f>
        <v>525.13.412.0</v>
      </c>
      <c r="C1269" s="25" t="str">
        <f>LEFT(L1269,2)</f>
        <v>R9</v>
      </c>
      <c r="D1269" s="25">
        <f>+Q1269</f>
        <v>0.77500000000000002</v>
      </c>
      <c r="E1269" s="25" t="str">
        <f>+R1269</f>
        <v>12&amp;U</v>
      </c>
      <c r="F1269" s="25" t="str">
        <f>+S1269</f>
        <v>A</v>
      </c>
      <c r="G1269" s="29" t="s">
        <v>3996</v>
      </c>
      <c r="H1269" s="29" t="str">
        <f t="shared" si="20"/>
        <v/>
      </c>
      <c r="I1269" s="25" t="str">
        <f>IF(K1269&gt;4,"Dames","Messieurs")</f>
        <v>Messieurs</v>
      </c>
      <c r="J1269" t="str">
        <f>RIGHT(B1269,5)</f>
        <v>412.0</v>
      </c>
      <c r="K1269">
        <f>VALUE(LEFT(J1269,1))</f>
        <v>4</v>
      </c>
      <c r="L1269" s="25" t="str">
        <f>+O1269</f>
        <v>R9 </v>
      </c>
      <c r="M1269" s="25" t="s">
        <v>4535</v>
      </c>
      <c r="N1269" s="25" t="s">
        <v>4536</v>
      </c>
      <c r="O1269" s="25" t="s">
        <v>3073</v>
      </c>
      <c r="P1269" s="25">
        <v>32099</v>
      </c>
      <c r="Q1269" s="25">
        <v>0.77500000000000002</v>
      </c>
      <c r="R1269" s="25" t="s">
        <v>50</v>
      </c>
      <c r="S1269" s="25" t="s">
        <v>36</v>
      </c>
    </row>
    <row r="1270" spans="1:19" x14ac:dyDescent="0.35">
      <c r="A1270" s="25" t="str">
        <f>+N1270</f>
        <v>Kahlert Victor</v>
      </c>
      <c r="B1270" s="25" t="str">
        <f>+M1270</f>
        <v>526.08.429.0</v>
      </c>
      <c r="C1270" s="25" t="str">
        <f>LEFT(L1270,2)</f>
        <v>R9</v>
      </c>
      <c r="D1270" s="25">
        <f>+Q1270</f>
        <v>0.75</v>
      </c>
      <c r="E1270" s="25" t="str">
        <f>+R1270</f>
        <v>18&amp;U</v>
      </c>
      <c r="F1270" s="25" t="str">
        <f>+S1270</f>
        <v>S</v>
      </c>
      <c r="G1270" s="29" t="s">
        <v>26</v>
      </c>
      <c r="H1270" s="29" t="str">
        <f t="shared" si="20"/>
        <v/>
      </c>
      <c r="I1270" s="25" t="str">
        <f>IF(K1270&gt;4,"Dames","Messieurs")</f>
        <v>Messieurs</v>
      </c>
      <c r="J1270" t="str">
        <f>RIGHT(B1270,5)</f>
        <v>429.0</v>
      </c>
      <c r="K1270">
        <f>VALUE(LEFT(J1270,1))</f>
        <v>4</v>
      </c>
      <c r="L1270" s="25" t="str">
        <f>+O1270</f>
        <v>R9 </v>
      </c>
      <c r="M1270" s="25" t="s">
        <v>3089</v>
      </c>
      <c r="N1270" s="25" t="s">
        <v>3090</v>
      </c>
      <c r="O1270" s="25" t="s">
        <v>3073</v>
      </c>
      <c r="P1270" s="25">
        <v>32458</v>
      </c>
      <c r="Q1270" s="25">
        <v>0.75</v>
      </c>
      <c r="R1270" s="25" t="s">
        <v>73</v>
      </c>
      <c r="S1270" s="25" t="s">
        <v>878</v>
      </c>
    </row>
    <row r="1271" spans="1:19" x14ac:dyDescent="0.35">
      <c r="A1271" s="25" t="str">
        <f>+N1271</f>
        <v>Kaisserian Didier</v>
      </c>
      <c r="B1271" s="25" t="str">
        <f>+M1271</f>
        <v>526.54.412.0</v>
      </c>
      <c r="C1271" s="25" t="str">
        <f>LEFT(L1271,2)</f>
        <v>R7</v>
      </c>
      <c r="D1271" s="25">
        <f>+Q1271</f>
        <v>3.3039999999999998</v>
      </c>
      <c r="E1271" s="25" t="str">
        <f>+R1271</f>
        <v>70+</v>
      </c>
      <c r="F1271" s="25" t="str">
        <f>+S1271</f>
        <v>S</v>
      </c>
      <c r="G1271" s="29" t="s">
        <v>1839</v>
      </c>
      <c r="H1271" s="29" t="str">
        <f t="shared" si="20"/>
        <v/>
      </c>
      <c r="I1271" s="25" t="str">
        <f>IF(K1271&gt;4,"Dames","Messieurs")</f>
        <v>Messieurs</v>
      </c>
      <c r="J1271" t="str">
        <f>RIGHT(B1271,5)</f>
        <v>412.0</v>
      </c>
      <c r="K1271">
        <f>VALUE(LEFT(J1271,1))</f>
        <v>4</v>
      </c>
      <c r="L1271" s="25" t="str">
        <f>+O1271</f>
        <v>R7 </v>
      </c>
      <c r="M1271" s="25" t="s">
        <v>3853</v>
      </c>
      <c r="N1271" s="25" t="s">
        <v>3854</v>
      </c>
      <c r="O1271" s="25" t="s">
        <v>3066</v>
      </c>
      <c r="P1271" s="25">
        <v>10970</v>
      </c>
      <c r="Q1271" s="25">
        <v>3.3039999999999998</v>
      </c>
      <c r="R1271" s="25" t="s">
        <v>148</v>
      </c>
      <c r="S1271" s="25" t="s">
        <v>878</v>
      </c>
    </row>
    <row r="1272" spans="1:19" x14ac:dyDescent="0.35">
      <c r="A1272" s="25" t="str">
        <f>+N1272</f>
        <v>Kalbermatten Mathieu</v>
      </c>
      <c r="B1272" s="25" t="str">
        <f>+M1272</f>
        <v>527.10.109.0</v>
      </c>
      <c r="C1272" s="25" t="str">
        <f>LEFT(L1272,2)</f>
        <v>R9</v>
      </c>
      <c r="D1272" s="25">
        <f>+Q1272</f>
        <v>0.54300000000000004</v>
      </c>
      <c r="E1272" s="25" t="str">
        <f>+R1272</f>
        <v>16&amp;U</v>
      </c>
      <c r="F1272" s="25" t="str">
        <f>+S1272</f>
        <v>A</v>
      </c>
      <c r="G1272" s="29" t="s">
        <v>3393</v>
      </c>
      <c r="H1272" s="29" t="str">
        <f t="shared" si="20"/>
        <v/>
      </c>
      <c r="I1272" s="25" t="str">
        <f>IF(K1272&gt;4,"Dames","Messieurs")</f>
        <v>Messieurs</v>
      </c>
      <c r="J1272" t="str">
        <f>RIGHT(B1272,5)</f>
        <v>109.0</v>
      </c>
      <c r="K1272">
        <f>VALUE(LEFT(J1272,1))</f>
        <v>1</v>
      </c>
      <c r="L1272" s="25" t="str">
        <f>+O1272</f>
        <v>R9 </v>
      </c>
      <c r="M1272" s="25" t="s">
        <v>3730</v>
      </c>
      <c r="N1272" s="25" t="s">
        <v>3731</v>
      </c>
      <c r="O1272" s="25" t="s">
        <v>3073</v>
      </c>
      <c r="P1272" s="25">
        <v>57999</v>
      </c>
      <c r="Q1272" s="25">
        <v>0.54300000000000004</v>
      </c>
      <c r="R1272" s="25" t="s">
        <v>87</v>
      </c>
      <c r="S1272" s="25" t="s">
        <v>36</v>
      </c>
    </row>
    <row r="1273" spans="1:19" x14ac:dyDescent="0.35">
      <c r="A1273" s="25" t="str">
        <f>+N1273</f>
        <v>Kalbermatter Emilie</v>
      </c>
      <c r="B1273" s="25" t="str">
        <f>+M1273</f>
        <v>527.88.808.0</v>
      </c>
      <c r="C1273" s="25" t="str">
        <f>LEFT(L1273,2)</f>
        <v>R8</v>
      </c>
      <c r="D1273" s="25">
        <f>+Q1273</f>
        <v>1.226</v>
      </c>
      <c r="E1273" s="25" t="str">
        <f>+R1273</f>
        <v>35+</v>
      </c>
      <c r="F1273" s="25" t="str">
        <f>+S1273</f>
        <v>A</v>
      </c>
      <c r="G1273" s="29" t="s">
        <v>26</v>
      </c>
      <c r="H1273" s="29" t="str">
        <f t="shared" si="20"/>
        <v/>
      </c>
      <c r="I1273" s="25" t="str">
        <f>IF(K1273&gt;4,"Dames","Messieurs")</f>
        <v>Dames</v>
      </c>
      <c r="J1273" t="str">
        <f>RIGHT(B1273,5)</f>
        <v>808.0</v>
      </c>
      <c r="K1273">
        <f>VALUE(LEFT(J1273,1))</f>
        <v>8</v>
      </c>
      <c r="L1273" s="25" t="str">
        <f>+O1273</f>
        <v>R8 </v>
      </c>
      <c r="M1273" s="25" t="s">
        <v>1021</v>
      </c>
      <c r="N1273" s="25" t="s">
        <v>1022</v>
      </c>
      <c r="O1273" s="25" t="s">
        <v>3070</v>
      </c>
      <c r="P1273" s="25">
        <v>9704</v>
      </c>
      <c r="Q1273" s="25">
        <v>1.226</v>
      </c>
      <c r="R1273" s="25" t="s">
        <v>42</v>
      </c>
      <c r="S1273" s="25" t="s">
        <v>36</v>
      </c>
    </row>
    <row r="1274" spans="1:19" x14ac:dyDescent="0.35">
      <c r="A1274" s="25" t="str">
        <f>+N1274</f>
        <v>Kallen Martin</v>
      </c>
      <c r="B1274" s="25" t="str">
        <f>+M1274</f>
        <v>527.63.322.0</v>
      </c>
      <c r="C1274" s="25" t="str">
        <f>LEFT(L1274,2)</f>
        <v>R9</v>
      </c>
      <c r="D1274" s="25">
        <f>+Q1274</f>
        <v>0.75</v>
      </c>
      <c r="E1274" s="25" t="str">
        <f>+R1274</f>
        <v>60+</v>
      </c>
      <c r="F1274" s="25" t="str">
        <f>+S1274</f>
        <v>A</v>
      </c>
      <c r="G1274" s="29" t="s">
        <v>1839</v>
      </c>
      <c r="H1274" s="29" t="str">
        <f t="shared" si="20"/>
        <v/>
      </c>
      <c r="I1274" s="25" t="str">
        <f>IF(K1274&gt;4,"Dames","Messieurs")</f>
        <v>Messieurs</v>
      </c>
      <c r="J1274" t="str">
        <f>RIGHT(B1274,5)</f>
        <v>322.0</v>
      </c>
      <c r="K1274">
        <f>VALUE(LEFT(J1274,1))</f>
        <v>3</v>
      </c>
      <c r="L1274" s="25" t="str">
        <f>+O1274</f>
        <v>R9 </v>
      </c>
      <c r="M1274" s="25" t="s">
        <v>2036</v>
      </c>
      <c r="N1274" s="25" t="s">
        <v>2037</v>
      </c>
      <c r="O1274" s="25" t="s">
        <v>3073</v>
      </c>
      <c r="P1274" s="25">
        <v>32458</v>
      </c>
      <c r="Q1274" s="25">
        <v>0.75</v>
      </c>
      <c r="R1274" s="25" t="s">
        <v>47</v>
      </c>
      <c r="S1274" s="25" t="s">
        <v>36</v>
      </c>
    </row>
    <row r="1275" spans="1:19" x14ac:dyDescent="0.35">
      <c r="A1275" s="25" t="str">
        <f>+N1275</f>
        <v>Kalogiannidis Alexandre</v>
      </c>
      <c r="B1275" s="25" t="str">
        <f>+M1275</f>
        <v>527.84.113.0</v>
      </c>
      <c r="C1275" s="25" t="str">
        <f>LEFT(L1275,2)</f>
        <v>R9</v>
      </c>
      <c r="D1275" s="25">
        <f>+Q1275</f>
        <v>0.75</v>
      </c>
      <c r="E1275" s="25" t="str">
        <f>+R1275</f>
        <v>40+</v>
      </c>
      <c r="F1275" s="25" t="str">
        <f>+S1275</f>
        <v>S</v>
      </c>
      <c r="G1275" s="29" t="s">
        <v>28</v>
      </c>
      <c r="H1275" s="29" t="str">
        <f t="shared" si="20"/>
        <v/>
      </c>
      <c r="I1275" s="25" t="str">
        <f>IF(K1275&gt;4,"Dames","Messieurs")</f>
        <v>Messieurs</v>
      </c>
      <c r="J1275" t="str">
        <f>RIGHT(B1275,5)</f>
        <v>113.0</v>
      </c>
      <c r="K1275">
        <f>VALUE(LEFT(J1275,1))</f>
        <v>1</v>
      </c>
      <c r="L1275" s="25" t="str">
        <f>+O1275</f>
        <v>R9 </v>
      </c>
      <c r="M1275" s="25" t="s">
        <v>708</v>
      </c>
      <c r="N1275" s="25" t="s">
        <v>709</v>
      </c>
      <c r="O1275" s="25" t="s">
        <v>3073</v>
      </c>
      <c r="P1275" s="25">
        <v>32458</v>
      </c>
      <c r="Q1275" s="25">
        <v>0.75</v>
      </c>
      <c r="R1275" s="25" t="s">
        <v>68</v>
      </c>
      <c r="S1275" s="25" t="s">
        <v>878</v>
      </c>
    </row>
    <row r="1276" spans="1:19" x14ac:dyDescent="0.35">
      <c r="A1276" s="25" t="str">
        <f>+N1276</f>
        <v>Kamerzin Valli Marianne</v>
      </c>
      <c r="B1276" s="25" t="str">
        <f>+M1276</f>
        <v>528.63.774.0</v>
      </c>
      <c r="C1276" s="25" t="str">
        <f>LEFT(L1276,2)</f>
        <v>R9</v>
      </c>
      <c r="D1276" s="25">
        <f>+Q1276</f>
        <v>0.75</v>
      </c>
      <c r="E1276" s="25" t="str">
        <f>+R1276</f>
        <v>60+</v>
      </c>
      <c r="F1276" s="25" t="str">
        <f>+S1276</f>
        <v>S</v>
      </c>
      <c r="G1276" s="29" t="s">
        <v>25</v>
      </c>
      <c r="H1276" s="29" t="str">
        <f t="shared" si="20"/>
        <v/>
      </c>
      <c r="I1276" s="25" t="str">
        <f>IF(K1276&gt;4,"Dames","Messieurs")</f>
        <v>Dames</v>
      </c>
      <c r="J1276" t="str">
        <f>RIGHT(B1276,5)</f>
        <v>774.0</v>
      </c>
      <c r="K1276">
        <f>VALUE(LEFT(J1276,1))</f>
        <v>7</v>
      </c>
      <c r="L1276" s="25" t="str">
        <f>+O1276</f>
        <v>R9 </v>
      </c>
      <c r="M1276" s="25" t="s">
        <v>967</v>
      </c>
      <c r="N1276" s="25" t="s">
        <v>968</v>
      </c>
      <c r="O1276" s="25" t="s">
        <v>3073</v>
      </c>
      <c r="P1276" s="25">
        <v>11805</v>
      </c>
      <c r="Q1276" s="25">
        <v>0.75</v>
      </c>
      <c r="R1276" s="25" t="s">
        <v>47</v>
      </c>
      <c r="S1276" s="25" t="s">
        <v>878</v>
      </c>
    </row>
    <row r="1277" spans="1:19" x14ac:dyDescent="0.35">
      <c r="A1277" s="25" t="str">
        <f>+N1277</f>
        <v>Kamouna Sacha</v>
      </c>
      <c r="B1277" s="25" t="str">
        <f>+M1277</f>
        <v>528.14.288.0</v>
      </c>
      <c r="C1277" s="25" t="str">
        <f>LEFT(L1277,2)</f>
        <v>R9</v>
      </c>
      <c r="D1277" s="25">
        <f>+Q1277</f>
        <v>0.75</v>
      </c>
      <c r="E1277" s="25" t="str">
        <f>+R1277</f>
        <v>12&amp;U</v>
      </c>
      <c r="F1277" s="25" t="str">
        <f>+S1277</f>
        <v>S</v>
      </c>
      <c r="G1277" s="29" t="s">
        <v>543</v>
      </c>
      <c r="H1277" s="29" t="str">
        <f t="shared" si="20"/>
        <v/>
      </c>
      <c r="I1277" s="25" t="str">
        <f>IF(K1277&gt;4,"Dames","Messieurs")</f>
        <v>Messieurs</v>
      </c>
      <c r="J1277" t="str">
        <f>RIGHT(B1277,5)</f>
        <v>288.0</v>
      </c>
      <c r="K1277">
        <f>VALUE(LEFT(J1277,1))</f>
        <v>2</v>
      </c>
      <c r="L1277" s="25" t="str">
        <f>+O1277</f>
        <v>R9 </v>
      </c>
      <c r="M1277" s="25" t="s">
        <v>2389</v>
      </c>
      <c r="N1277" s="25" t="s">
        <v>2390</v>
      </c>
      <c r="O1277" s="25" t="s">
        <v>3073</v>
      </c>
      <c r="P1277" s="25">
        <v>32458</v>
      </c>
      <c r="Q1277" s="25">
        <v>0.75</v>
      </c>
      <c r="R1277" s="25" t="s">
        <v>50</v>
      </c>
      <c r="S1277" s="25" t="s">
        <v>878</v>
      </c>
    </row>
    <row r="1278" spans="1:19" x14ac:dyDescent="0.35">
      <c r="A1278" s="25" t="str">
        <f>+N1278</f>
        <v>Kansu Nicolas</v>
      </c>
      <c r="B1278" s="25" t="str">
        <f>+M1278</f>
        <v>529.08.212.0</v>
      </c>
      <c r="C1278" s="25" t="str">
        <f>LEFT(L1278,2)</f>
        <v>R9</v>
      </c>
      <c r="D1278" s="25">
        <f>+Q1278</f>
        <v>0.75</v>
      </c>
      <c r="E1278" s="25" t="str">
        <f>+R1278</f>
        <v>18&amp;U</v>
      </c>
      <c r="F1278" s="25" t="str">
        <f>+S1278</f>
        <v>S</v>
      </c>
      <c r="G1278" s="29" t="s">
        <v>27</v>
      </c>
      <c r="H1278" s="29" t="str">
        <f t="shared" si="20"/>
        <v/>
      </c>
      <c r="I1278" s="25" t="str">
        <f>IF(K1278&gt;4,"Dames","Messieurs")</f>
        <v>Messieurs</v>
      </c>
      <c r="J1278" t="str">
        <f>RIGHT(B1278,5)</f>
        <v>212.0</v>
      </c>
      <c r="K1278">
        <f>VALUE(LEFT(J1278,1))</f>
        <v>2</v>
      </c>
      <c r="L1278" s="25" t="str">
        <f>+O1278</f>
        <v>R9 </v>
      </c>
      <c r="M1278" s="25" t="s">
        <v>508</v>
      </c>
      <c r="N1278" s="25" t="s">
        <v>509</v>
      </c>
      <c r="O1278" s="25" t="s">
        <v>3073</v>
      </c>
      <c r="P1278" s="25">
        <v>32458</v>
      </c>
      <c r="Q1278" s="25">
        <v>0.75</v>
      </c>
      <c r="R1278" s="25" t="s">
        <v>73</v>
      </c>
      <c r="S1278" s="25" t="s">
        <v>878</v>
      </c>
    </row>
    <row r="1279" spans="1:19" x14ac:dyDescent="0.35">
      <c r="A1279" s="25" t="str">
        <f>+N1279</f>
        <v>Kappel Roger</v>
      </c>
      <c r="B1279" s="25" t="str">
        <f>+M1279</f>
        <v>529.62.206.0</v>
      </c>
      <c r="C1279" s="25" t="str">
        <f>LEFT(L1279,2)</f>
        <v>R7</v>
      </c>
      <c r="D1279" s="25">
        <f>+Q1279</f>
        <v>1.9770000000000001</v>
      </c>
      <c r="E1279" s="25" t="str">
        <f>+R1279</f>
        <v>60+</v>
      </c>
      <c r="F1279" s="25" t="str">
        <f>+S1279</f>
        <v>A</v>
      </c>
      <c r="G1279" s="29" t="s">
        <v>3995</v>
      </c>
      <c r="H1279" s="29" t="str">
        <f t="shared" si="20"/>
        <v/>
      </c>
      <c r="I1279" s="25" t="str">
        <f>IF(K1279&gt;4,"Dames","Messieurs")</f>
        <v>Messieurs</v>
      </c>
      <c r="J1279" t="str">
        <f>RIGHT(B1279,5)</f>
        <v>206.0</v>
      </c>
      <c r="K1279">
        <f>VALUE(LEFT(J1279,1))</f>
        <v>2</v>
      </c>
      <c r="L1279" s="25" t="str">
        <f>+O1279</f>
        <v>R7 </v>
      </c>
      <c r="M1279" s="25" t="s">
        <v>4200</v>
      </c>
      <c r="N1279" s="25" t="s">
        <v>4201</v>
      </c>
      <c r="O1279" s="25" t="s">
        <v>3066</v>
      </c>
      <c r="P1279" s="25">
        <v>19347</v>
      </c>
      <c r="Q1279" s="25">
        <v>1.9770000000000001</v>
      </c>
      <c r="R1279" s="25" t="s">
        <v>47</v>
      </c>
      <c r="S1279" s="25" t="s">
        <v>36</v>
      </c>
    </row>
    <row r="1280" spans="1:19" x14ac:dyDescent="0.35">
      <c r="A1280" s="25" t="str">
        <f>+N1280</f>
        <v>Karma Indra</v>
      </c>
      <c r="B1280" s="25" t="str">
        <f>+M1280</f>
        <v>530.82.485.0</v>
      </c>
      <c r="C1280" s="25" t="str">
        <f>LEFT(L1280,2)</f>
        <v>R6</v>
      </c>
      <c r="D1280" s="25">
        <f>+Q1280</f>
        <v>4.6900000000000004</v>
      </c>
      <c r="E1280" s="25" t="str">
        <f>+R1280</f>
        <v>40+</v>
      </c>
      <c r="F1280" s="25" t="str">
        <f>+S1280</f>
        <v>A</v>
      </c>
      <c r="G1280" s="29" t="s">
        <v>1839</v>
      </c>
      <c r="H1280" s="29" t="str">
        <f t="shared" si="20"/>
        <v/>
      </c>
      <c r="I1280" s="25" t="str">
        <f>IF(K1280&gt;4,"Dames","Messieurs")</f>
        <v>Messieurs</v>
      </c>
      <c r="J1280" t="str">
        <f>RIGHT(B1280,5)</f>
        <v>485.0</v>
      </c>
      <c r="K1280">
        <f>VALUE(LEFT(J1280,1))</f>
        <v>4</v>
      </c>
      <c r="L1280" s="25" t="str">
        <f>+O1280</f>
        <v>R6 </v>
      </c>
      <c r="M1280" s="25" t="s">
        <v>4935</v>
      </c>
      <c r="N1280" s="25" t="s">
        <v>4936</v>
      </c>
      <c r="O1280" s="25" t="s">
        <v>3065</v>
      </c>
      <c r="P1280" s="25">
        <v>5205</v>
      </c>
      <c r="Q1280" s="25">
        <v>4.6900000000000004</v>
      </c>
      <c r="R1280" s="25" t="s">
        <v>68</v>
      </c>
      <c r="S1280" s="25" t="s">
        <v>36</v>
      </c>
    </row>
    <row r="1281" spans="1:19" x14ac:dyDescent="0.35">
      <c r="A1281" s="25" t="str">
        <f>+N1281</f>
        <v>Kato Norio</v>
      </c>
      <c r="B1281" s="25" t="str">
        <f>+M1281</f>
        <v>533.49.352.0</v>
      </c>
      <c r="C1281" s="25" t="str">
        <f>LEFT(L1281,2)</f>
        <v>R8</v>
      </c>
      <c r="D1281" s="25">
        <f>+Q1281</f>
        <v>1.083</v>
      </c>
      <c r="E1281" s="25" t="str">
        <f>+R1281</f>
        <v>75+</v>
      </c>
      <c r="F1281" s="25" t="str">
        <f>+S1281</f>
        <v>A</v>
      </c>
      <c r="G1281" s="29" t="s">
        <v>29</v>
      </c>
      <c r="H1281" s="29" t="str">
        <f t="shared" si="20"/>
        <v/>
      </c>
      <c r="I1281" s="25" t="str">
        <f>IF(K1281&gt;4,"Dames","Messieurs")</f>
        <v>Messieurs</v>
      </c>
      <c r="J1281" t="str">
        <f>RIGHT(B1281,5)</f>
        <v>352.0</v>
      </c>
      <c r="K1281">
        <f>VALUE(LEFT(J1281,1))</f>
        <v>3</v>
      </c>
      <c r="L1281" s="25" t="str">
        <f>+O1281</f>
        <v>R8 </v>
      </c>
      <c r="M1281" s="25" t="s">
        <v>5326</v>
      </c>
      <c r="N1281" s="25" t="s">
        <v>5327</v>
      </c>
      <c r="O1281" s="25" t="s">
        <v>3070</v>
      </c>
      <c r="P1281" s="25">
        <v>28088</v>
      </c>
      <c r="Q1281" s="25">
        <v>1.083</v>
      </c>
      <c r="R1281" s="25" t="s">
        <v>159</v>
      </c>
      <c r="S1281" s="25" t="s">
        <v>36</v>
      </c>
    </row>
    <row r="1282" spans="1:19" x14ac:dyDescent="0.35">
      <c r="A1282" s="25" t="str">
        <f>+N1282</f>
        <v>Kauffmann Yohan</v>
      </c>
      <c r="B1282" s="25" t="str">
        <f>+M1282</f>
        <v>534.14.327.0</v>
      </c>
      <c r="C1282" s="25" t="str">
        <f>LEFT(L1282,2)</f>
        <v>R6</v>
      </c>
      <c r="D1282" s="25">
        <f>+Q1282</f>
        <v>4.0289999999999999</v>
      </c>
      <c r="E1282" s="25" t="str">
        <f>+R1282</f>
        <v>12&amp;U</v>
      </c>
      <c r="F1282" s="25" t="str">
        <f>+S1282</f>
        <v>A</v>
      </c>
      <c r="G1282" s="29" t="s">
        <v>3393</v>
      </c>
      <c r="H1282" s="29" t="str">
        <f t="shared" si="20"/>
        <v/>
      </c>
      <c r="I1282" s="25" t="str">
        <f>IF(K1282&gt;4,"Dames","Messieurs")</f>
        <v>Messieurs</v>
      </c>
      <c r="J1282" t="str">
        <f>RIGHT(B1282,5)</f>
        <v>327.0</v>
      </c>
      <c r="K1282">
        <f>VALUE(LEFT(J1282,1))</f>
        <v>3</v>
      </c>
      <c r="L1282" s="25" t="str">
        <f>+O1282</f>
        <v>R6 </v>
      </c>
      <c r="M1282" s="25" t="s">
        <v>4759</v>
      </c>
      <c r="N1282" s="25" t="s">
        <v>4760</v>
      </c>
      <c r="O1282" s="25" t="s">
        <v>3065</v>
      </c>
      <c r="P1282" s="25">
        <v>7671</v>
      </c>
      <c r="Q1282" s="25">
        <v>4.0289999999999999</v>
      </c>
      <c r="R1282" s="25" t="s">
        <v>50</v>
      </c>
      <c r="S1282" s="25" t="s">
        <v>36</v>
      </c>
    </row>
    <row r="1283" spans="1:19" x14ac:dyDescent="0.35">
      <c r="A1283" s="25" t="str">
        <f>+N1283</f>
        <v>Keller Anaël</v>
      </c>
      <c r="B1283" s="25" t="str">
        <f>+M1283</f>
        <v>536.94.127.0</v>
      </c>
      <c r="C1283" s="25" t="str">
        <f>LEFT(L1283,2)</f>
        <v>R8</v>
      </c>
      <c r="D1283" s="25">
        <f>+Q1283</f>
        <v>1.0089999999999999</v>
      </c>
      <c r="E1283" s="25" t="str">
        <f>+R1283</f>
        <v>A</v>
      </c>
      <c r="F1283" s="25" t="str">
        <f>+S1283</f>
        <v>S</v>
      </c>
      <c r="G1283" s="29" t="s">
        <v>543</v>
      </c>
      <c r="H1283" s="29" t="str">
        <f t="shared" si="20"/>
        <v/>
      </c>
      <c r="I1283" s="25" t="str">
        <f>IF(K1283&gt;4,"Dames","Messieurs")</f>
        <v>Messieurs</v>
      </c>
      <c r="J1283" t="str">
        <f>RIGHT(B1283,5)</f>
        <v>127.0</v>
      </c>
      <c r="K1283">
        <f>VALUE(LEFT(J1283,1))</f>
        <v>1</v>
      </c>
      <c r="L1283" s="25" t="str">
        <f>+O1283</f>
        <v>R8 </v>
      </c>
      <c r="M1283" s="25" t="s">
        <v>1256</v>
      </c>
      <c r="N1283" s="25" t="s">
        <v>1257</v>
      </c>
      <c r="O1283" s="25" t="s">
        <v>3070</v>
      </c>
      <c r="P1283" s="25">
        <v>28807</v>
      </c>
      <c r="Q1283" s="25">
        <v>1.0089999999999999</v>
      </c>
      <c r="R1283" s="25" t="s">
        <v>36</v>
      </c>
      <c r="S1283" s="25" t="s">
        <v>878</v>
      </c>
    </row>
    <row r="1284" spans="1:19" x14ac:dyDescent="0.35">
      <c r="A1284" s="25" t="str">
        <f>+N1284</f>
        <v>Keller André</v>
      </c>
      <c r="B1284" s="25" t="str">
        <f>+M1284</f>
        <v>536.65.314.0</v>
      </c>
      <c r="C1284" s="25" t="str">
        <f>LEFT(L1284,2)</f>
        <v>R9</v>
      </c>
      <c r="D1284" s="25">
        <f>+Q1284</f>
        <v>0.75</v>
      </c>
      <c r="E1284" s="25" t="str">
        <f>+R1284</f>
        <v>60+</v>
      </c>
      <c r="F1284" s="25" t="str">
        <f>+S1284</f>
        <v>S</v>
      </c>
      <c r="G1284" s="29" t="s">
        <v>3359</v>
      </c>
      <c r="H1284" s="29" t="str">
        <f t="shared" si="20"/>
        <v/>
      </c>
      <c r="I1284" s="25" t="str">
        <f>IF(K1284&gt;4,"Dames","Messieurs")</f>
        <v>Messieurs</v>
      </c>
      <c r="J1284" t="str">
        <f>RIGHT(B1284,5)</f>
        <v>314.0</v>
      </c>
      <c r="K1284">
        <f>VALUE(LEFT(J1284,1))</f>
        <v>3</v>
      </c>
      <c r="L1284" s="25" t="str">
        <f>+O1284</f>
        <v>R9 </v>
      </c>
      <c r="M1284" s="25" t="s">
        <v>1681</v>
      </c>
      <c r="N1284" s="25" t="s">
        <v>1682</v>
      </c>
      <c r="O1284" s="25" t="s">
        <v>3073</v>
      </c>
      <c r="P1284" s="25">
        <v>32458</v>
      </c>
      <c r="Q1284" s="25">
        <v>0.75</v>
      </c>
      <c r="R1284" s="25" t="s">
        <v>47</v>
      </c>
      <c r="S1284" s="25" t="s">
        <v>878</v>
      </c>
    </row>
    <row r="1285" spans="1:19" x14ac:dyDescent="0.35">
      <c r="A1285" s="25" t="str">
        <f>+N1285</f>
        <v>Keller Elisabeth</v>
      </c>
      <c r="B1285" s="25" t="str">
        <f>+M1285</f>
        <v>536.51.829.0</v>
      </c>
      <c r="C1285" s="25" t="str">
        <f>LEFT(L1285,2)</f>
        <v>R9</v>
      </c>
      <c r="D1285" s="25">
        <f>+Q1285</f>
        <v>0.75</v>
      </c>
      <c r="E1285" s="25" t="str">
        <f>+R1285</f>
        <v>70+</v>
      </c>
      <c r="F1285" s="25" t="str">
        <f>+S1285</f>
        <v>S</v>
      </c>
      <c r="G1285" s="29" t="s">
        <v>2175</v>
      </c>
      <c r="H1285" s="29" t="str">
        <f t="shared" si="20"/>
        <v/>
      </c>
      <c r="I1285" s="25" t="str">
        <f>IF(K1285&gt;4,"Dames","Messieurs")</f>
        <v>Dames</v>
      </c>
      <c r="J1285" t="str">
        <f>RIGHT(B1285,5)</f>
        <v>829.0</v>
      </c>
      <c r="K1285">
        <f>VALUE(LEFT(J1285,1))</f>
        <v>8</v>
      </c>
      <c r="L1285" s="25" t="str">
        <f>+O1285</f>
        <v>R9 </v>
      </c>
      <c r="M1285" s="25" t="s">
        <v>2793</v>
      </c>
      <c r="N1285" s="25" t="s">
        <v>2794</v>
      </c>
      <c r="O1285" s="25" t="s">
        <v>3073</v>
      </c>
      <c r="P1285" s="25">
        <v>11805</v>
      </c>
      <c r="Q1285" s="25">
        <v>0.75</v>
      </c>
      <c r="R1285" s="25" t="s">
        <v>148</v>
      </c>
      <c r="S1285" s="25" t="s">
        <v>878</v>
      </c>
    </row>
    <row r="1286" spans="1:19" x14ac:dyDescent="0.35">
      <c r="A1286" s="25" t="str">
        <f>+N1286</f>
        <v>Keller Gaétan</v>
      </c>
      <c r="B1286" s="25" t="str">
        <f>+M1286</f>
        <v>536.11.478.0</v>
      </c>
      <c r="C1286" s="25" t="str">
        <f>LEFT(L1286,2)</f>
        <v>R8</v>
      </c>
      <c r="D1286" s="25">
        <f>+Q1286</f>
        <v>1.0169999999999999</v>
      </c>
      <c r="E1286" s="25" t="str">
        <f>+R1286</f>
        <v>14&amp;U</v>
      </c>
      <c r="F1286" s="25" t="str">
        <f>+S1286</f>
        <v>A</v>
      </c>
      <c r="G1286" s="29" t="s">
        <v>28</v>
      </c>
      <c r="H1286" s="29" t="str">
        <f t="shared" si="20"/>
        <v/>
      </c>
      <c r="I1286" s="25" t="str">
        <f>IF(K1286&gt;4,"Dames","Messieurs")</f>
        <v>Messieurs</v>
      </c>
      <c r="J1286" t="str">
        <f>RIGHT(B1286,5)</f>
        <v>478.0</v>
      </c>
      <c r="K1286">
        <f>VALUE(LEFT(J1286,1))</f>
        <v>4</v>
      </c>
      <c r="L1286" s="25" t="str">
        <f>+O1286</f>
        <v>R8 </v>
      </c>
      <c r="M1286" s="25" t="s">
        <v>3205</v>
      </c>
      <c r="N1286" s="25" t="s">
        <v>3206</v>
      </c>
      <c r="O1286" s="25" t="s">
        <v>3070</v>
      </c>
      <c r="P1286" s="25">
        <v>28733</v>
      </c>
      <c r="Q1286" s="25">
        <v>1.0169999999999999</v>
      </c>
      <c r="R1286" s="25" t="s">
        <v>83</v>
      </c>
      <c r="S1286" s="25" t="s">
        <v>36</v>
      </c>
    </row>
    <row r="1287" spans="1:19" x14ac:dyDescent="0.35">
      <c r="A1287" s="25" t="str">
        <f>+N1287</f>
        <v>Keller Lisa</v>
      </c>
      <c r="B1287" s="25" t="str">
        <f>+M1287</f>
        <v>536.12.521.0</v>
      </c>
      <c r="C1287" s="25" t="str">
        <f>LEFT(L1287,2)</f>
        <v>R9</v>
      </c>
      <c r="D1287" s="25">
        <f>+Q1287</f>
        <v>0.74299999999999999</v>
      </c>
      <c r="E1287" s="25" t="str">
        <f>+R1287</f>
        <v>14&amp;U</v>
      </c>
      <c r="F1287" s="25" t="str">
        <f>+S1287</f>
        <v>A</v>
      </c>
      <c r="G1287" s="29" t="s">
        <v>3359</v>
      </c>
      <c r="H1287" s="29" t="str">
        <f t="shared" si="20"/>
        <v/>
      </c>
      <c r="I1287" s="25" t="str">
        <f>IF(K1287&gt;4,"Dames","Messieurs")</f>
        <v>Dames</v>
      </c>
      <c r="J1287" t="str">
        <f>RIGHT(B1287,5)</f>
        <v>521.0</v>
      </c>
      <c r="K1287">
        <f>VALUE(LEFT(J1287,1))</f>
        <v>5</v>
      </c>
      <c r="L1287" s="25" t="str">
        <f>+O1287</f>
        <v>R9 </v>
      </c>
      <c r="M1287" s="25" t="s">
        <v>5023</v>
      </c>
      <c r="N1287" s="25" t="s">
        <v>5024</v>
      </c>
      <c r="O1287" s="25" t="s">
        <v>3073</v>
      </c>
      <c r="P1287" s="25">
        <v>16552</v>
      </c>
      <c r="Q1287" s="25">
        <v>0.74299999999999999</v>
      </c>
      <c r="R1287" s="25" t="s">
        <v>83</v>
      </c>
      <c r="S1287" s="25" t="s">
        <v>36</v>
      </c>
    </row>
    <row r="1288" spans="1:19" x14ac:dyDescent="0.35">
      <c r="A1288" s="25" t="str">
        <f>+N1288</f>
        <v>Keller Stéphane</v>
      </c>
      <c r="B1288" s="25" t="str">
        <f>+M1288</f>
        <v>536.67.142.0</v>
      </c>
      <c r="C1288" s="25" t="str">
        <f>LEFT(L1288,2)</f>
        <v>R9</v>
      </c>
      <c r="D1288" s="25">
        <f>+Q1288</f>
        <v>0.75</v>
      </c>
      <c r="E1288" s="25" t="str">
        <f>+R1288</f>
        <v>55+</v>
      </c>
      <c r="F1288" s="25" t="str">
        <f>+S1288</f>
        <v>S</v>
      </c>
      <c r="G1288" s="29" t="s">
        <v>3359</v>
      </c>
      <c r="H1288" s="29" t="str">
        <f t="shared" si="20"/>
        <v/>
      </c>
      <c r="I1288" s="25" t="str">
        <f>IF(K1288&gt;4,"Dames","Messieurs")</f>
        <v>Messieurs</v>
      </c>
      <c r="J1288" t="str">
        <f>RIGHT(B1288,5)</f>
        <v>142.0</v>
      </c>
      <c r="K1288">
        <f>VALUE(LEFT(J1288,1))</f>
        <v>1</v>
      </c>
      <c r="L1288" s="25" t="str">
        <f>+O1288</f>
        <v>R9 </v>
      </c>
      <c r="M1288" s="25" t="s">
        <v>1683</v>
      </c>
      <c r="N1288" s="25" t="s">
        <v>1684</v>
      </c>
      <c r="O1288" s="25" t="s">
        <v>3073</v>
      </c>
      <c r="P1288" s="25">
        <v>32458</v>
      </c>
      <c r="Q1288" s="25">
        <v>0.75</v>
      </c>
      <c r="R1288" s="25" t="s">
        <v>53</v>
      </c>
      <c r="S1288" s="25" t="s">
        <v>878</v>
      </c>
    </row>
    <row r="1289" spans="1:19" x14ac:dyDescent="0.35">
      <c r="A1289" s="25" t="str">
        <f>+N1289</f>
        <v>Keller Yann</v>
      </c>
      <c r="B1289" s="25" t="str">
        <f>+M1289</f>
        <v>536.04.280.0</v>
      </c>
      <c r="C1289" s="25" t="str">
        <f>LEFT(L1289,2)</f>
        <v>R6</v>
      </c>
      <c r="D1289" s="25">
        <f>+Q1289</f>
        <v>4.383</v>
      </c>
      <c r="E1289" s="25" t="str">
        <f>+R1289</f>
        <v>A</v>
      </c>
      <c r="F1289" s="25" t="str">
        <f>+S1289</f>
        <v>A</v>
      </c>
      <c r="G1289" s="29" t="s">
        <v>3996</v>
      </c>
      <c r="H1289" s="29" t="str">
        <f t="shared" si="20"/>
        <v/>
      </c>
      <c r="I1289" s="25" t="str">
        <f>IF(K1289&gt;4,"Dames","Messieurs")</f>
        <v>Messieurs</v>
      </c>
      <c r="J1289" t="str">
        <f>RIGHT(B1289,5)</f>
        <v>280.0</v>
      </c>
      <c r="K1289">
        <f>VALUE(LEFT(J1289,1))</f>
        <v>2</v>
      </c>
      <c r="L1289" s="25" t="str">
        <f>+O1289</f>
        <v>R6 </v>
      </c>
      <c r="M1289" s="25" t="s">
        <v>4445</v>
      </c>
      <c r="N1289" s="25" t="s">
        <v>4446</v>
      </c>
      <c r="O1289" s="25" t="s">
        <v>3065</v>
      </c>
      <c r="P1289" s="25">
        <v>6216</v>
      </c>
      <c r="Q1289" s="25">
        <v>4.383</v>
      </c>
      <c r="R1289" s="25" t="s">
        <v>36</v>
      </c>
      <c r="S1289" s="25" t="s">
        <v>36</v>
      </c>
    </row>
    <row r="1290" spans="1:19" x14ac:dyDescent="0.35">
      <c r="A1290" s="25" t="str">
        <f>+N1290</f>
        <v>Kelley Brett</v>
      </c>
      <c r="B1290" s="25" t="str">
        <f>+M1290</f>
        <v>536.70.260.0</v>
      </c>
      <c r="C1290" s="25" t="str">
        <f>LEFT(L1290,2)</f>
        <v>R9</v>
      </c>
      <c r="D1290" s="25">
        <f>+Q1290</f>
        <v>0.75</v>
      </c>
      <c r="E1290" s="25" t="str">
        <f>+R1290</f>
        <v>55+</v>
      </c>
      <c r="F1290" s="25" t="str">
        <f>+S1290</f>
        <v>A</v>
      </c>
      <c r="G1290" s="29" t="s">
        <v>29</v>
      </c>
      <c r="H1290" s="29" t="str">
        <f t="shared" si="20"/>
        <v/>
      </c>
      <c r="I1290" s="25" t="str">
        <f>IF(K1290&gt;4,"Dames","Messieurs")</f>
        <v>Messieurs</v>
      </c>
      <c r="J1290" t="str">
        <f>RIGHT(B1290,5)</f>
        <v>260.0</v>
      </c>
      <c r="K1290">
        <f>VALUE(LEFT(J1290,1))</f>
        <v>2</v>
      </c>
      <c r="L1290" s="25" t="str">
        <f>+O1290</f>
        <v>R9 </v>
      </c>
      <c r="M1290" s="25" t="s">
        <v>5368</v>
      </c>
      <c r="N1290" s="25" t="s">
        <v>5369</v>
      </c>
      <c r="O1290" s="25" t="s">
        <v>3073</v>
      </c>
      <c r="P1290" s="25">
        <v>32458</v>
      </c>
      <c r="Q1290" s="25">
        <v>0.75</v>
      </c>
      <c r="R1290" s="25" t="s">
        <v>53</v>
      </c>
      <c r="S1290" s="25" t="s">
        <v>36</v>
      </c>
    </row>
    <row r="1291" spans="1:19" x14ac:dyDescent="0.35">
      <c r="A1291" s="25" t="str">
        <f>+N1291</f>
        <v>Kelpentidjian Sevan</v>
      </c>
      <c r="B1291" s="25" t="str">
        <f>+M1291</f>
        <v>536.94.278.0</v>
      </c>
      <c r="C1291" s="25" t="str">
        <f>LEFT(L1291,2)</f>
        <v>R8</v>
      </c>
      <c r="D1291" s="25">
        <f>+Q1291</f>
        <v>1.3919999999999999</v>
      </c>
      <c r="E1291" s="25" t="str">
        <f>+R1291</f>
        <v>A</v>
      </c>
      <c r="F1291" s="25" t="str">
        <f>+S1291</f>
        <v>S</v>
      </c>
      <c r="G1291" s="29" t="s">
        <v>3995</v>
      </c>
      <c r="H1291" s="29" t="str">
        <f t="shared" si="20"/>
        <v/>
      </c>
      <c r="I1291" s="25" t="str">
        <f>IF(K1291&gt;4,"Dames","Messieurs")</f>
        <v>Messieurs</v>
      </c>
      <c r="J1291" t="str">
        <f>RIGHT(B1291,5)</f>
        <v>278.0</v>
      </c>
      <c r="K1291">
        <f>VALUE(LEFT(J1291,1))</f>
        <v>2</v>
      </c>
      <c r="L1291" s="25" t="str">
        <f>+O1291</f>
        <v>R8 </v>
      </c>
      <c r="M1291" s="25" t="s">
        <v>4218</v>
      </c>
      <c r="N1291" s="25" t="s">
        <v>4219</v>
      </c>
      <c r="O1291" s="25" t="s">
        <v>3070</v>
      </c>
      <c r="P1291" s="25">
        <v>24455</v>
      </c>
      <c r="Q1291" s="25">
        <v>1.3919999999999999</v>
      </c>
      <c r="R1291" s="25" t="s">
        <v>36</v>
      </c>
      <c r="S1291" s="25" t="s">
        <v>878</v>
      </c>
    </row>
    <row r="1292" spans="1:19" x14ac:dyDescent="0.35">
      <c r="A1292" s="25" t="str">
        <f>+N1292</f>
        <v>Kerguen Nicolas</v>
      </c>
      <c r="B1292" s="25" t="str">
        <f>+M1292</f>
        <v>537.84.456.0</v>
      </c>
      <c r="C1292" s="25" t="str">
        <f>LEFT(L1292,2)</f>
        <v>R9</v>
      </c>
      <c r="D1292" s="25">
        <f>+Q1292</f>
        <v>0.75</v>
      </c>
      <c r="E1292" s="25" t="str">
        <f>+R1292</f>
        <v>40+</v>
      </c>
      <c r="F1292" s="25" t="str">
        <f>+S1292</f>
        <v>S</v>
      </c>
      <c r="G1292" s="29" t="s">
        <v>539</v>
      </c>
      <c r="H1292" s="29" t="str">
        <f t="shared" si="20"/>
        <v/>
      </c>
      <c r="I1292" s="25" t="str">
        <f>IF(K1292&gt;4,"Dames","Messieurs")</f>
        <v>Messieurs</v>
      </c>
      <c r="J1292" t="str">
        <f>RIGHT(B1292,5)</f>
        <v>456.0</v>
      </c>
      <c r="K1292">
        <f>VALUE(LEFT(J1292,1))</f>
        <v>4</v>
      </c>
      <c r="L1292" s="25" t="str">
        <f>+O1292</f>
        <v>R9 </v>
      </c>
      <c r="M1292" s="25" t="s">
        <v>469</v>
      </c>
      <c r="N1292" s="25" t="s">
        <v>470</v>
      </c>
      <c r="O1292" s="25" t="s">
        <v>3073</v>
      </c>
      <c r="P1292" s="25">
        <v>32458</v>
      </c>
      <c r="Q1292" s="25">
        <v>0.75</v>
      </c>
      <c r="R1292" s="25" t="s">
        <v>68</v>
      </c>
      <c r="S1292" s="25" t="s">
        <v>878</v>
      </c>
    </row>
    <row r="1293" spans="1:19" x14ac:dyDescent="0.35">
      <c r="A1293" s="25" t="str">
        <f>+N1293</f>
        <v>Kermanshahchi Ziggy</v>
      </c>
      <c r="B1293" s="25" t="str">
        <f>+M1293</f>
        <v>537.05.119.0</v>
      </c>
      <c r="C1293" s="25" t="str">
        <f>LEFT(L1293,2)</f>
        <v>R5</v>
      </c>
      <c r="D1293" s="25">
        <f>+Q1293</f>
        <v>5.61</v>
      </c>
      <c r="E1293" s="25" t="str">
        <f>+R1293</f>
        <v>A</v>
      </c>
      <c r="F1293" s="25" t="str">
        <f>+S1293</f>
        <v>A</v>
      </c>
      <c r="G1293" s="29" t="s">
        <v>1839</v>
      </c>
      <c r="H1293" s="29" t="str">
        <f t="shared" si="20"/>
        <v/>
      </c>
      <c r="I1293" s="25" t="str">
        <f>IF(K1293&gt;4,"Dames","Messieurs")</f>
        <v>Messieurs</v>
      </c>
      <c r="J1293" t="str">
        <f>RIGHT(B1293,5)</f>
        <v>119.0</v>
      </c>
      <c r="K1293">
        <f>VALUE(LEFT(J1293,1))</f>
        <v>1</v>
      </c>
      <c r="L1293" s="25" t="str">
        <f>+O1293</f>
        <v>R5 </v>
      </c>
      <c r="M1293" s="25" t="s">
        <v>2533</v>
      </c>
      <c r="N1293" s="25" t="s">
        <v>2534</v>
      </c>
      <c r="O1293" s="25" t="s">
        <v>3084</v>
      </c>
      <c r="P1293" s="25">
        <v>2932</v>
      </c>
      <c r="Q1293" s="25">
        <v>5.61</v>
      </c>
      <c r="R1293" s="25" t="s">
        <v>36</v>
      </c>
      <c r="S1293" s="25" t="s">
        <v>36</v>
      </c>
    </row>
    <row r="1294" spans="1:19" x14ac:dyDescent="0.35">
      <c r="A1294" s="25" t="str">
        <f>+N1294</f>
        <v>Kermode Auxence</v>
      </c>
      <c r="B1294" s="25" t="str">
        <f>+M1294</f>
        <v>537.08.360.0</v>
      </c>
      <c r="C1294" s="25" t="str">
        <f>LEFT(L1294,2)</f>
        <v>R9</v>
      </c>
      <c r="D1294" s="25">
        <f>+Q1294</f>
        <v>0.75</v>
      </c>
      <c r="E1294" s="25" t="str">
        <f>+R1294</f>
        <v>18&amp;U</v>
      </c>
      <c r="F1294" s="25" t="str">
        <f>+S1294</f>
        <v>S</v>
      </c>
      <c r="G1294" s="29" t="s">
        <v>1839</v>
      </c>
      <c r="H1294" s="29" t="str">
        <f t="shared" si="20"/>
        <v/>
      </c>
      <c r="I1294" s="25" t="str">
        <f>IF(K1294&gt;4,"Dames","Messieurs")</f>
        <v>Messieurs</v>
      </c>
      <c r="J1294" t="str">
        <f>RIGHT(B1294,5)</f>
        <v>360.0</v>
      </c>
      <c r="K1294">
        <f>VALUE(LEFT(J1294,1))</f>
        <v>3</v>
      </c>
      <c r="L1294" s="25" t="str">
        <f>+O1294</f>
        <v>R9 </v>
      </c>
      <c r="M1294" s="25" t="s">
        <v>2624</v>
      </c>
      <c r="N1294" s="25" t="s">
        <v>2625</v>
      </c>
      <c r="O1294" s="25" t="s">
        <v>3073</v>
      </c>
      <c r="P1294" s="25">
        <v>32458</v>
      </c>
      <c r="Q1294" s="25">
        <v>0.75</v>
      </c>
      <c r="R1294" s="25" t="s">
        <v>73</v>
      </c>
      <c r="S1294" s="25" t="s">
        <v>878</v>
      </c>
    </row>
    <row r="1295" spans="1:19" x14ac:dyDescent="0.35">
      <c r="A1295" s="25" t="str">
        <f>+N1295</f>
        <v>Kermode Callista</v>
      </c>
      <c r="B1295" s="25" t="str">
        <f>+M1295</f>
        <v>537.04.732.0</v>
      </c>
      <c r="C1295" s="25" t="str">
        <f>LEFT(L1295,2)</f>
        <v>R8</v>
      </c>
      <c r="D1295" s="25">
        <f>+Q1295</f>
        <v>0.754</v>
      </c>
      <c r="E1295" s="25" t="str">
        <f>+R1295</f>
        <v>A</v>
      </c>
      <c r="F1295" s="25" t="str">
        <f>+S1295</f>
        <v>S</v>
      </c>
      <c r="G1295" s="29" t="s">
        <v>1839</v>
      </c>
      <c r="H1295" s="29" t="str">
        <f t="shared" si="20"/>
        <v/>
      </c>
      <c r="I1295" s="25" t="str">
        <f>IF(K1295&gt;4,"Dames","Messieurs")</f>
        <v>Dames</v>
      </c>
      <c r="J1295" t="str">
        <f>RIGHT(B1295,5)</f>
        <v>732.0</v>
      </c>
      <c r="K1295">
        <f>VALUE(LEFT(J1295,1))</f>
        <v>7</v>
      </c>
      <c r="L1295" s="25" t="str">
        <f>+O1295</f>
        <v>R8 </v>
      </c>
      <c r="M1295" s="25" t="s">
        <v>2573</v>
      </c>
      <c r="N1295" s="25" t="s">
        <v>2574</v>
      </c>
      <c r="O1295" s="25" t="s">
        <v>3070</v>
      </c>
      <c r="P1295" s="25">
        <v>11789</v>
      </c>
      <c r="Q1295" s="25">
        <v>0.754</v>
      </c>
      <c r="R1295" s="25" t="s">
        <v>36</v>
      </c>
      <c r="S1295" s="25" t="s">
        <v>878</v>
      </c>
    </row>
    <row r="1296" spans="1:19" x14ac:dyDescent="0.35">
      <c r="A1296" s="25" t="str">
        <f>+N1296</f>
        <v>Ketterer Ludivine</v>
      </c>
      <c r="B1296" s="25" t="str">
        <f>+M1296</f>
        <v>539.97.505.0</v>
      </c>
      <c r="C1296" s="25" t="str">
        <f>LEFT(L1296,2)</f>
        <v>R9</v>
      </c>
      <c r="D1296" s="25">
        <f>+Q1296</f>
        <v>0.75</v>
      </c>
      <c r="E1296" s="25" t="str">
        <f>+R1296</f>
        <v>A</v>
      </c>
      <c r="F1296" s="25" t="str">
        <f>+S1296</f>
        <v>S</v>
      </c>
      <c r="G1296" s="29" t="s">
        <v>543</v>
      </c>
      <c r="H1296" s="29" t="str">
        <f t="shared" si="20"/>
        <v/>
      </c>
      <c r="I1296" s="25" t="str">
        <f>IF(K1296&gt;4,"Dames","Messieurs")</f>
        <v>Dames</v>
      </c>
      <c r="J1296" t="str">
        <f>RIGHT(B1296,5)</f>
        <v>505.0</v>
      </c>
      <c r="K1296">
        <f>VALUE(LEFT(J1296,1))</f>
        <v>5</v>
      </c>
      <c r="L1296" s="25" t="str">
        <f>+O1296</f>
        <v>R9 </v>
      </c>
      <c r="M1296" s="25" t="s">
        <v>1258</v>
      </c>
      <c r="N1296" s="25" t="s">
        <v>1259</v>
      </c>
      <c r="O1296" s="25" t="s">
        <v>3073</v>
      </c>
      <c r="P1296" s="25">
        <v>11805</v>
      </c>
      <c r="Q1296" s="25">
        <v>0.75</v>
      </c>
      <c r="R1296" s="25" t="s">
        <v>36</v>
      </c>
      <c r="S1296" s="25" t="s">
        <v>878</v>
      </c>
    </row>
    <row r="1297" spans="1:19" x14ac:dyDescent="0.35">
      <c r="A1297" s="25" t="str">
        <f>+N1297</f>
        <v>Khalidy Jad</v>
      </c>
      <c r="B1297" s="25" t="str">
        <f>+M1297</f>
        <v>539.02.410.0</v>
      </c>
      <c r="C1297" s="25" t="str">
        <f>LEFT(L1297,2)</f>
        <v>R9</v>
      </c>
      <c r="D1297" s="25">
        <f>+Q1297</f>
        <v>0.75</v>
      </c>
      <c r="E1297" s="25" t="str">
        <f>+R1297</f>
        <v>A</v>
      </c>
      <c r="F1297" s="25" t="str">
        <f>+S1297</f>
        <v>S</v>
      </c>
      <c r="G1297" s="29" t="s">
        <v>3995</v>
      </c>
      <c r="H1297" s="29" t="str">
        <f t="shared" si="20"/>
        <v/>
      </c>
      <c r="I1297" s="25" t="str">
        <f>IF(K1297&gt;4,"Dames","Messieurs")</f>
        <v>Messieurs</v>
      </c>
      <c r="J1297" t="str">
        <f>RIGHT(B1297,5)</f>
        <v>410.0</v>
      </c>
      <c r="K1297">
        <f>VALUE(LEFT(J1297,1))</f>
        <v>4</v>
      </c>
      <c r="L1297" s="25" t="str">
        <f>+O1297</f>
        <v>R9 </v>
      </c>
      <c r="M1297" s="25" t="s">
        <v>4330</v>
      </c>
      <c r="N1297" s="25" t="s">
        <v>4331</v>
      </c>
      <c r="O1297" s="25" t="s">
        <v>3073</v>
      </c>
      <c r="P1297" s="25">
        <v>32458</v>
      </c>
      <c r="Q1297" s="25">
        <v>0.75</v>
      </c>
      <c r="R1297" s="25" t="s">
        <v>36</v>
      </c>
      <c r="S1297" s="25" t="s">
        <v>878</v>
      </c>
    </row>
    <row r="1298" spans="1:19" x14ac:dyDescent="0.35">
      <c r="A1298" s="25" t="str">
        <f>+N1298</f>
        <v>Khalidy Nadim</v>
      </c>
      <c r="B1298" s="25" t="str">
        <f>+M1298</f>
        <v>539.02.410.1</v>
      </c>
      <c r="C1298" s="25" t="str">
        <f>LEFT(L1298,2)</f>
        <v>R9</v>
      </c>
      <c r="D1298" s="25">
        <f>+Q1298</f>
        <v>0.75</v>
      </c>
      <c r="E1298" s="25" t="str">
        <f>+R1298</f>
        <v>A</v>
      </c>
      <c r="F1298" s="25" t="str">
        <f>+S1298</f>
        <v>S</v>
      </c>
      <c r="G1298" s="29" t="s">
        <v>3995</v>
      </c>
      <c r="H1298" s="29" t="str">
        <f t="shared" si="20"/>
        <v/>
      </c>
      <c r="I1298" s="25" t="str">
        <f>IF(K1298&gt;4,"Dames","Messieurs")</f>
        <v>Messieurs</v>
      </c>
      <c r="J1298" t="str">
        <f>RIGHT(B1298,5)</f>
        <v>410.1</v>
      </c>
      <c r="K1298">
        <f>VALUE(LEFT(J1298,1))</f>
        <v>4</v>
      </c>
      <c r="L1298" s="25" t="str">
        <f>+O1298</f>
        <v>R9 </v>
      </c>
      <c r="M1298" s="25" t="s">
        <v>4332</v>
      </c>
      <c r="N1298" s="25" t="s">
        <v>4333</v>
      </c>
      <c r="O1298" s="25" t="s">
        <v>3073</v>
      </c>
      <c r="P1298" s="25">
        <v>32458</v>
      </c>
      <c r="Q1298" s="25">
        <v>0.75</v>
      </c>
      <c r="R1298" s="25" t="s">
        <v>36</v>
      </c>
      <c r="S1298" s="25" t="s">
        <v>878</v>
      </c>
    </row>
    <row r="1299" spans="1:19" x14ac:dyDescent="0.35">
      <c r="A1299" s="25" t="str">
        <f>+N1299</f>
        <v>Khalife Antoine</v>
      </c>
      <c r="B1299" s="25" t="str">
        <f>+M1299</f>
        <v>539.74.101.0</v>
      </c>
      <c r="C1299" s="25" t="str">
        <f>LEFT(L1299,2)</f>
        <v>R7</v>
      </c>
      <c r="D1299" s="25">
        <f>+Q1299</f>
        <v>2.2509999999999999</v>
      </c>
      <c r="E1299" s="25" t="str">
        <f>+R1299</f>
        <v>50+</v>
      </c>
      <c r="F1299" s="25" t="str">
        <f>+S1299</f>
        <v>A</v>
      </c>
      <c r="G1299" s="29" t="s">
        <v>3995</v>
      </c>
      <c r="H1299" s="29" t="str">
        <f t="shared" si="20"/>
        <v/>
      </c>
      <c r="I1299" s="25" t="str">
        <f>IF(K1299&gt;4,"Dames","Messieurs")</f>
        <v>Messieurs</v>
      </c>
      <c r="J1299" t="str">
        <f>RIGHT(B1299,5)</f>
        <v>101.0</v>
      </c>
      <c r="K1299">
        <f>VALUE(LEFT(J1299,1))</f>
        <v>1</v>
      </c>
      <c r="L1299" s="25" t="str">
        <f>+O1299</f>
        <v>R7 </v>
      </c>
      <c r="M1299" s="25" t="s">
        <v>4188</v>
      </c>
      <c r="N1299" s="25" t="s">
        <v>4189</v>
      </c>
      <c r="O1299" s="25" t="s">
        <v>3066</v>
      </c>
      <c r="P1299" s="25">
        <v>17338</v>
      </c>
      <c r="Q1299" s="25">
        <v>2.2509999999999999</v>
      </c>
      <c r="R1299" s="25" t="s">
        <v>39</v>
      </c>
      <c r="S1299" s="25" t="s">
        <v>36</v>
      </c>
    </row>
    <row r="1300" spans="1:19" x14ac:dyDescent="0.35">
      <c r="A1300" s="25" t="str">
        <f>+N1300</f>
        <v>Khan Sohan</v>
      </c>
      <c r="B1300" s="25" t="str">
        <f>+M1300</f>
        <v>539.11.306.0</v>
      </c>
      <c r="C1300" s="25" t="str">
        <f>LEFT(L1300,2)</f>
        <v>R7</v>
      </c>
      <c r="D1300" s="25">
        <f>+Q1300</f>
        <v>2.0139999999999998</v>
      </c>
      <c r="E1300" s="25" t="str">
        <f>+R1300</f>
        <v>14&amp;U</v>
      </c>
      <c r="F1300" s="25" t="str">
        <f>+S1300</f>
        <v>A</v>
      </c>
      <c r="G1300" s="29" t="s">
        <v>29</v>
      </c>
      <c r="H1300" s="29" t="str">
        <f t="shared" si="20"/>
        <v/>
      </c>
      <c r="I1300" s="25" t="str">
        <f>IF(K1300&gt;4,"Dames","Messieurs")</f>
        <v>Messieurs</v>
      </c>
      <c r="J1300" t="str">
        <f>RIGHT(B1300,5)</f>
        <v>306.0</v>
      </c>
      <c r="K1300">
        <f>VALUE(LEFT(J1300,1))</f>
        <v>3</v>
      </c>
      <c r="L1300" s="25" t="str">
        <f>+O1300</f>
        <v>R7 </v>
      </c>
      <c r="M1300" s="25" t="s">
        <v>5286</v>
      </c>
      <c r="N1300" s="25" t="s">
        <v>5287</v>
      </c>
      <c r="O1300" s="25" t="s">
        <v>3066</v>
      </c>
      <c r="P1300" s="25">
        <v>19068</v>
      </c>
      <c r="Q1300" s="25">
        <v>2.0139999999999998</v>
      </c>
      <c r="R1300" s="25" t="s">
        <v>83</v>
      </c>
      <c r="S1300" s="25" t="s">
        <v>36</v>
      </c>
    </row>
    <row r="1301" spans="1:19" x14ac:dyDescent="0.35">
      <c r="A1301" s="25" t="str">
        <f>+N1301</f>
        <v>Khieu Elena</v>
      </c>
      <c r="B1301" s="25" t="str">
        <f>+M1301</f>
        <v>539.12.620.0</v>
      </c>
      <c r="C1301" s="25" t="str">
        <f>LEFT(L1301,2)</f>
        <v>R5</v>
      </c>
      <c r="D1301" s="25">
        <f>+Q1301</f>
        <v>5.5289999999999999</v>
      </c>
      <c r="E1301" s="25" t="str">
        <f>+R1301</f>
        <v>14&amp;U</v>
      </c>
      <c r="F1301" s="25" t="str">
        <f>+S1301</f>
        <v>A</v>
      </c>
      <c r="G1301" s="29" t="s">
        <v>539</v>
      </c>
      <c r="H1301" s="29" t="str">
        <f t="shared" si="20"/>
        <v/>
      </c>
      <c r="I1301" s="25" t="str">
        <f>IF(K1301&gt;4,"Dames","Messieurs")</f>
        <v>Dames</v>
      </c>
      <c r="J1301" t="str">
        <f>RIGHT(B1301,5)</f>
        <v>620.0</v>
      </c>
      <c r="K1301">
        <f>VALUE(LEFT(J1301,1))</f>
        <v>6</v>
      </c>
      <c r="L1301" s="25" t="str">
        <f>+O1301</f>
        <v>R5 </v>
      </c>
      <c r="M1301" s="25" t="s">
        <v>2305</v>
      </c>
      <c r="N1301" s="25" t="s">
        <v>2306</v>
      </c>
      <c r="O1301" s="25" t="s">
        <v>3084</v>
      </c>
      <c r="P1301" s="25">
        <v>1120</v>
      </c>
      <c r="Q1301" s="25">
        <v>5.5289999999999999</v>
      </c>
      <c r="R1301" s="25" t="s">
        <v>83</v>
      </c>
      <c r="S1301" s="25" t="s">
        <v>36</v>
      </c>
    </row>
    <row r="1302" spans="1:19" x14ac:dyDescent="0.35">
      <c r="A1302" s="25" t="str">
        <f>+N1302</f>
        <v>Khieu William</v>
      </c>
      <c r="B1302" s="25" t="str">
        <f>+M1302</f>
        <v>539.14.314.0</v>
      </c>
      <c r="C1302" s="25" t="str">
        <f>LEFT(L1302,2)</f>
        <v>R9</v>
      </c>
      <c r="D1302" s="25">
        <f>+Q1302</f>
        <v>0.38800000000000001</v>
      </c>
      <c r="E1302" s="25" t="str">
        <f>+R1302</f>
        <v>12&amp;U</v>
      </c>
      <c r="F1302" s="25" t="str">
        <f>+S1302</f>
        <v>A</v>
      </c>
      <c r="G1302" s="29" t="s">
        <v>539</v>
      </c>
      <c r="H1302" s="29" t="str">
        <f t="shared" si="20"/>
        <v/>
      </c>
      <c r="I1302" s="25" t="str">
        <f>IF(K1302&gt;4,"Dames","Messieurs")</f>
        <v>Messieurs</v>
      </c>
      <c r="J1302" t="str">
        <f>RIGHT(B1302,5)</f>
        <v>314.0</v>
      </c>
      <c r="K1302">
        <f>VALUE(LEFT(J1302,1))</f>
        <v>3</v>
      </c>
      <c r="L1302" s="25" t="str">
        <f>+O1302</f>
        <v>R9 </v>
      </c>
      <c r="M1302" s="25" t="s">
        <v>3500</v>
      </c>
      <c r="N1302" s="25" t="s">
        <v>3501</v>
      </c>
      <c r="O1302" s="25" t="s">
        <v>3073</v>
      </c>
      <c r="P1302" s="25">
        <v>58291</v>
      </c>
      <c r="Q1302" s="25">
        <v>0.38800000000000001</v>
      </c>
      <c r="R1302" s="25" t="s">
        <v>50</v>
      </c>
      <c r="S1302" s="25" t="s">
        <v>36</v>
      </c>
    </row>
    <row r="1303" spans="1:19" x14ac:dyDescent="0.35">
      <c r="A1303" s="25" t="str">
        <f>+N1303</f>
        <v>Khoury Cyril</v>
      </c>
      <c r="B1303" s="25" t="str">
        <f>+M1303</f>
        <v>539.99.336.0</v>
      </c>
      <c r="C1303" s="25" t="str">
        <f>LEFT(L1303,2)</f>
        <v>R7</v>
      </c>
      <c r="D1303" s="25">
        <f>+Q1303</f>
        <v>2.27</v>
      </c>
      <c r="E1303" s="25" t="str">
        <f>+R1303</f>
        <v>A</v>
      </c>
      <c r="F1303" s="25" t="str">
        <f>+S1303</f>
        <v>A</v>
      </c>
      <c r="G1303" s="29" t="s">
        <v>3995</v>
      </c>
      <c r="H1303" s="29" t="str">
        <f t="shared" si="20"/>
        <v/>
      </c>
      <c r="I1303" s="25" t="str">
        <f>IF(K1303&gt;4,"Dames","Messieurs")</f>
        <v>Messieurs</v>
      </c>
      <c r="J1303" t="str">
        <f>RIGHT(B1303,5)</f>
        <v>336.0</v>
      </c>
      <c r="K1303">
        <f>VALUE(LEFT(J1303,1))</f>
        <v>3</v>
      </c>
      <c r="L1303" s="25" t="str">
        <f>+O1303</f>
        <v>R7 </v>
      </c>
      <c r="M1303" s="25" t="s">
        <v>4184</v>
      </c>
      <c r="N1303" s="25" t="s">
        <v>4185</v>
      </c>
      <c r="O1303" s="25" t="s">
        <v>3066</v>
      </c>
      <c r="P1303" s="25">
        <v>17175</v>
      </c>
      <c r="Q1303" s="25">
        <v>2.27</v>
      </c>
      <c r="R1303" s="25" t="s">
        <v>36</v>
      </c>
      <c r="S1303" s="25" t="s">
        <v>36</v>
      </c>
    </row>
    <row r="1304" spans="1:19" x14ac:dyDescent="0.35">
      <c r="A1304" s="25" t="str">
        <f>+N1304</f>
        <v>Khoury Robert</v>
      </c>
      <c r="B1304" s="25" t="str">
        <f>+M1304</f>
        <v>539.64.222.0</v>
      </c>
      <c r="C1304" s="25" t="str">
        <f>LEFT(L1304,2)</f>
        <v>R7</v>
      </c>
      <c r="D1304" s="25">
        <f>+Q1304</f>
        <v>2.036</v>
      </c>
      <c r="E1304" s="25" t="str">
        <f>+R1304</f>
        <v>60+</v>
      </c>
      <c r="F1304" s="25" t="str">
        <f>+S1304</f>
        <v>A</v>
      </c>
      <c r="G1304" s="29" t="s">
        <v>3995</v>
      </c>
      <c r="H1304" s="29" t="str">
        <f t="shared" si="20"/>
        <v/>
      </c>
      <c r="I1304" s="25" t="str">
        <f>IF(K1304&gt;4,"Dames","Messieurs")</f>
        <v>Messieurs</v>
      </c>
      <c r="J1304" t="str">
        <f>RIGHT(B1304,5)</f>
        <v>222.0</v>
      </c>
      <c r="K1304">
        <f>VALUE(LEFT(J1304,1))</f>
        <v>2</v>
      </c>
      <c r="L1304" s="25" t="str">
        <f>+O1304</f>
        <v>R7 </v>
      </c>
      <c r="M1304" s="25" t="s">
        <v>4196</v>
      </c>
      <c r="N1304" s="25" t="s">
        <v>4197</v>
      </c>
      <c r="O1304" s="25" t="s">
        <v>3066</v>
      </c>
      <c r="P1304" s="25">
        <v>18905</v>
      </c>
      <c r="Q1304" s="25">
        <v>2.036</v>
      </c>
      <c r="R1304" s="25" t="s">
        <v>47</v>
      </c>
      <c r="S1304" s="25" t="s">
        <v>36</v>
      </c>
    </row>
    <row r="1305" spans="1:19" x14ac:dyDescent="0.35">
      <c r="A1305" s="25" t="str">
        <f>+N1305</f>
        <v>Khuri Fawwaz</v>
      </c>
      <c r="B1305" s="25" t="str">
        <f>+M1305</f>
        <v>539.73.142.0</v>
      </c>
      <c r="C1305" s="25" t="str">
        <f>LEFT(L1305,2)</f>
        <v>R8</v>
      </c>
      <c r="D1305" s="25">
        <f>+Q1305</f>
        <v>1.1970000000000001</v>
      </c>
      <c r="E1305" s="25" t="str">
        <f>+R1305</f>
        <v>50+</v>
      </c>
      <c r="F1305" s="25" t="str">
        <f>+S1305</f>
        <v>A</v>
      </c>
      <c r="G1305" s="29" t="s">
        <v>29</v>
      </c>
      <c r="H1305" s="29" t="str">
        <f t="shared" si="20"/>
        <v/>
      </c>
      <c r="I1305" s="25" t="str">
        <f>IF(K1305&gt;4,"Dames","Messieurs")</f>
        <v>Messieurs</v>
      </c>
      <c r="J1305" t="str">
        <f>RIGHT(B1305,5)</f>
        <v>142.0</v>
      </c>
      <c r="K1305">
        <f>VALUE(LEFT(J1305,1))</f>
        <v>1</v>
      </c>
      <c r="L1305" s="25" t="str">
        <f>+O1305</f>
        <v>R8 </v>
      </c>
      <c r="M1305" s="25" t="s">
        <v>5318</v>
      </c>
      <c r="N1305" s="25" t="s">
        <v>5319</v>
      </c>
      <c r="O1305" s="25" t="s">
        <v>3070</v>
      </c>
      <c r="P1305" s="25">
        <v>26809</v>
      </c>
      <c r="Q1305" s="25">
        <v>1.1970000000000001</v>
      </c>
      <c r="R1305" s="25" t="s">
        <v>39</v>
      </c>
      <c r="S1305" s="25" t="s">
        <v>36</v>
      </c>
    </row>
    <row r="1306" spans="1:19" x14ac:dyDescent="0.35">
      <c r="A1306" s="25" t="str">
        <f>+N1306</f>
        <v>Khuri Karim</v>
      </c>
      <c r="B1306" s="25" t="str">
        <f>+M1306</f>
        <v>539.05.411.0</v>
      </c>
      <c r="C1306" s="25" t="str">
        <f>LEFT(L1306,2)</f>
        <v>R8</v>
      </c>
      <c r="D1306" s="25">
        <f>+Q1306</f>
        <v>1.6759999999999999</v>
      </c>
      <c r="E1306" s="25" t="str">
        <f>+R1306</f>
        <v>A</v>
      </c>
      <c r="F1306" s="25" t="str">
        <f>+S1306</f>
        <v>A</v>
      </c>
      <c r="G1306" s="29" t="s">
        <v>29</v>
      </c>
      <c r="H1306" s="29" t="str">
        <f t="shared" si="20"/>
        <v/>
      </c>
      <c r="I1306" s="25" t="str">
        <f>IF(K1306&gt;4,"Dames","Messieurs")</f>
        <v>Messieurs</v>
      </c>
      <c r="J1306" t="str">
        <f>RIGHT(B1306,5)</f>
        <v>411.0</v>
      </c>
      <c r="K1306">
        <f>VALUE(LEFT(J1306,1))</f>
        <v>4</v>
      </c>
      <c r="L1306" s="25" t="str">
        <f>+O1306</f>
        <v>R8 </v>
      </c>
      <c r="M1306" s="25" t="s">
        <v>5298</v>
      </c>
      <c r="N1306" s="25" t="s">
        <v>5299</v>
      </c>
      <c r="O1306" s="25" t="s">
        <v>3070</v>
      </c>
      <c r="P1306" s="25">
        <v>21791</v>
      </c>
      <c r="Q1306" s="25">
        <v>1.6759999999999999</v>
      </c>
      <c r="R1306" s="25" t="s">
        <v>36</v>
      </c>
      <c r="S1306" s="25" t="s">
        <v>36</v>
      </c>
    </row>
    <row r="1307" spans="1:19" x14ac:dyDescent="0.35">
      <c r="A1307" s="25" t="str">
        <f>+N1307</f>
        <v>Khyuppenen Dan</v>
      </c>
      <c r="B1307" s="25" t="str">
        <f>+M1307</f>
        <v>539.12.403.0</v>
      </c>
      <c r="C1307" s="25" t="str">
        <f>LEFT(L1307,2)</f>
        <v>R8</v>
      </c>
      <c r="D1307" s="25">
        <f>+Q1307</f>
        <v>1.204</v>
      </c>
      <c r="E1307" s="25" t="str">
        <f>+R1307</f>
        <v>14&amp;U</v>
      </c>
      <c r="F1307" s="25" t="str">
        <f>+S1307</f>
        <v>A</v>
      </c>
      <c r="G1307" s="29" t="s">
        <v>1839</v>
      </c>
      <c r="H1307" s="29" t="str">
        <f t="shared" si="20"/>
        <v/>
      </c>
      <c r="I1307" s="25" t="str">
        <f>IF(K1307&gt;4,"Dames","Messieurs")</f>
        <v>Messieurs</v>
      </c>
      <c r="J1307" t="str">
        <f>RIGHT(B1307,5)</f>
        <v>403.0</v>
      </c>
      <c r="K1307">
        <f>VALUE(LEFT(J1307,1))</f>
        <v>4</v>
      </c>
      <c r="L1307" s="25" t="str">
        <f>+O1307</f>
        <v>R8 </v>
      </c>
      <c r="M1307" s="25" t="s">
        <v>3298</v>
      </c>
      <c r="N1307" s="25" t="s">
        <v>3299</v>
      </c>
      <c r="O1307" s="25" t="s">
        <v>3070</v>
      </c>
      <c r="P1307" s="25">
        <v>26716</v>
      </c>
      <c r="Q1307" s="25">
        <v>1.204</v>
      </c>
      <c r="R1307" s="25" t="s">
        <v>83</v>
      </c>
      <c r="S1307" s="25" t="s">
        <v>36</v>
      </c>
    </row>
    <row r="1308" spans="1:19" x14ac:dyDescent="0.35">
      <c r="A1308" s="25" t="str">
        <f>+N1308</f>
        <v>Kicova Ciompa Julia</v>
      </c>
      <c r="B1308" s="25" t="str">
        <f>+M1308</f>
        <v>540.12.821.0</v>
      </c>
      <c r="C1308" s="25" t="str">
        <f>LEFT(L1308,2)</f>
        <v>R7</v>
      </c>
      <c r="D1308" s="25">
        <f>+Q1308</f>
        <v>1.875</v>
      </c>
      <c r="E1308" s="25" t="str">
        <f>+R1308</f>
        <v>14&amp;U</v>
      </c>
      <c r="F1308" s="25" t="str">
        <f>+S1308</f>
        <v>A</v>
      </c>
      <c r="G1308" s="29" t="s">
        <v>1839</v>
      </c>
      <c r="H1308" s="29" t="str">
        <f t="shared" si="20"/>
        <v/>
      </c>
      <c r="I1308" s="25" t="str">
        <f>IF(K1308&gt;4,"Dames","Messieurs")</f>
        <v>Dames</v>
      </c>
      <c r="J1308" t="str">
        <f>RIGHT(B1308,5)</f>
        <v>821.0</v>
      </c>
      <c r="K1308">
        <f>VALUE(LEFT(J1308,1))</f>
        <v>8</v>
      </c>
      <c r="L1308" s="25" t="str">
        <f>+O1308</f>
        <v>R7 </v>
      </c>
      <c r="M1308" s="25" t="s">
        <v>3260</v>
      </c>
      <c r="N1308" s="25" t="s">
        <v>3261</v>
      </c>
      <c r="O1308" s="25" t="s">
        <v>3066</v>
      </c>
      <c r="P1308" s="25">
        <v>7249</v>
      </c>
      <c r="Q1308" s="25">
        <v>1.875</v>
      </c>
      <c r="R1308" s="25" t="s">
        <v>83</v>
      </c>
      <c r="S1308" s="25" t="s">
        <v>36</v>
      </c>
    </row>
    <row r="1309" spans="1:19" x14ac:dyDescent="0.35">
      <c r="A1309" s="25" t="str">
        <f>+N1309</f>
        <v>Kicova Ciompa Sophia</v>
      </c>
      <c r="B1309" s="25" t="str">
        <f>+M1309</f>
        <v>540.14.785.0</v>
      </c>
      <c r="C1309" s="25" t="str">
        <f>LEFT(L1309,2)</f>
        <v>R9</v>
      </c>
      <c r="D1309" s="25">
        <f>+Q1309</f>
        <v>0.74299999999999999</v>
      </c>
      <c r="E1309" s="25" t="str">
        <f>+R1309</f>
        <v>12&amp;U</v>
      </c>
      <c r="F1309" s="25" t="str">
        <f>+S1309</f>
        <v>A</v>
      </c>
      <c r="G1309" s="29" t="s">
        <v>1839</v>
      </c>
      <c r="H1309" s="29" t="str">
        <f t="shared" si="20"/>
        <v/>
      </c>
      <c r="I1309" s="25" t="str">
        <f>IF(K1309&gt;4,"Dames","Messieurs")</f>
        <v>Dames</v>
      </c>
      <c r="J1309" t="str">
        <f>RIGHT(B1309,5)</f>
        <v>785.0</v>
      </c>
      <c r="K1309">
        <f>VALUE(LEFT(J1309,1))</f>
        <v>7</v>
      </c>
      <c r="L1309" s="25" t="str">
        <f>+O1309</f>
        <v>R9 </v>
      </c>
      <c r="M1309" s="25" t="s">
        <v>4915</v>
      </c>
      <c r="N1309" s="25" t="s">
        <v>4916</v>
      </c>
      <c r="O1309" s="25" t="s">
        <v>3073</v>
      </c>
      <c r="P1309" s="25">
        <v>20715</v>
      </c>
      <c r="Q1309" s="25">
        <v>0.74299999999999999</v>
      </c>
      <c r="R1309" s="25" t="s">
        <v>50</v>
      </c>
      <c r="S1309" s="25" t="s">
        <v>36</v>
      </c>
    </row>
    <row r="1310" spans="1:19" x14ac:dyDescent="0.35">
      <c r="A1310" s="25" t="str">
        <f>+N1310</f>
        <v>Kiener Jean-Marie</v>
      </c>
      <c r="B1310" s="25" t="str">
        <f>+M1310</f>
        <v>540.81.287.0</v>
      </c>
      <c r="C1310" s="25" t="str">
        <f>LEFT(L1310,2)</f>
        <v>R9</v>
      </c>
      <c r="D1310" s="25">
        <f>+Q1310</f>
        <v>0.75</v>
      </c>
      <c r="E1310" s="25" t="str">
        <f>+R1310</f>
        <v>40+</v>
      </c>
      <c r="F1310" s="25" t="str">
        <f>+S1310</f>
        <v>S</v>
      </c>
      <c r="G1310" s="29" t="s">
        <v>3995</v>
      </c>
      <c r="H1310" s="29" t="str">
        <f t="shared" si="20"/>
        <v/>
      </c>
      <c r="I1310" s="25" t="str">
        <f>IF(K1310&gt;4,"Dames","Messieurs")</f>
        <v>Messieurs</v>
      </c>
      <c r="J1310" t="str">
        <f>RIGHT(B1310,5)</f>
        <v>287.0</v>
      </c>
      <c r="K1310">
        <f>VALUE(LEFT(J1310,1))</f>
        <v>2</v>
      </c>
      <c r="L1310" s="25" t="str">
        <f>+O1310</f>
        <v>R9 </v>
      </c>
      <c r="M1310" s="25" t="s">
        <v>4312</v>
      </c>
      <c r="N1310" s="25" t="s">
        <v>4313</v>
      </c>
      <c r="O1310" s="25" t="s">
        <v>3073</v>
      </c>
      <c r="P1310" s="25">
        <v>32458</v>
      </c>
      <c r="Q1310" s="25">
        <v>0.75</v>
      </c>
      <c r="R1310" s="25" t="s">
        <v>68</v>
      </c>
      <c r="S1310" s="25" t="s">
        <v>878</v>
      </c>
    </row>
    <row r="1311" spans="1:19" x14ac:dyDescent="0.35">
      <c r="A1311" s="25" t="str">
        <f>+N1311</f>
        <v>Kiliaridis Dimitrios</v>
      </c>
      <c r="B1311" s="25" t="str">
        <f>+M1311</f>
        <v>541.98.347.0</v>
      </c>
      <c r="C1311" s="25" t="str">
        <f>LEFT(L1311,2)</f>
        <v>R8</v>
      </c>
      <c r="D1311" s="25">
        <f>+Q1311</f>
        <v>1.42</v>
      </c>
      <c r="E1311" s="25" t="str">
        <f>+R1311</f>
        <v>A</v>
      </c>
      <c r="F1311" s="25" t="str">
        <f>+S1311</f>
        <v>A</v>
      </c>
      <c r="G1311" s="29" t="s">
        <v>3995</v>
      </c>
      <c r="H1311" s="29" t="str">
        <f t="shared" si="20"/>
        <v/>
      </c>
      <c r="I1311" s="25" t="str">
        <f>IF(K1311&gt;4,"Dames","Messieurs")</f>
        <v>Messieurs</v>
      </c>
      <c r="J1311" t="str">
        <f>RIGHT(B1311,5)</f>
        <v>347.0</v>
      </c>
      <c r="K1311">
        <f>VALUE(LEFT(J1311,1))</f>
        <v>3</v>
      </c>
      <c r="L1311" s="25" t="str">
        <f>+O1311</f>
        <v>R8 </v>
      </c>
      <c r="M1311" s="25" t="s">
        <v>4214</v>
      </c>
      <c r="N1311" s="25" t="s">
        <v>4215</v>
      </c>
      <c r="O1311" s="25" t="s">
        <v>3070</v>
      </c>
      <c r="P1311" s="25">
        <v>24202</v>
      </c>
      <c r="Q1311" s="25">
        <v>1.42</v>
      </c>
      <c r="R1311" s="25" t="s">
        <v>36</v>
      </c>
      <c r="S1311" s="25" t="s">
        <v>36</v>
      </c>
    </row>
    <row r="1312" spans="1:19" x14ac:dyDescent="0.35">
      <c r="A1312" s="25" t="str">
        <f>+N1312</f>
        <v>Kindel Tim</v>
      </c>
      <c r="B1312" s="25" t="str">
        <f>+M1312</f>
        <v>542.09.222.0</v>
      </c>
      <c r="C1312" s="25" t="str">
        <f>LEFT(L1312,2)</f>
        <v>R9</v>
      </c>
      <c r="D1312" s="25">
        <f>+Q1312</f>
        <v>0.75</v>
      </c>
      <c r="E1312" s="25" t="str">
        <f>+R1312</f>
        <v>16&amp;U</v>
      </c>
      <c r="F1312" s="25" t="str">
        <f>+S1312</f>
        <v>S</v>
      </c>
      <c r="G1312" s="29" t="s">
        <v>3978</v>
      </c>
      <c r="H1312" s="29" t="str">
        <f t="shared" si="20"/>
        <v/>
      </c>
      <c r="I1312" s="25" t="str">
        <f>IF(K1312&gt;4,"Dames","Messieurs")</f>
        <v>Messieurs</v>
      </c>
      <c r="J1312" t="str">
        <f>RIGHT(B1312,5)</f>
        <v>222.0</v>
      </c>
      <c r="K1312">
        <f>VALUE(LEFT(J1312,1))</f>
        <v>2</v>
      </c>
      <c r="L1312" s="25" t="str">
        <f>+O1312</f>
        <v>R9 </v>
      </c>
      <c r="M1312" s="25" t="s">
        <v>2565</v>
      </c>
      <c r="N1312" s="25" t="s">
        <v>2566</v>
      </c>
      <c r="O1312" s="25" t="s">
        <v>3073</v>
      </c>
      <c r="P1312" s="25">
        <v>32458</v>
      </c>
      <c r="Q1312" s="25">
        <v>0.75</v>
      </c>
      <c r="R1312" s="25" t="s">
        <v>87</v>
      </c>
      <c r="S1312" s="25" t="s">
        <v>878</v>
      </c>
    </row>
    <row r="1313" spans="1:19" x14ac:dyDescent="0.35">
      <c r="A1313" s="25" t="str">
        <f>+N1313</f>
        <v>King Minna</v>
      </c>
      <c r="B1313" s="25" t="str">
        <f>+M1313</f>
        <v>542.70.884.0</v>
      </c>
      <c r="C1313" s="25" t="str">
        <f>LEFT(L1313,2)</f>
        <v>R5</v>
      </c>
      <c r="D1313" s="25">
        <f>+Q1313</f>
        <v>4.6189999999999998</v>
      </c>
      <c r="E1313" s="25" t="str">
        <f>+R1313</f>
        <v>55+</v>
      </c>
      <c r="F1313" s="25" t="str">
        <f>+S1313</f>
        <v>A</v>
      </c>
      <c r="G1313" s="29" t="s">
        <v>1839</v>
      </c>
      <c r="H1313" s="29" t="str">
        <f t="shared" si="20"/>
        <v/>
      </c>
      <c r="I1313" s="25" t="str">
        <f>IF(K1313&gt;4,"Dames","Messieurs")</f>
        <v>Dames</v>
      </c>
      <c r="J1313" t="str">
        <f>RIGHT(B1313,5)</f>
        <v>884.0</v>
      </c>
      <c r="K1313">
        <f>VALUE(LEFT(J1313,1))</f>
        <v>8</v>
      </c>
      <c r="L1313" s="25" t="str">
        <f>+O1313</f>
        <v>R5 </v>
      </c>
      <c r="M1313" s="25" t="s">
        <v>2064</v>
      </c>
      <c r="N1313" s="25" t="s">
        <v>2065</v>
      </c>
      <c r="O1313" s="25" t="s">
        <v>3084</v>
      </c>
      <c r="P1313" s="25">
        <v>1911</v>
      </c>
      <c r="Q1313" s="25">
        <v>4.6189999999999998</v>
      </c>
      <c r="R1313" s="25" t="s">
        <v>53</v>
      </c>
      <c r="S1313" s="25" t="s">
        <v>36</v>
      </c>
    </row>
    <row r="1314" spans="1:19" x14ac:dyDescent="0.35">
      <c r="A1314" s="25" t="str">
        <f>+N1314</f>
        <v>Kirk Peter</v>
      </c>
      <c r="B1314" s="25" t="str">
        <f>+M1314</f>
        <v>543.75.436.0</v>
      </c>
      <c r="C1314" s="25" t="str">
        <f>LEFT(L1314,2)</f>
        <v>R9</v>
      </c>
      <c r="D1314" s="25">
        <f>+Q1314</f>
        <v>0.745</v>
      </c>
      <c r="E1314" s="25" t="str">
        <f>+R1314</f>
        <v>50+</v>
      </c>
      <c r="F1314" s="25" t="str">
        <f>+S1314</f>
        <v>A</v>
      </c>
      <c r="G1314" s="29" t="s">
        <v>1839</v>
      </c>
      <c r="H1314" s="29" t="str">
        <f t="shared" si="20"/>
        <v/>
      </c>
      <c r="I1314" s="25" t="str">
        <f>IF(K1314&gt;4,"Dames","Messieurs")</f>
        <v>Messieurs</v>
      </c>
      <c r="J1314" t="str">
        <f>RIGHT(B1314,5)</f>
        <v>436.0</v>
      </c>
      <c r="K1314">
        <f>VALUE(LEFT(J1314,1))</f>
        <v>4</v>
      </c>
      <c r="L1314" s="25" t="str">
        <f>+O1314</f>
        <v>R9 </v>
      </c>
      <c r="M1314" s="25" t="s">
        <v>5007</v>
      </c>
      <c r="N1314" s="25" t="s">
        <v>5008</v>
      </c>
      <c r="O1314" s="25" t="s">
        <v>3073</v>
      </c>
      <c r="P1314" s="25">
        <v>44548</v>
      </c>
      <c r="Q1314" s="25">
        <v>0.745</v>
      </c>
      <c r="R1314" s="25" t="s">
        <v>39</v>
      </c>
      <c r="S1314" s="25" t="s">
        <v>36</v>
      </c>
    </row>
    <row r="1315" spans="1:19" x14ac:dyDescent="0.35">
      <c r="A1315" s="25" t="str">
        <f>+N1315</f>
        <v>Kirov Johan</v>
      </c>
      <c r="B1315" s="25" t="str">
        <f>+M1315</f>
        <v>543.89.153.0</v>
      </c>
      <c r="C1315" s="25" t="str">
        <f>LEFT(L1315,2)</f>
        <v>R9</v>
      </c>
      <c r="D1315" s="25">
        <f>+Q1315</f>
        <v>0.75</v>
      </c>
      <c r="E1315" s="25" t="str">
        <f>+R1315</f>
        <v>35+</v>
      </c>
      <c r="F1315" s="25" t="str">
        <f>+S1315</f>
        <v>S</v>
      </c>
      <c r="G1315" s="29" t="s">
        <v>543</v>
      </c>
      <c r="H1315" s="29" t="str">
        <f t="shared" si="20"/>
        <v/>
      </c>
      <c r="I1315" s="25" t="str">
        <f>IF(K1315&gt;4,"Dames","Messieurs")</f>
        <v>Messieurs</v>
      </c>
      <c r="J1315" t="str">
        <f>RIGHT(B1315,5)</f>
        <v>153.0</v>
      </c>
      <c r="K1315">
        <f>VALUE(LEFT(J1315,1))</f>
        <v>1</v>
      </c>
      <c r="L1315" s="25" t="str">
        <f>+O1315</f>
        <v>R9 </v>
      </c>
      <c r="M1315" s="25" t="s">
        <v>1260</v>
      </c>
      <c r="N1315" s="25" t="s">
        <v>1261</v>
      </c>
      <c r="O1315" s="25" t="s">
        <v>3073</v>
      </c>
      <c r="P1315" s="25">
        <v>32458</v>
      </c>
      <c r="Q1315" s="25">
        <v>0.75</v>
      </c>
      <c r="R1315" s="25" t="s">
        <v>42</v>
      </c>
      <c r="S1315" s="25" t="s">
        <v>878</v>
      </c>
    </row>
    <row r="1316" spans="1:19" x14ac:dyDescent="0.35">
      <c r="A1316" s="25" t="str">
        <f>+N1316</f>
        <v>Klanke Jens</v>
      </c>
      <c r="B1316" s="25" t="str">
        <f>+M1316</f>
        <v>545.89.215.0</v>
      </c>
      <c r="C1316" s="25" t="str">
        <f>LEFT(L1316,2)</f>
        <v>R7</v>
      </c>
      <c r="D1316" s="25">
        <f>+Q1316</f>
        <v>1.9490000000000001</v>
      </c>
      <c r="E1316" s="25" t="str">
        <f>+R1316</f>
        <v>35+</v>
      </c>
      <c r="F1316" s="25" t="str">
        <f>+S1316</f>
        <v>A</v>
      </c>
      <c r="G1316" s="29" t="s">
        <v>3995</v>
      </c>
      <c r="H1316" s="29" t="str">
        <f t="shared" si="20"/>
        <v/>
      </c>
      <c r="I1316" s="25" t="str">
        <f>IF(K1316&gt;4,"Dames","Messieurs")</f>
        <v>Messieurs</v>
      </c>
      <c r="J1316" t="str">
        <f>RIGHT(B1316,5)</f>
        <v>215.0</v>
      </c>
      <c r="K1316">
        <f>VALUE(LEFT(J1316,1))</f>
        <v>2</v>
      </c>
      <c r="L1316" s="25" t="str">
        <f>+O1316</f>
        <v>R7 </v>
      </c>
      <c r="M1316" s="25" t="s">
        <v>4202</v>
      </c>
      <c r="N1316" s="25" t="s">
        <v>4203</v>
      </c>
      <c r="O1316" s="25" t="s">
        <v>3066</v>
      </c>
      <c r="P1316" s="25">
        <v>19554</v>
      </c>
      <c r="Q1316" s="25">
        <v>1.9490000000000001</v>
      </c>
      <c r="R1316" s="25" t="s">
        <v>42</v>
      </c>
      <c r="S1316" s="25" t="s">
        <v>36</v>
      </c>
    </row>
    <row r="1317" spans="1:19" x14ac:dyDescent="0.35">
      <c r="A1317" s="25" t="str">
        <f>+N1317</f>
        <v>Kleinfercher Audrey</v>
      </c>
      <c r="B1317" s="25" t="str">
        <f>+M1317</f>
        <v>546.00.877.0</v>
      </c>
      <c r="C1317" s="25" t="str">
        <f>LEFT(L1317,2)</f>
        <v>R4</v>
      </c>
      <c r="D1317" s="25">
        <f>+Q1317</f>
        <v>6.1040000000000001</v>
      </c>
      <c r="E1317" s="25" t="str">
        <f>+R1317</f>
        <v>A</v>
      </c>
      <c r="F1317" s="25" t="str">
        <f>+S1317</f>
        <v>A</v>
      </c>
      <c r="G1317" s="29" t="s">
        <v>1839</v>
      </c>
      <c r="H1317" s="29" t="str">
        <f t="shared" si="20"/>
        <v/>
      </c>
      <c r="I1317" s="25" t="str">
        <f>IF(K1317&gt;4,"Dames","Messieurs")</f>
        <v>Dames</v>
      </c>
      <c r="J1317" t="str">
        <f>RIGHT(B1317,5)</f>
        <v>877.0</v>
      </c>
      <c r="K1317">
        <f>VALUE(LEFT(J1317,1))</f>
        <v>8</v>
      </c>
      <c r="L1317" s="25" t="str">
        <f>+O1317</f>
        <v>R4 </v>
      </c>
      <c r="M1317" s="25" t="s">
        <v>1980</v>
      </c>
      <c r="N1317" s="25" t="s">
        <v>1981</v>
      </c>
      <c r="O1317" s="25" t="s">
        <v>3064</v>
      </c>
      <c r="P1317" s="25">
        <v>815</v>
      </c>
      <c r="Q1317" s="25">
        <v>6.1040000000000001</v>
      </c>
      <c r="R1317" s="25" t="s">
        <v>36</v>
      </c>
      <c r="S1317" s="25" t="s">
        <v>36</v>
      </c>
    </row>
    <row r="1318" spans="1:19" x14ac:dyDescent="0.35">
      <c r="A1318" s="25" t="str">
        <f>+N1318</f>
        <v>Kleinfercher Victoria</v>
      </c>
      <c r="B1318" s="25" t="str">
        <f>+M1318</f>
        <v>546.06.504.0</v>
      </c>
      <c r="C1318" s="25" t="str">
        <f>LEFT(L1318,2)</f>
        <v>R8</v>
      </c>
      <c r="D1318" s="25">
        <f>+Q1318</f>
        <v>1.113</v>
      </c>
      <c r="E1318" s="25" t="str">
        <f>+R1318</f>
        <v>A</v>
      </c>
      <c r="F1318" s="25" t="str">
        <f>+S1318</f>
        <v>S</v>
      </c>
      <c r="G1318" s="29" t="s">
        <v>1839</v>
      </c>
      <c r="H1318" s="29" t="str">
        <f t="shared" si="20"/>
        <v/>
      </c>
      <c r="I1318" s="25" t="str">
        <f>IF(K1318&gt;4,"Dames","Messieurs")</f>
        <v>Dames</v>
      </c>
      <c r="J1318" t="str">
        <f>RIGHT(B1318,5)</f>
        <v>504.0</v>
      </c>
      <c r="K1318">
        <f>VALUE(LEFT(J1318,1))</f>
        <v>5</v>
      </c>
      <c r="L1318" s="25" t="str">
        <f>+O1318</f>
        <v>R8 </v>
      </c>
      <c r="M1318" s="25" t="s">
        <v>1990</v>
      </c>
      <c r="N1318" s="25" t="s">
        <v>1991</v>
      </c>
      <c r="O1318" s="25" t="s">
        <v>3070</v>
      </c>
      <c r="P1318" s="25">
        <v>10201</v>
      </c>
      <c r="Q1318" s="25">
        <v>1.113</v>
      </c>
      <c r="R1318" s="25" t="s">
        <v>36</v>
      </c>
      <c r="S1318" s="25" t="s">
        <v>878</v>
      </c>
    </row>
    <row r="1319" spans="1:19" x14ac:dyDescent="0.35">
      <c r="A1319" s="25" t="str">
        <f>+N1319</f>
        <v>Klingele Anais</v>
      </c>
      <c r="B1319" s="25" t="str">
        <f>+M1319</f>
        <v>547.12.823.0</v>
      </c>
      <c r="C1319" s="25" t="str">
        <f>LEFT(L1319,2)</f>
        <v>R9</v>
      </c>
      <c r="D1319" s="25">
        <f>+Q1319</f>
        <v>0.74299999999999999</v>
      </c>
      <c r="E1319" s="25" t="str">
        <f>+R1319</f>
        <v>14&amp;U</v>
      </c>
      <c r="F1319" s="25" t="str">
        <f>+S1319</f>
        <v>A</v>
      </c>
      <c r="G1319" s="29" t="s">
        <v>2175</v>
      </c>
      <c r="H1319" s="29" t="str">
        <f t="shared" si="20"/>
        <v/>
      </c>
      <c r="I1319" s="25" t="str">
        <f>IF(K1319&gt;4,"Dames","Messieurs")</f>
        <v>Dames</v>
      </c>
      <c r="J1319" t="str">
        <f>RIGHT(B1319,5)</f>
        <v>823.0</v>
      </c>
      <c r="K1319">
        <f>VALUE(LEFT(J1319,1))</f>
        <v>8</v>
      </c>
      <c r="L1319" s="25" t="str">
        <f>+O1319</f>
        <v>R9 </v>
      </c>
      <c r="M1319" s="25" t="s">
        <v>5110</v>
      </c>
      <c r="N1319" s="25" t="s">
        <v>5111</v>
      </c>
      <c r="O1319" s="25" t="s">
        <v>3073</v>
      </c>
      <c r="P1319" s="25">
        <v>16552</v>
      </c>
      <c r="Q1319" s="25">
        <v>0.74299999999999999</v>
      </c>
      <c r="R1319" s="25" t="s">
        <v>83</v>
      </c>
      <c r="S1319" s="25" t="s">
        <v>36</v>
      </c>
    </row>
    <row r="1320" spans="1:19" x14ac:dyDescent="0.35">
      <c r="A1320" s="25" t="str">
        <f>+N1320</f>
        <v>Klingele Jérôme</v>
      </c>
      <c r="B1320" s="25" t="str">
        <f>+M1320</f>
        <v>547.77.275.0</v>
      </c>
      <c r="C1320" s="25" t="str">
        <f>LEFT(L1320,2)</f>
        <v>R5</v>
      </c>
      <c r="D1320" s="25">
        <f>+Q1320</f>
        <v>5.1740000000000004</v>
      </c>
      <c r="E1320" s="25" t="str">
        <f>+R1320</f>
        <v>45+</v>
      </c>
      <c r="F1320" s="25" t="str">
        <f>+S1320</f>
        <v>A</v>
      </c>
      <c r="G1320" s="29" t="s">
        <v>2175</v>
      </c>
      <c r="H1320" s="29" t="str">
        <f t="shared" si="20"/>
        <v/>
      </c>
      <c r="I1320" s="25" t="str">
        <f>IF(K1320&gt;4,"Dames","Messieurs")</f>
        <v>Messieurs</v>
      </c>
      <c r="J1320" t="str">
        <f>RIGHT(B1320,5)</f>
        <v>275.0</v>
      </c>
      <c r="K1320">
        <f>VALUE(LEFT(J1320,1))</f>
        <v>2</v>
      </c>
      <c r="L1320" s="25" t="str">
        <f>+O1320</f>
        <v>R5 </v>
      </c>
      <c r="M1320" s="25" t="s">
        <v>5126</v>
      </c>
      <c r="N1320" s="25" t="s">
        <v>5127</v>
      </c>
      <c r="O1320" s="25" t="s">
        <v>3084</v>
      </c>
      <c r="P1320" s="25">
        <v>3839</v>
      </c>
      <c r="Q1320" s="25">
        <v>5.1740000000000004</v>
      </c>
      <c r="R1320" s="25" t="s">
        <v>78</v>
      </c>
      <c r="S1320" s="25" t="s">
        <v>36</v>
      </c>
    </row>
    <row r="1321" spans="1:19" x14ac:dyDescent="0.35">
      <c r="A1321" s="25" t="str">
        <f>+N1321</f>
        <v>Klink Catherine</v>
      </c>
      <c r="B1321" s="25" t="str">
        <f>+M1321</f>
        <v>547.68.510.0</v>
      </c>
      <c r="C1321" s="25" t="str">
        <f>LEFT(L1321,2)</f>
        <v>R7</v>
      </c>
      <c r="D1321" s="25">
        <f>+Q1321</f>
        <v>2.0529999999999999</v>
      </c>
      <c r="E1321" s="25" t="str">
        <f>+R1321</f>
        <v>55+</v>
      </c>
      <c r="F1321" s="25" t="str">
        <f>+S1321</f>
        <v>A</v>
      </c>
      <c r="G1321" s="29" t="s">
        <v>27</v>
      </c>
      <c r="H1321" s="29" t="str">
        <f t="shared" si="20"/>
        <v/>
      </c>
      <c r="I1321" s="25" t="str">
        <f>IF(K1321&gt;4,"Dames","Messieurs")</f>
        <v>Dames</v>
      </c>
      <c r="J1321" t="str">
        <f>RIGHT(B1321,5)</f>
        <v>510.0</v>
      </c>
      <c r="K1321">
        <f>VALUE(LEFT(J1321,1))</f>
        <v>5</v>
      </c>
      <c r="L1321" s="25" t="str">
        <f>+O1321</f>
        <v>R7 </v>
      </c>
      <c r="M1321" s="25" t="s">
        <v>203</v>
      </c>
      <c r="N1321" s="25" t="s">
        <v>204</v>
      </c>
      <c r="O1321" s="25" t="s">
        <v>3066</v>
      </c>
      <c r="P1321" s="25">
        <v>6711</v>
      </c>
      <c r="Q1321" s="25">
        <v>2.0529999999999999</v>
      </c>
      <c r="R1321" s="25" t="s">
        <v>53</v>
      </c>
      <c r="S1321" s="25" t="s">
        <v>36</v>
      </c>
    </row>
    <row r="1322" spans="1:19" x14ac:dyDescent="0.35">
      <c r="A1322" s="25" t="str">
        <f>+N1322</f>
        <v>Kobzos Philippe</v>
      </c>
      <c r="B1322" s="25" t="str">
        <f>+M1322</f>
        <v>550.77.237.0</v>
      </c>
      <c r="C1322" s="25" t="str">
        <f>LEFT(L1322,2)</f>
        <v>R9</v>
      </c>
      <c r="D1322" s="25">
        <f>+Q1322</f>
        <v>0.75</v>
      </c>
      <c r="E1322" s="25" t="str">
        <f>+R1322</f>
        <v>45+</v>
      </c>
      <c r="F1322" s="25" t="str">
        <f>+S1322</f>
        <v>A</v>
      </c>
      <c r="G1322" s="29" t="s">
        <v>543</v>
      </c>
      <c r="H1322" s="29" t="str">
        <f t="shared" si="20"/>
        <v/>
      </c>
      <c r="I1322" s="25" t="str">
        <f>IF(K1322&gt;4,"Dames","Messieurs")</f>
        <v>Messieurs</v>
      </c>
      <c r="J1322" t="str">
        <f>RIGHT(B1322,5)</f>
        <v>237.0</v>
      </c>
      <c r="K1322">
        <f>VALUE(LEFT(J1322,1))</f>
        <v>2</v>
      </c>
      <c r="L1322" s="25" t="str">
        <f>+O1322</f>
        <v>R9 </v>
      </c>
      <c r="M1322" s="25" t="s">
        <v>658</v>
      </c>
      <c r="N1322" s="25" t="s">
        <v>659</v>
      </c>
      <c r="O1322" s="25" t="s">
        <v>3073</v>
      </c>
      <c r="P1322" s="25">
        <v>32458</v>
      </c>
      <c r="Q1322" s="25">
        <v>0.75</v>
      </c>
      <c r="R1322" s="25" t="s">
        <v>78</v>
      </c>
      <c r="S1322" s="25" t="s">
        <v>36</v>
      </c>
    </row>
    <row r="1323" spans="1:19" x14ac:dyDescent="0.35">
      <c r="A1323" s="25" t="str">
        <f>+N1323</f>
        <v>Koch Nathalie</v>
      </c>
      <c r="B1323" s="25" t="str">
        <f>+M1323</f>
        <v>551.73.665.0</v>
      </c>
      <c r="C1323" s="25" t="str">
        <f>LEFT(L1323,2)</f>
        <v>R9</v>
      </c>
      <c r="D1323" s="25">
        <f>+Q1323</f>
        <v>0.75</v>
      </c>
      <c r="E1323" s="25" t="str">
        <f>+R1323</f>
        <v>50+</v>
      </c>
      <c r="F1323" s="25" t="str">
        <f>+S1323</f>
        <v>S</v>
      </c>
      <c r="G1323" s="29" t="s">
        <v>28</v>
      </c>
      <c r="H1323" s="29" t="str">
        <f t="shared" si="20"/>
        <v/>
      </c>
      <c r="I1323" s="25" t="str">
        <f>IF(K1323&gt;4,"Dames","Messieurs")</f>
        <v>Dames</v>
      </c>
      <c r="J1323" t="str">
        <f>RIGHT(B1323,5)</f>
        <v>665.0</v>
      </c>
      <c r="K1323">
        <f>VALUE(LEFT(J1323,1))</f>
        <v>6</v>
      </c>
      <c r="L1323" s="25" t="str">
        <f>+O1323</f>
        <v>R9 </v>
      </c>
      <c r="M1323" s="25" t="s">
        <v>695</v>
      </c>
      <c r="N1323" s="25" t="s">
        <v>696</v>
      </c>
      <c r="O1323" s="25" t="s">
        <v>3073</v>
      </c>
      <c r="P1323" s="25">
        <v>11805</v>
      </c>
      <c r="Q1323" s="25">
        <v>0.75</v>
      </c>
      <c r="R1323" s="25" t="s">
        <v>39</v>
      </c>
      <c r="S1323" s="25" t="s">
        <v>878</v>
      </c>
    </row>
    <row r="1324" spans="1:19" x14ac:dyDescent="0.35">
      <c r="A1324" s="25" t="str">
        <f>+N1324</f>
        <v>Kodjo Franck</v>
      </c>
      <c r="B1324" s="25" t="str">
        <f>+M1324</f>
        <v>552.98.142.0</v>
      </c>
      <c r="C1324" s="25" t="str">
        <f>LEFT(L1324,2)</f>
        <v>R9</v>
      </c>
      <c r="D1324" s="25">
        <f>+Q1324</f>
        <v>0.75</v>
      </c>
      <c r="E1324" s="25" t="str">
        <f>+R1324</f>
        <v>A</v>
      </c>
      <c r="F1324" s="25" t="str">
        <f>+S1324</f>
        <v>S</v>
      </c>
      <c r="G1324" s="29" t="s">
        <v>3359</v>
      </c>
      <c r="H1324" s="29" t="str">
        <f t="shared" si="20"/>
        <v/>
      </c>
      <c r="I1324" s="25" t="str">
        <f>IF(K1324&gt;4,"Dames","Messieurs")</f>
        <v>Messieurs</v>
      </c>
      <c r="J1324" t="str">
        <f>RIGHT(B1324,5)</f>
        <v>142.0</v>
      </c>
      <c r="K1324">
        <f>VALUE(LEFT(J1324,1))</f>
        <v>1</v>
      </c>
      <c r="L1324" s="25" t="str">
        <f>+O1324</f>
        <v>R9 </v>
      </c>
      <c r="M1324" s="25" t="s">
        <v>1685</v>
      </c>
      <c r="N1324" s="25" t="s">
        <v>1686</v>
      </c>
      <c r="O1324" s="25" t="s">
        <v>3073</v>
      </c>
      <c r="P1324" s="25">
        <v>32458</v>
      </c>
      <c r="Q1324" s="25">
        <v>0.75</v>
      </c>
      <c r="R1324" s="25" t="s">
        <v>36</v>
      </c>
      <c r="S1324" s="25" t="s">
        <v>878</v>
      </c>
    </row>
    <row r="1325" spans="1:19" x14ac:dyDescent="0.35">
      <c r="A1325" s="25" t="str">
        <f>+N1325</f>
        <v>Koeneman Harold</v>
      </c>
      <c r="B1325" s="25" t="str">
        <f>+M1325</f>
        <v>556.61.324.0</v>
      </c>
      <c r="C1325" s="25" t="str">
        <f>LEFT(L1325,2)</f>
        <v>R9</v>
      </c>
      <c r="D1325" s="25">
        <f>+Q1325</f>
        <v>0.75</v>
      </c>
      <c r="E1325" s="25" t="str">
        <f>+R1325</f>
        <v>60+</v>
      </c>
      <c r="F1325" s="25" t="str">
        <f>+S1325</f>
        <v>S</v>
      </c>
      <c r="G1325" s="29" t="s">
        <v>1839</v>
      </c>
      <c r="H1325" s="29" t="str">
        <f t="shared" si="20"/>
        <v/>
      </c>
      <c r="I1325" s="25" t="str">
        <f>IF(K1325&gt;4,"Dames","Messieurs")</f>
        <v>Messieurs</v>
      </c>
      <c r="J1325" t="str">
        <f>RIGHT(B1325,5)</f>
        <v>324.0</v>
      </c>
      <c r="K1325">
        <f>VALUE(LEFT(J1325,1))</f>
        <v>3</v>
      </c>
      <c r="L1325" s="25" t="str">
        <f>+O1325</f>
        <v>R9 </v>
      </c>
      <c r="M1325" s="25" t="s">
        <v>2086</v>
      </c>
      <c r="N1325" s="25" t="s">
        <v>2087</v>
      </c>
      <c r="O1325" s="25" t="s">
        <v>3073</v>
      </c>
      <c r="P1325" s="25">
        <v>32458</v>
      </c>
      <c r="Q1325" s="25">
        <v>0.75</v>
      </c>
      <c r="R1325" s="25" t="s">
        <v>47</v>
      </c>
      <c r="S1325" s="25" t="s">
        <v>878</v>
      </c>
    </row>
    <row r="1326" spans="1:19" x14ac:dyDescent="0.35">
      <c r="A1326" s="25" t="str">
        <f>+N1326</f>
        <v>Koglin Laurent</v>
      </c>
      <c r="B1326" s="25" t="str">
        <f>+M1326</f>
        <v>552.74.282.0</v>
      </c>
      <c r="C1326" s="25" t="str">
        <f>LEFT(L1326,2)</f>
        <v>R8</v>
      </c>
      <c r="D1326" s="25">
        <f>+Q1326</f>
        <v>1.1599999999999999</v>
      </c>
      <c r="E1326" s="25" t="str">
        <f>+R1326</f>
        <v>50+</v>
      </c>
      <c r="F1326" s="25" t="str">
        <f>+S1326</f>
        <v>A</v>
      </c>
      <c r="G1326" s="29" t="s">
        <v>3994</v>
      </c>
      <c r="H1326" s="29" t="str">
        <f t="shared" ref="H1326:H1388" si="21">IF(B1326=B1325,1,"")</f>
        <v/>
      </c>
      <c r="I1326" s="25" t="str">
        <f>IF(K1326&gt;4,"Dames","Messieurs")</f>
        <v>Messieurs</v>
      </c>
      <c r="J1326" t="str">
        <f>RIGHT(B1326,5)</f>
        <v>282.0</v>
      </c>
      <c r="K1326">
        <f>VALUE(LEFT(J1326,1))</f>
        <v>2</v>
      </c>
      <c r="L1326" s="25" t="str">
        <f>+O1326</f>
        <v>R8 </v>
      </c>
      <c r="M1326" s="25" t="s">
        <v>4677</v>
      </c>
      <c r="N1326" s="25" t="s">
        <v>4678</v>
      </c>
      <c r="O1326" s="25" t="s">
        <v>3070</v>
      </c>
      <c r="P1326" s="25">
        <v>27246</v>
      </c>
      <c r="Q1326" s="25">
        <v>1.1599999999999999</v>
      </c>
      <c r="R1326" s="25" t="s">
        <v>39</v>
      </c>
      <c r="S1326" s="25" t="s">
        <v>36</v>
      </c>
    </row>
    <row r="1327" spans="1:19" x14ac:dyDescent="0.35">
      <c r="A1327" s="25" t="str">
        <f>+N1327</f>
        <v>Koglin Lien</v>
      </c>
      <c r="B1327" s="25" t="str">
        <f>+M1327</f>
        <v>552.73.678.0</v>
      </c>
      <c r="C1327" s="25" t="str">
        <f>LEFT(L1327,2)</f>
        <v>R9</v>
      </c>
      <c r="D1327" s="25">
        <f>+Q1327</f>
        <v>0.75</v>
      </c>
      <c r="E1327" s="25" t="str">
        <f>+R1327</f>
        <v>50+</v>
      </c>
      <c r="F1327" s="25" t="str">
        <f>+S1327</f>
        <v>S</v>
      </c>
      <c r="G1327" s="29" t="s">
        <v>3994</v>
      </c>
      <c r="H1327" s="29" t="str">
        <f t="shared" si="21"/>
        <v/>
      </c>
      <c r="I1327" s="25" t="str">
        <f>IF(K1327&gt;4,"Dames","Messieurs")</f>
        <v>Dames</v>
      </c>
      <c r="J1327" t="str">
        <f>RIGHT(B1327,5)</f>
        <v>678.0</v>
      </c>
      <c r="K1327">
        <f>VALUE(LEFT(J1327,1))</f>
        <v>6</v>
      </c>
      <c r="L1327" s="25" t="str">
        <f>+O1327</f>
        <v>R9 </v>
      </c>
      <c r="M1327" s="25" t="s">
        <v>4601</v>
      </c>
      <c r="N1327" s="25" t="s">
        <v>4602</v>
      </c>
      <c r="O1327" s="25" t="s">
        <v>3073</v>
      </c>
      <c r="P1327" s="25">
        <v>11805</v>
      </c>
      <c r="Q1327" s="25">
        <v>0.75</v>
      </c>
      <c r="R1327" s="25" t="s">
        <v>39</v>
      </c>
      <c r="S1327" s="25" t="s">
        <v>878</v>
      </c>
    </row>
    <row r="1328" spans="1:19" x14ac:dyDescent="0.35">
      <c r="A1328" s="25" t="str">
        <f>+N1328</f>
        <v>Kohler Tess</v>
      </c>
      <c r="B1328" s="25" t="str">
        <f>+M1328</f>
        <v>553.14.633.0</v>
      </c>
      <c r="C1328" s="25" t="str">
        <f>LEFT(L1328,2)</f>
        <v>R8</v>
      </c>
      <c r="D1328" s="25">
        <f>+Q1328</f>
        <v>0.8</v>
      </c>
      <c r="E1328" s="25" t="str">
        <f>+R1328</f>
        <v>12&amp;U</v>
      </c>
      <c r="F1328" s="25" t="str">
        <f>+S1328</f>
        <v>A</v>
      </c>
      <c r="G1328" s="29" t="s">
        <v>3393</v>
      </c>
      <c r="H1328" s="29" t="str">
        <f t="shared" si="21"/>
        <v/>
      </c>
      <c r="I1328" s="25" t="str">
        <f>IF(K1328&gt;4,"Dames","Messieurs")</f>
        <v>Dames</v>
      </c>
      <c r="J1328" t="str">
        <f>RIGHT(B1328,5)</f>
        <v>633.0</v>
      </c>
      <c r="K1328">
        <f>VALUE(LEFT(J1328,1))</f>
        <v>6</v>
      </c>
      <c r="L1328" s="25" t="str">
        <f>+O1328</f>
        <v>R8 </v>
      </c>
      <c r="M1328" s="25" t="s">
        <v>3556</v>
      </c>
      <c r="N1328" s="25" t="s">
        <v>3557</v>
      </c>
      <c r="O1328" s="25" t="s">
        <v>3070</v>
      </c>
      <c r="P1328" s="25">
        <v>11568</v>
      </c>
      <c r="Q1328" s="25">
        <v>0.8</v>
      </c>
      <c r="R1328" s="25" t="s">
        <v>50</v>
      </c>
      <c r="S1328" s="25" t="s">
        <v>36</v>
      </c>
    </row>
    <row r="1329" spans="1:19" x14ac:dyDescent="0.35">
      <c r="A1329" s="25" t="str">
        <f>+N1329</f>
        <v>Kolaczek Emma</v>
      </c>
      <c r="B1329" s="25" t="str">
        <f>+M1329</f>
        <v>554.09.543.0</v>
      </c>
      <c r="C1329" s="25" t="str">
        <f>LEFT(L1329,2)</f>
        <v>R7</v>
      </c>
      <c r="D1329" s="25">
        <f>+Q1329</f>
        <v>2.968</v>
      </c>
      <c r="E1329" s="25" t="str">
        <f>+R1329</f>
        <v>16&amp;U</v>
      </c>
      <c r="F1329" s="25" t="str">
        <f>+S1329</f>
        <v>S</v>
      </c>
      <c r="G1329" s="29" t="s">
        <v>1839</v>
      </c>
      <c r="H1329" s="29" t="str">
        <f t="shared" si="21"/>
        <v/>
      </c>
      <c r="I1329" s="25" t="str">
        <f>IF(K1329&gt;4,"Dames","Messieurs")</f>
        <v>Dames</v>
      </c>
      <c r="J1329" t="str">
        <f>RIGHT(B1329,5)</f>
        <v>543.0</v>
      </c>
      <c r="K1329">
        <f>VALUE(LEFT(J1329,1))</f>
        <v>5</v>
      </c>
      <c r="L1329" s="25" t="str">
        <f>+O1329</f>
        <v>R7 </v>
      </c>
      <c r="M1329" s="25" t="s">
        <v>2012</v>
      </c>
      <c r="N1329" s="25" t="s">
        <v>2013</v>
      </c>
      <c r="O1329" s="25" t="s">
        <v>3066</v>
      </c>
      <c r="P1329" s="25">
        <v>4458</v>
      </c>
      <c r="Q1329" s="25">
        <v>2.968</v>
      </c>
      <c r="R1329" s="25" t="s">
        <v>87</v>
      </c>
      <c r="S1329" s="25" t="s">
        <v>878</v>
      </c>
    </row>
    <row r="1330" spans="1:19" x14ac:dyDescent="0.35">
      <c r="A1330" s="25" t="str">
        <f>+N1330</f>
        <v>Kolaczek Marion</v>
      </c>
      <c r="B1330" s="25" t="str">
        <f>+M1330</f>
        <v>554.78.583.0</v>
      </c>
      <c r="C1330" s="25" t="str">
        <f>LEFT(L1330,2)</f>
        <v>R7</v>
      </c>
      <c r="D1330" s="25">
        <f>+Q1330</f>
        <v>3.1509999999999998</v>
      </c>
      <c r="E1330" s="25" t="str">
        <f>+R1330</f>
        <v>45+</v>
      </c>
      <c r="F1330" s="25" t="str">
        <f>+S1330</f>
        <v>S</v>
      </c>
      <c r="G1330" s="29" t="s">
        <v>1839</v>
      </c>
      <c r="H1330" s="29" t="str">
        <f t="shared" si="21"/>
        <v/>
      </c>
      <c r="I1330" s="25" t="str">
        <f>IF(K1330&gt;4,"Dames","Messieurs")</f>
        <v>Dames</v>
      </c>
      <c r="J1330" t="str">
        <f>RIGHT(B1330,5)</f>
        <v>583.0</v>
      </c>
      <c r="K1330">
        <f>VALUE(LEFT(J1330,1))</f>
        <v>5</v>
      </c>
      <c r="L1330" s="25" t="str">
        <f>+O1330</f>
        <v>R7 </v>
      </c>
      <c r="M1330" s="25" t="s">
        <v>2553</v>
      </c>
      <c r="N1330" s="25" t="s">
        <v>2554</v>
      </c>
      <c r="O1330" s="25" t="s">
        <v>3066</v>
      </c>
      <c r="P1330" s="25">
        <v>4097</v>
      </c>
      <c r="Q1330" s="25">
        <v>3.1509999999999998</v>
      </c>
      <c r="R1330" s="25" t="s">
        <v>78</v>
      </c>
      <c r="S1330" s="25" t="s">
        <v>878</v>
      </c>
    </row>
    <row r="1331" spans="1:19" x14ac:dyDescent="0.35">
      <c r="A1331" s="25" t="str">
        <f>+N1331</f>
        <v>Kolaczek Romane</v>
      </c>
      <c r="B1331" s="25" t="str">
        <f>+M1331</f>
        <v>554.06.646.0</v>
      </c>
      <c r="C1331" s="25" t="str">
        <f>LEFT(L1331,2)</f>
        <v>R6</v>
      </c>
      <c r="D1331" s="25">
        <f>+Q1331</f>
        <v>4.4589999999999996</v>
      </c>
      <c r="E1331" s="25" t="str">
        <f>+R1331</f>
        <v>A</v>
      </c>
      <c r="F1331" s="25" t="str">
        <f>+S1331</f>
        <v>A</v>
      </c>
      <c r="G1331" s="29" t="s">
        <v>1839</v>
      </c>
      <c r="H1331" s="29" t="str">
        <f t="shared" si="21"/>
        <v/>
      </c>
      <c r="I1331" s="25" t="str">
        <f>IF(K1331&gt;4,"Dames","Messieurs")</f>
        <v>Dames</v>
      </c>
      <c r="J1331" t="str">
        <f>RIGHT(B1331,5)</f>
        <v>646.0</v>
      </c>
      <c r="K1331">
        <f>VALUE(LEFT(J1331,1))</f>
        <v>6</v>
      </c>
      <c r="L1331" s="25" t="str">
        <f>+O1331</f>
        <v>R6 </v>
      </c>
      <c r="M1331" s="25" t="s">
        <v>1881</v>
      </c>
      <c r="N1331" s="25" t="s">
        <v>1882</v>
      </c>
      <c r="O1331" s="25" t="s">
        <v>3065</v>
      </c>
      <c r="P1331" s="25">
        <v>2100</v>
      </c>
      <c r="Q1331" s="25">
        <v>4.4589999999999996</v>
      </c>
      <c r="R1331" s="25" t="s">
        <v>36</v>
      </c>
      <c r="S1331" s="25" t="s">
        <v>36</v>
      </c>
    </row>
    <row r="1332" spans="1:19" x14ac:dyDescent="0.35">
      <c r="A1332" s="25" t="str">
        <f>+N1332</f>
        <v>Kolb Vincent</v>
      </c>
      <c r="B1332" s="25" t="str">
        <f>+M1332</f>
        <v>554.96.373.0</v>
      </c>
      <c r="C1332" s="25" t="str">
        <f>LEFT(L1332,2)</f>
        <v>R9</v>
      </c>
      <c r="D1332" s="25">
        <f>+Q1332</f>
        <v>0.75</v>
      </c>
      <c r="E1332" s="25" t="str">
        <f>+R1332</f>
        <v>A</v>
      </c>
      <c r="F1332" s="25" t="str">
        <f>+S1332</f>
        <v>S</v>
      </c>
      <c r="G1332" s="29" t="s">
        <v>543</v>
      </c>
      <c r="H1332" s="29" t="str">
        <f t="shared" si="21"/>
        <v/>
      </c>
      <c r="I1332" s="25" t="str">
        <f>IF(K1332&gt;4,"Dames","Messieurs")</f>
        <v>Messieurs</v>
      </c>
      <c r="J1332" t="str">
        <f>RIGHT(B1332,5)</f>
        <v>373.0</v>
      </c>
      <c r="K1332">
        <f>VALUE(LEFT(J1332,1))</f>
        <v>3</v>
      </c>
      <c r="L1332" s="25" t="str">
        <f>+O1332</f>
        <v>R9 </v>
      </c>
      <c r="M1332" s="25" t="s">
        <v>1262</v>
      </c>
      <c r="N1332" s="25" t="s">
        <v>1263</v>
      </c>
      <c r="O1332" s="25" t="s">
        <v>3073</v>
      </c>
      <c r="P1332" s="25">
        <v>32458</v>
      </c>
      <c r="Q1332" s="25">
        <v>0.75</v>
      </c>
      <c r="R1332" s="25" t="s">
        <v>36</v>
      </c>
      <c r="S1332" s="25" t="s">
        <v>878</v>
      </c>
    </row>
    <row r="1333" spans="1:19" x14ac:dyDescent="0.35">
      <c r="A1333" s="25" t="str">
        <f>+N1333</f>
        <v>Kopp Valentin</v>
      </c>
      <c r="B1333" s="25" t="str">
        <f>+M1333</f>
        <v>557.99.478.0</v>
      </c>
      <c r="C1333" s="25" t="str">
        <f>LEFT(L1333,2)</f>
        <v>R9</v>
      </c>
      <c r="D1333" s="25">
        <f>+Q1333</f>
        <v>0.75</v>
      </c>
      <c r="E1333" s="25" t="str">
        <f>+R1333</f>
        <v>A</v>
      </c>
      <c r="F1333" s="25" t="str">
        <f>+S1333</f>
        <v>S</v>
      </c>
      <c r="G1333" s="29" t="s">
        <v>3359</v>
      </c>
      <c r="H1333" s="29" t="str">
        <f t="shared" si="21"/>
        <v/>
      </c>
      <c r="I1333" s="25" t="str">
        <f>IF(K1333&gt;4,"Dames","Messieurs")</f>
        <v>Messieurs</v>
      </c>
      <c r="J1333" t="str">
        <f>RIGHT(B1333,5)</f>
        <v>478.0</v>
      </c>
      <c r="K1333">
        <f>VALUE(LEFT(J1333,1))</f>
        <v>4</v>
      </c>
      <c r="L1333" s="25" t="str">
        <f>+O1333</f>
        <v>R9 </v>
      </c>
      <c r="M1333" s="25" t="s">
        <v>1687</v>
      </c>
      <c r="N1333" s="25" t="s">
        <v>1688</v>
      </c>
      <c r="O1333" s="25" t="s">
        <v>3073</v>
      </c>
      <c r="P1333" s="25">
        <v>32458</v>
      </c>
      <c r="Q1333" s="25">
        <v>0.75</v>
      </c>
      <c r="R1333" s="25" t="s">
        <v>36</v>
      </c>
      <c r="S1333" s="25" t="s">
        <v>878</v>
      </c>
    </row>
    <row r="1334" spans="1:19" x14ac:dyDescent="0.35">
      <c r="A1334" s="25" t="str">
        <f>+N1334</f>
        <v>Korshunova Anna</v>
      </c>
      <c r="B1334" s="25" t="str">
        <f>+M1334</f>
        <v>558.94.528.0</v>
      </c>
      <c r="C1334" s="25" t="str">
        <f>LEFT(L1334,2)</f>
        <v>R5</v>
      </c>
      <c r="D1334" s="25">
        <f>+Q1334</f>
        <v>5.5650000000000004</v>
      </c>
      <c r="E1334" s="25" t="str">
        <f>+R1334</f>
        <v>30+</v>
      </c>
      <c r="F1334" s="25" t="str">
        <f>+S1334</f>
        <v>S</v>
      </c>
      <c r="G1334" s="29" t="s">
        <v>3995</v>
      </c>
      <c r="H1334" s="29" t="str">
        <f t="shared" si="21"/>
        <v/>
      </c>
      <c r="I1334" s="25" t="str">
        <f>IF(K1334&gt;4,"Dames","Messieurs")</f>
        <v>Dames</v>
      </c>
      <c r="J1334" t="str">
        <f>RIGHT(B1334,5)</f>
        <v>528.0</v>
      </c>
      <c r="K1334">
        <f>VALUE(LEFT(J1334,1))</f>
        <v>5</v>
      </c>
      <c r="L1334" s="25" t="str">
        <f>+O1334</f>
        <v>R5 </v>
      </c>
      <c r="M1334" s="25" t="s">
        <v>4054</v>
      </c>
      <c r="N1334" s="25" t="s">
        <v>4055</v>
      </c>
      <c r="O1334" s="25" t="s">
        <v>3084</v>
      </c>
      <c r="P1334" s="25">
        <v>1097</v>
      </c>
      <c r="Q1334" s="25">
        <v>5.5650000000000004</v>
      </c>
      <c r="R1334" s="25" t="s">
        <v>35</v>
      </c>
      <c r="S1334" s="25" t="s">
        <v>878</v>
      </c>
    </row>
    <row r="1335" spans="1:19" x14ac:dyDescent="0.35">
      <c r="A1335" s="25" t="str">
        <f>+N1335</f>
        <v>Kovar Alexandre</v>
      </c>
      <c r="B1335" s="25" t="str">
        <f>+M1335</f>
        <v>559.87.211.0</v>
      </c>
      <c r="C1335" s="25" t="str">
        <f>LEFT(L1335,2)</f>
        <v>R6</v>
      </c>
      <c r="D1335" s="25">
        <f>+Q1335</f>
        <v>3.8849999999999998</v>
      </c>
      <c r="E1335" s="25" t="str">
        <f>+R1335</f>
        <v>35+</v>
      </c>
      <c r="F1335" s="25" t="str">
        <f>+S1335</f>
        <v>A</v>
      </c>
      <c r="G1335" s="29" t="s">
        <v>543</v>
      </c>
      <c r="H1335" s="29" t="str">
        <f t="shared" si="21"/>
        <v/>
      </c>
      <c r="I1335" s="25" t="str">
        <f>IF(K1335&gt;4,"Dames","Messieurs")</f>
        <v>Messieurs</v>
      </c>
      <c r="J1335" t="str">
        <f>RIGHT(B1335,5)</f>
        <v>211.0</v>
      </c>
      <c r="K1335">
        <f>VALUE(LEFT(J1335,1))</f>
        <v>2</v>
      </c>
      <c r="L1335" s="25" t="str">
        <f>+O1335</f>
        <v>R6 </v>
      </c>
      <c r="M1335" s="25" t="s">
        <v>3142</v>
      </c>
      <c r="N1335" s="25" t="s">
        <v>3143</v>
      </c>
      <c r="O1335" s="25" t="s">
        <v>3065</v>
      </c>
      <c r="P1335" s="25">
        <v>8205</v>
      </c>
      <c r="Q1335" s="25">
        <v>3.8849999999999998</v>
      </c>
      <c r="R1335" s="25" t="s">
        <v>42</v>
      </c>
      <c r="S1335" s="25" t="s">
        <v>36</v>
      </c>
    </row>
    <row r="1336" spans="1:19" x14ac:dyDescent="0.35">
      <c r="A1336" s="25" t="str">
        <f>+N1336</f>
        <v>Krasniqi Ervin</v>
      </c>
      <c r="B1336" s="25" t="str">
        <f>+M1336</f>
        <v>561.08.404.0</v>
      </c>
      <c r="C1336" s="25" t="str">
        <f>LEFT(L1336,2)</f>
        <v>R9</v>
      </c>
      <c r="D1336" s="25">
        <f>+Q1336</f>
        <v>0.75</v>
      </c>
      <c r="E1336" s="25" t="str">
        <f>+R1336</f>
        <v>18&amp;U</v>
      </c>
      <c r="F1336" s="25" t="str">
        <f>+S1336</f>
        <v>A</v>
      </c>
      <c r="G1336" s="29" t="s">
        <v>1839</v>
      </c>
      <c r="H1336" s="29" t="str">
        <f t="shared" si="21"/>
        <v/>
      </c>
      <c r="I1336" s="25" t="str">
        <f>IF(K1336&gt;4,"Dames","Messieurs")</f>
        <v>Messieurs</v>
      </c>
      <c r="J1336" t="str">
        <f>RIGHT(B1336,5)</f>
        <v>404.0</v>
      </c>
      <c r="K1336">
        <f>VALUE(LEFT(J1336,1))</f>
        <v>4</v>
      </c>
      <c r="L1336" s="25" t="str">
        <f>+O1336</f>
        <v>R9 </v>
      </c>
      <c r="M1336" s="25" t="s">
        <v>2094</v>
      </c>
      <c r="N1336" s="25" t="s">
        <v>2095</v>
      </c>
      <c r="O1336" s="25" t="s">
        <v>3073</v>
      </c>
      <c r="P1336" s="25">
        <v>32458</v>
      </c>
      <c r="Q1336" s="25">
        <v>0.75</v>
      </c>
      <c r="R1336" s="25" t="s">
        <v>73</v>
      </c>
      <c r="S1336" s="25" t="s">
        <v>36</v>
      </c>
    </row>
    <row r="1337" spans="1:19" x14ac:dyDescent="0.35">
      <c r="A1337" s="25" t="str">
        <f>+N1337</f>
        <v>Krauze Agnieszka</v>
      </c>
      <c r="B1337" s="25" t="str">
        <f>+M1337</f>
        <v>561.80.865.0</v>
      </c>
      <c r="C1337" s="25" t="str">
        <f>LEFT(L1337,2)</f>
        <v>R9</v>
      </c>
      <c r="D1337" s="25">
        <f>+Q1337</f>
        <v>0.75</v>
      </c>
      <c r="E1337" s="25" t="str">
        <f>+R1337</f>
        <v>45+</v>
      </c>
      <c r="F1337" s="25" t="str">
        <f>+S1337</f>
        <v>S</v>
      </c>
      <c r="G1337" s="29" t="s">
        <v>1839</v>
      </c>
      <c r="H1337" s="29" t="str">
        <f t="shared" si="21"/>
        <v/>
      </c>
      <c r="I1337" s="25" t="str">
        <f>IF(K1337&gt;4,"Dames","Messieurs")</f>
        <v>Dames</v>
      </c>
      <c r="J1337" t="str">
        <f>RIGHT(B1337,5)</f>
        <v>865.0</v>
      </c>
      <c r="K1337">
        <f>VALUE(LEFT(J1337,1))</f>
        <v>8</v>
      </c>
      <c r="L1337" s="25" t="str">
        <f>+O1337</f>
        <v>R9 </v>
      </c>
      <c r="M1337" s="25" t="s">
        <v>3248</v>
      </c>
      <c r="N1337" s="25" t="s">
        <v>3249</v>
      </c>
      <c r="O1337" s="25" t="s">
        <v>3073</v>
      </c>
      <c r="P1337" s="25">
        <v>11805</v>
      </c>
      <c r="Q1337" s="25">
        <v>0.75</v>
      </c>
      <c r="R1337" s="25" t="s">
        <v>78</v>
      </c>
      <c r="S1337" s="25" t="s">
        <v>878</v>
      </c>
    </row>
    <row r="1338" spans="1:19" x14ac:dyDescent="0.35">
      <c r="A1338" s="25" t="str">
        <f>+N1338</f>
        <v>Kreiner Johann</v>
      </c>
      <c r="B1338" s="25" t="str">
        <f>+M1338</f>
        <v>562.49.458.0</v>
      </c>
      <c r="C1338" s="25" t="str">
        <f>LEFT(L1338,2)</f>
        <v>R9</v>
      </c>
      <c r="D1338" s="25">
        <f>+Q1338</f>
        <v>0.75</v>
      </c>
      <c r="E1338" s="25" t="str">
        <f>+R1338</f>
        <v>75+</v>
      </c>
      <c r="F1338" s="25" t="str">
        <f>+S1338</f>
        <v>S</v>
      </c>
      <c r="G1338" s="29" t="s">
        <v>28</v>
      </c>
      <c r="H1338" s="29" t="str">
        <f t="shared" si="21"/>
        <v/>
      </c>
      <c r="I1338" s="25" t="str">
        <f>IF(K1338&gt;4,"Dames","Messieurs")</f>
        <v>Messieurs</v>
      </c>
      <c r="J1338" t="str">
        <f>RIGHT(B1338,5)</f>
        <v>458.0</v>
      </c>
      <c r="K1338">
        <f>VALUE(LEFT(J1338,1))</f>
        <v>4</v>
      </c>
      <c r="L1338" s="25" t="str">
        <f>+O1338</f>
        <v>R9 </v>
      </c>
      <c r="M1338" s="25" t="s">
        <v>1507</v>
      </c>
      <c r="N1338" s="25" t="s">
        <v>1508</v>
      </c>
      <c r="O1338" s="25" t="s">
        <v>3073</v>
      </c>
      <c r="P1338" s="25">
        <v>32458</v>
      </c>
      <c r="Q1338" s="25">
        <v>0.75</v>
      </c>
      <c r="R1338" s="25" t="s">
        <v>159</v>
      </c>
      <c r="S1338" s="25" t="s">
        <v>878</v>
      </c>
    </row>
    <row r="1339" spans="1:19" x14ac:dyDescent="0.35">
      <c r="A1339" s="25" t="str">
        <f>+N1339</f>
        <v>Kress Eloïse</v>
      </c>
      <c r="B1339" s="25" t="str">
        <f>+M1339</f>
        <v>562.06.663.0</v>
      </c>
      <c r="C1339" s="25" t="str">
        <f>LEFT(L1339,2)</f>
        <v>R8</v>
      </c>
      <c r="D1339" s="25">
        <f>+Q1339</f>
        <v>1.625</v>
      </c>
      <c r="E1339" s="25" t="str">
        <f>+R1339</f>
        <v>A</v>
      </c>
      <c r="F1339" s="25" t="str">
        <f>+S1339</f>
        <v>S</v>
      </c>
      <c r="G1339" s="29" t="s">
        <v>3359</v>
      </c>
      <c r="H1339" s="29" t="str">
        <f t="shared" si="21"/>
        <v/>
      </c>
      <c r="I1339" s="25" t="str">
        <f>IF(K1339&gt;4,"Dames","Messieurs")</f>
        <v>Dames</v>
      </c>
      <c r="J1339" t="str">
        <f>RIGHT(B1339,5)</f>
        <v>663.0</v>
      </c>
      <c r="K1339">
        <f>VALUE(LEFT(J1339,1))</f>
        <v>6</v>
      </c>
      <c r="L1339" s="25" t="str">
        <f>+O1339</f>
        <v>R8 </v>
      </c>
      <c r="M1339" s="25" t="s">
        <v>3911</v>
      </c>
      <c r="N1339" s="25" t="s">
        <v>3912</v>
      </c>
      <c r="O1339" s="25" t="s">
        <v>3070</v>
      </c>
      <c r="P1339" s="25">
        <v>8119</v>
      </c>
      <c r="Q1339" s="25">
        <v>1.625</v>
      </c>
      <c r="R1339" s="25" t="s">
        <v>36</v>
      </c>
      <c r="S1339" s="25" t="s">
        <v>878</v>
      </c>
    </row>
    <row r="1340" spans="1:19" x14ac:dyDescent="0.35">
      <c r="A1340" s="25" t="str">
        <f>+N1340</f>
        <v>Kropf Dimt Fabienne</v>
      </c>
      <c r="B1340" s="25" t="str">
        <f>+M1340</f>
        <v>563.78.576.0</v>
      </c>
      <c r="C1340" s="25" t="str">
        <f>LEFT(L1340,2)</f>
        <v>R6</v>
      </c>
      <c r="D1340" s="25">
        <f>+Q1340</f>
        <v>3.4470000000000001</v>
      </c>
      <c r="E1340" s="25" t="str">
        <f>+R1340</f>
        <v>45+</v>
      </c>
      <c r="F1340" s="25" t="str">
        <f>+S1340</f>
        <v>A</v>
      </c>
      <c r="G1340" s="29" t="s">
        <v>25</v>
      </c>
      <c r="H1340" s="29" t="str">
        <f t="shared" si="21"/>
        <v/>
      </c>
      <c r="I1340" s="25" t="str">
        <f>IF(K1340&gt;4,"Dames","Messieurs")</f>
        <v>Dames</v>
      </c>
      <c r="J1340" t="str">
        <f>RIGHT(B1340,5)</f>
        <v>576.0</v>
      </c>
      <c r="K1340">
        <f>VALUE(LEFT(J1340,1))</f>
        <v>5</v>
      </c>
      <c r="L1340" s="25" t="str">
        <f>+O1340</f>
        <v>R6 </v>
      </c>
      <c r="M1340" s="25" t="s">
        <v>423</v>
      </c>
      <c r="N1340" s="25" t="s">
        <v>2185</v>
      </c>
      <c r="O1340" s="25" t="s">
        <v>3065</v>
      </c>
      <c r="P1340" s="25">
        <v>3546</v>
      </c>
      <c r="Q1340" s="25">
        <v>3.4470000000000001</v>
      </c>
      <c r="R1340" s="25" t="s">
        <v>78</v>
      </c>
      <c r="S1340" s="25" t="s">
        <v>36</v>
      </c>
    </row>
    <row r="1341" spans="1:19" x14ac:dyDescent="0.35">
      <c r="A1341" s="25" t="str">
        <f>+N1341</f>
        <v>Kropf Emilie</v>
      </c>
      <c r="B1341" s="25" t="str">
        <f>+M1341</f>
        <v>563.10.856.0</v>
      </c>
      <c r="C1341" s="25" t="str">
        <f>LEFT(L1341,2)</f>
        <v>R5</v>
      </c>
      <c r="D1341" s="25">
        <f>+Q1341</f>
        <v>5.1669999999999998</v>
      </c>
      <c r="E1341" s="25" t="str">
        <f>+R1341</f>
        <v>16&amp;U</v>
      </c>
      <c r="F1341" s="25" t="str">
        <f>+S1341</f>
        <v>A</v>
      </c>
      <c r="G1341" s="29" t="s">
        <v>3972</v>
      </c>
      <c r="H1341" s="29" t="str">
        <f t="shared" si="21"/>
        <v/>
      </c>
      <c r="I1341" s="25" t="str">
        <f>IF(K1341&gt;4,"Dames","Messieurs")</f>
        <v>Dames</v>
      </c>
      <c r="J1341" t="str">
        <f>RIGHT(B1341,5)</f>
        <v>856.0</v>
      </c>
      <c r="K1341">
        <f>VALUE(LEFT(J1341,1))</f>
        <v>8</v>
      </c>
      <c r="L1341" s="25" t="str">
        <f>+O1341</f>
        <v>R5 </v>
      </c>
      <c r="M1341" s="25" t="s">
        <v>2183</v>
      </c>
      <c r="N1341" s="25" t="s">
        <v>2184</v>
      </c>
      <c r="O1341" s="25" t="s">
        <v>3084</v>
      </c>
      <c r="P1341" s="25">
        <v>1391</v>
      </c>
      <c r="Q1341" s="25">
        <v>5.1669999999999998</v>
      </c>
      <c r="R1341" s="25" t="s">
        <v>87</v>
      </c>
      <c r="S1341" s="25" t="s">
        <v>36</v>
      </c>
    </row>
    <row r="1342" spans="1:19" x14ac:dyDescent="0.35">
      <c r="A1342" s="25" t="str">
        <f>+N1342</f>
        <v>Kropp Caroline</v>
      </c>
      <c r="B1342" s="25" t="str">
        <f>+M1342</f>
        <v>563.05.823.0</v>
      </c>
      <c r="C1342" s="25" t="str">
        <f>LEFT(L1342,2)</f>
        <v>R9</v>
      </c>
      <c r="D1342" s="25">
        <f>+Q1342</f>
        <v>0.75</v>
      </c>
      <c r="E1342" s="25" t="str">
        <f>+R1342</f>
        <v>A</v>
      </c>
      <c r="F1342" s="25" t="str">
        <f>+S1342</f>
        <v>S</v>
      </c>
      <c r="G1342" s="29" t="s">
        <v>1839</v>
      </c>
      <c r="H1342" s="29" t="str">
        <f t="shared" si="21"/>
        <v/>
      </c>
      <c r="I1342" s="25" t="str">
        <f>IF(K1342&gt;4,"Dames","Messieurs")</f>
        <v>Dames</v>
      </c>
      <c r="J1342" t="str">
        <f>RIGHT(B1342,5)</f>
        <v>823.0</v>
      </c>
      <c r="K1342">
        <f>VALUE(LEFT(J1342,1))</f>
        <v>8</v>
      </c>
      <c r="L1342" s="25" t="str">
        <f>+O1342</f>
        <v>R9 </v>
      </c>
      <c r="M1342" s="25" t="s">
        <v>2082</v>
      </c>
      <c r="N1342" s="25" t="s">
        <v>2083</v>
      </c>
      <c r="O1342" s="25" t="s">
        <v>3073</v>
      </c>
      <c r="P1342" s="25">
        <v>11805</v>
      </c>
      <c r="Q1342" s="25">
        <v>0.75</v>
      </c>
      <c r="R1342" s="25" t="s">
        <v>36</v>
      </c>
      <c r="S1342" s="25" t="s">
        <v>878</v>
      </c>
    </row>
    <row r="1343" spans="1:19" x14ac:dyDescent="0.35">
      <c r="A1343" s="25" t="str">
        <f>+N1343</f>
        <v>Kropp Felixa</v>
      </c>
      <c r="B1343" s="25" t="str">
        <f>+M1343</f>
        <v>563.64.508.0</v>
      </c>
      <c r="C1343" s="25" t="str">
        <f>LEFT(L1343,2)</f>
        <v>R9</v>
      </c>
      <c r="D1343" s="25">
        <f>+Q1343</f>
        <v>0.75</v>
      </c>
      <c r="E1343" s="25" t="str">
        <f>+R1343</f>
        <v>60+</v>
      </c>
      <c r="F1343" s="25" t="str">
        <f>+S1343</f>
        <v>S</v>
      </c>
      <c r="G1343" s="29" t="s">
        <v>1839</v>
      </c>
      <c r="H1343" s="29" t="str">
        <f t="shared" si="21"/>
        <v/>
      </c>
      <c r="I1343" s="25" t="str">
        <f>IF(K1343&gt;4,"Dames","Messieurs")</f>
        <v>Dames</v>
      </c>
      <c r="J1343" t="str">
        <f>RIGHT(B1343,5)</f>
        <v>508.0</v>
      </c>
      <c r="K1343">
        <f>VALUE(LEFT(J1343,1))</f>
        <v>5</v>
      </c>
      <c r="L1343" s="25" t="str">
        <f>+O1343</f>
        <v>R9 </v>
      </c>
      <c r="M1343" s="25" t="s">
        <v>2056</v>
      </c>
      <c r="N1343" s="25" t="s">
        <v>2057</v>
      </c>
      <c r="O1343" s="25" t="s">
        <v>3073</v>
      </c>
      <c r="P1343" s="25">
        <v>11805</v>
      </c>
      <c r="Q1343" s="25">
        <v>0.75</v>
      </c>
      <c r="R1343" s="25" t="s">
        <v>47</v>
      </c>
      <c r="S1343" s="25" t="s">
        <v>878</v>
      </c>
    </row>
    <row r="1344" spans="1:19" x14ac:dyDescent="0.35">
      <c r="A1344" s="25" t="str">
        <f>+N1344</f>
        <v>Krueger Alain</v>
      </c>
      <c r="B1344" s="25" t="str">
        <f>+M1344</f>
        <v>564.74.168.0</v>
      </c>
      <c r="C1344" s="25" t="str">
        <f>LEFT(L1344,2)</f>
        <v>R8</v>
      </c>
      <c r="D1344" s="25">
        <f>+Q1344</f>
        <v>0.97699999999999998</v>
      </c>
      <c r="E1344" s="25" t="str">
        <f>+R1344</f>
        <v>50+</v>
      </c>
      <c r="F1344" s="25" t="str">
        <f>+S1344</f>
        <v>A</v>
      </c>
      <c r="G1344" s="29" t="s">
        <v>539</v>
      </c>
      <c r="H1344" s="29" t="str">
        <f t="shared" si="21"/>
        <v/>
      </c>
      <c r="I1344" s="25" t="str">
        <f>IF(K1344&gt;4,"Dames","Messieurs")</f>
        <v>Messieurs</v>
      </c>
      <c r="J1344" t="str">
        <f>RIGHT(B1344,5)</f>
        <v>168.0</v>
      </c>
      <c r="K1344">
        <f>VALUE(LEFT(J1344,1))</f>
        <v>1</v>
      </c>
      <c r="L1344" s="25" t="str">
        <f>+O1344</f>
        <v>R8 </v>
      </c>
      <c r="M1344" s="25" t="s">
        <v>3490</v>
      </c>
      <c r="N1344" s="25" t="s">
        <v>3491</v>
      </c>
      <c r="O1344" s="25" t="s">
        <v>3070</v>
      </c>
      <c r="P1344" s="25">
        <v>29268</v>
      </c>
      <c r="Q1344" s="25">
        <v>0.97699999999999998</v>
      </c>
      <c r="R1344" s="25" t="s">
        <v>39</v>
      </c>
      <c r="S1344" s="25" t="s">
        <v>36</v>
      </c>
    </row>
    <row r="1345" spans="1:19" x14ac:dyDescent="0.35">
      <c r="A1345" s="25" t="str">
        <f>+N1345</f>
        <v>Krueger Catherine</v>
      </c>
      <c r="B1345" s="25" t="str">
        <f>+M1345</f>
        <v>564.78.554.0</v>
      </c>
      <c r="C1345" s="25" t="str">
        <f>LEFT(L1345,2)</f>
        <v>R9</v>
      </c>
      <c r="D1345" s="25">
        <f>+Q1345</f>
        <v>0.75</v>
      </c>
      <c r="E1345" s="25" t="str">
        <f>+R1345</f>
        <v>45+</v>
      </c>
      <c r="F1345" s="25" t="str">
        <f>+S1345</f>
        <v>S</v>
      </c>
      <c r="G1345" s="29" t="s">
        <v>539</v>
      </c>
      <c r="H1345" s="29" t="str">
        <f t="shared" si="21"/>
        <v/>
      </c>
      <c r="I1345" s="25" t="str">
        <f>IF(K1345&gt;4,"Dames","Messieurs")</f>
        <v>Dames</v>
      </c>
      <c r="J1345" t="str">
        <f>RIGHT(B1345,5)</f>
        <v>554.0</v>
      </c>
      <c r="K1345">
        <f>VALUE(LEFT(J1345,1))</f>
        <v>5</v>
      </c>
      <c r="L1345" s="25" t="str">
        <f>+O1345</f>
        <v>R9 </v>
      </c>
      <c r="M1345" s="25" t="s">
        <v>2287</v>
      </c>
      <c r="N1345" s="25" t="s">
        <v>2288</v>
      </c>
      <c r="O1345" s="25" t="s">
        <v>3073</v>
      </c>
      <c r="P1345" s="25">
        <v>11805</v>
      </c>
      <c r="Q1345" s="25">
        <v>0.75</v>
      </c>
      <c r="R1345" s="25" t="s">
        <v>78</v>
      </c>
      <c r="S1345" s="25" t="s">
        <v>878</v>
      </c>
    </row>
    <row r="1346" spans="1:19" x14ac:dyDescent="0.35">
      <c r="A1346" s="25" t="str">
        <f>+N1346</f>
        <v>Kruger Philippe</v>
      </c>
      <c r="B1346" s="25" t="str">
        <f>+M1346</f>
        <v>564.05.458.0</v>
      </c>
      <c r="C1346" s="25" t="str">
        <f>LEFT(L1346,2)</f>
        <v>R9</v>
      </c>
      <c r="D1346" s="25">
        <f>+Q1346</f>
        <v>0.75</v>
      </c>
      <c r="E1346" s="25" t="str">
        <f>+R1346</f>
        <v>A</v>
      </c>
      <c r="F1346" s="25" t="str">
        <f>+S1346</f>
        <v>S</v>
      </c>
      <c r="G1346" s="29" t="s">
        <v>1839</v>
      </c>
      <c r="H1346" s="29" t="str">
        <f t="shared" si="21"/>
        <v/>
      </c>
      <c r="I1346" s="25" t="str">
        <f>IF(K1346&gt;4,"Dames","Messieurs")</f>
        <v>Messieurs</v>
      </c>
      <c r="J1346" t="str">
        <f>RIGHT(B1346,5)</f>
        <v>458.0</v>
      </c>
      <c r="K1346">
        <f>VALUE(LEFT(J1346,1))</f>
        <v>4</v>
      </c>
      <c r="L1346" s="25" t="str">
        <f>+O1346</f>
        <v>R9 </v>
      </c>
      <c r="M1346" s="25" t="s">
        <v>2551</v>
      </c>
      <c r="N1346" s="25" t="s">
        <v>2552</v>
      </c>
      <c r="O1346" s="25" t="s">
        <v>3073</v>
      </c>
      <c r="P1346" s="25">
        <v>32458</v>
      </c>
      <c r="Q1346" s="25">
        <v>0.75</v>
      </c>
      <c r="R1346" s="25" t="s">
        <v>36</v>
      </c>
      <c r="S1346" s="25" t="s">
        <v>878</v>
      </c>
    </row>
    <row r="1347" spans="1:19" x14ac:dyDescent="0.35">
      <c r="A1347" s="25" t="str">
        <f>+N1347</f>
        <v>Kruger Victor</v>
      </c>
      <c r="B1347" s="25" t="str">
        <f>+M1347</f>
        <v>564.08.362.0</v>
      </c>
      <c r="C1347" s="25" t="str">
        <f>LEFT(L1347,2)</f>
        <v>R5</v>
      </c>
      <c r="D1347" s="25">
        <f>+Q1347</f>
        <v>4.83</v>
      </c>
      <c r="E1347" s="25" t="str">
        <f>+R1347</f>
        <v>18&amp;U</v>
      </c>
      <c r="F1347" s="25" t="str">
        <f>+S1347</f>
        <v>S</v>
      </c>
      <c r="G1347" s="29" t="s">
        <v>1839</v>
      </c>
      <c r="H1347" s="29" t="str">
        <f t="shared" si="21"/>
        <v/>
      </c>
      <c r="I1347" s="25" t="str">
        <f>IF(K1347&gt;4,"Dames","Messieurs")</f>
        <v>Messieurs</v>
      </c>
      <c r="J1347" t="str">
        <f>RIGHT(B1347,5)</f>
        <v>362.0</v>
      </c>
      <c r="K1347">
        <f>VALUE(LEFT(J1347,1))</f>
        <v>3</v>
      </c>
      <c r="L1347" s="25" t="str">
        <f>+O1347</f>
        <v>R5 </v>
      </c>
      <c r="M1347" s="25" t="s">
        <v>4931</v>
      </c>
      <c r="N1347" s="25" t="s">
        <v>4932</v>
      </c>
      <c r="O1347" s="25" t="s">
        <v>3084</v>
      </c>
      <c r="P1347" s="25">
        <v>4778</v>
      </c>
      <c r="Q1347" s="25">
        <v>4.83</v>
      </c>
      <c r="R1347" s="25" t="s">
        <v>73</v>
      </c>
      <c r="S1347" s="25" t="s">
        <v>878</v>
      </c>
    </row>
    <row r="1348" spans="1:19" x14ac:dyDescent="0.35">
      <c r="A1348" s="25" t="str">
        <f>+N1348</f>
        <v>Kucharik Marko</v>
      </c>
      <c r="B1348" s="25" t="str">
        <f>+M1348</f>
        <v>566.11.212.0</v>
      </c>
      <c r="C1348" s="25" t="str">
        <f>LEFT(L1348,2)</f>
        <v>R8</v>
      </c>
      <c r="D1348" s="25">
        <f>+Q1348</f>
        <v>1.0660000000000001</v>
      </c>
      <c r="E1348" s="25" t="str">
        <f>+R1348</f>
        <v>14&amp;U</v>
      </c>
      <c r="F1348" s="25" t="str">
        <f>+S1348</f>
        <v>A</v>
      </c>
      <c r="G1348" s="29" t="s">
        <v>3994</v>
      </c>
      <c r="H1348" s="29" t="str">
        <f t="shared" si="21"/>
        <v/>
      </c>
      <c r="I1348" s="25" t="str">
        <f>IF(K1348&gt;4,"Dames","Messieurs")</f>
        <v>Messieurs</v>
      </c>
      <c r="J1348" t="str">
        <f>RIGHT(B1348,5)</f>
        <v>212.0</v>
      </c>
      <c r="K1348">
        <f>VALUE(LEFT(J1348,1))</f>
        <v>2</v>
      </c>
      <c r="L1348" s="25" t="str">
        <f>+O1348</f>
        <v>R8 </v>
      </c>
      <c r="M1348" s="25" t="s">
        <v>4685</v>
      </c>
      <c r="N1348" s="25" t="s">
        <v>4686</v>
      </c>
      <c r="O1348" s="25" t="s">
        <v>3070</v>
      </c>
      <c r="P1348" s="25">
        <v>28249</v>
      </c>
      <c r="Q1348" s="25">
        <v>1.0660000000000001</v>
      </c>
      <c r="R1348" s="25" t="s">
        <v>83</v>
      </c>
      <c r="S1348" s="25" t="s">
        <v>36</v>
      </c>
    </row>
    <row r="1349" spans="1:19" x14ac:dyDescent="0.35">
      <c r="A1349" s="25" t="str">
        <f>+N1349</f>
        <v>Kuchler Rémy</v>
      </c>
      <c r="B1349" s="25" t="str">
        <f>+M1349</f>
        <v>566.06.427.0</v>
      </c>
      <c r="C1349" s="25" t="str">
        <f>LEFT(L1349,2)</f>
        <v>R9</v>
      </c>
      <c r="D1349" s="25">
        <f>+Q1349</f>
        <v>0.75</v>
      </c>
      <c r="E1349" s="25" t="str">
        <f>+R1349</f>
        <v>A</v>
      </c>
      <c r="F1349" s="25" t="str">
        <f>+S1349</f>
        <v>S</v>
      </c>
      <c r="G1349" s="29" t="s">
        <v>2175</v>
      </c>
      <c r="H1349" s="29" t="str">
        <f t="shared" si="21"/>
        <v/>
      </c>
      <c r="I1349" s="25" t="str">
        <f>IF(K1349&gt;4,"Dames","Messieurs")</f>
        <v>Messieurs</v>
      </c>
      <c r="J1349" t="str">
        <f>RIGHT(B1349,5)</f>
        <v>427.0</v>
      </c>
      <c r="K1349">
        <f>VALUE(LEFT(J1349,1))</f>
        <v>4</v>
      </c>
      <c r="L1349" s="25" t="str">
        <f>+O1349</f>
        <v>R9 </v>
      </c>
      <c r="M1349" s="25" t="s">
        <v>2937</v>
      </c>
      <c r="N1349" s="25" t="s">
        <v>2938</v>
      </c>
      <c r="O1349" s="25" t="s">
        <v>3073</v>
      </c>
      <c r="P1349" s="25">
        <v>32458</v>
      </c>
      <c r="Q1349" s="25">
        <v>0.75</v>
      </c>
      <c r="R1349" s="25" t="s">
        <v>36</v>
      </c>
      <c r="S1349" s="25" t="s">
        <v>878</v>
      </c>
    </row>
    <row r="1350" spans="1:19" x14ac:dyDescent="0.35">
      <c r="A1350" s="25" t="str">
        <f>+N1350</f>
        <v>Kuepfer Chantal</v>
      </c>
      <c r="B1350" s="25" t="str">
        <f>+M1350</f>
        <v>572.66.586.0</v>
      </c>
      <c r="C1350" s="25" t="str">
        <f>LEFT(L1350,2)</f>
        <v>R9</v>
      </c>
      <c r="D1350" s="25">
        <f>+Q1350</f>
        <v>0.75</v>
      </c>
      <c r="E1350" s="25" t="str">
        <f>+R1350</f>
        <v>55+</v>
      </c>
      <c r="F1350" s="25" t="str">
        <f>+S1350</f>
        <v>S</v>
      </c>
      <c r="G1350" s="29" t="s">
        <v>1839</v>
      </c>
      <c r="H1350" s="29" t="str">
        <f t="shared" si="21"/>
        <v/>
      </c>
      <c r="I1350" s="25" t="str">
        <f>IF(K1350&gt;4,"Dames","Messieurs")</f>
        <v>Dames</v>
      </c>
      <c r="J1350" t="str">
        <f>RIGHT(B1350,5)</f>
        <v>586.0</v>
      </c>
      <c r="K1350">
        <f>VALUE(LEFT(J1350,1))</f>
        <v>5</v>
      </c>
      <c r="L1350" s="25" t="str">
        <f>+O1350</f>
        <v>R9 </v>
      </c>
      <c r="M1350" s="25" t="s">
        <v>2110</v>
      </c>
      <c r="N1350" s="25" t="s">
        <v>2111</v>
      </c>
      <c r="O1350" s="25" t="s">
        <v>3073</v>
      </c>
      <c r="P1350" s="25">
        <v>11805</v>
      </c>
      <c r="Q1350" s="25">
        <v>0.75</v>
      </c>
      <c r="R1350" s="25" t="s">
        <v>53</v>
      </c>
      <c r="S1350" s="25" t="s">
        <v>878</v>
      </c>
    </row>
    <row r="1351" spans="1:19" x14ac:dyDescent="0.35">
      <c r="A1351" s="25" t="str">
        <f>+N1351</f>
        <v>Kuhn Fabrice</v>
      </c>
      <c r="B1351" s="25" t="str">
        <f>+M1351</f>
        <v>567.79.306.0</v>
      </c>
      <c r="C1351" s="25" t="str">
        <f>LEFT(L1351,2)</f>
        <v>R7</v>
      </c>
      <c r="D1351" s="25">
        <f>+Q1351</f>
        <v>1.93</v>
      </c>
      <c r="E1351" s="25" t="str">
        <f>+R1351</f>
        <v>45+</v>
      </c>
      <c r="F1351" s="25" t="str">
        <f>+S1351</f>
        <v>A</v>
      </c>
      <c r="G1351" s="29" t="s">
        <v>3393</v>
      </c>
      <c r="H1351" s="29" t="str">
        <f t="shared" si="21"/>
        <v/>
      </c>
      <c r="I1351" s="25" t="str">
        <f>IF(K1351&gt;4,"Dames","Messieurs")</f>
        <v>Messieurs</v>
      </c>
      <c r="J1351" t="str">
        <f>RIGHT(B1351,5)</f>
        <v>306.0</v>
      </c>
      <c r="K1351">
        <f>VALUE(LEFT(J1351,1))</f>
        <v>3</v>
      </c>
      <c r="L1351" s="25" t="str">
        <f>+O1351</f>
        <v>R7 </v>
      </c>
      <c r="M1351" s="25" t="s">
        <v>3606</v>
      </c>
      <c r="N1351" s="25" t="s">
        <v>3607</v>
      </c>
      <c r="O1351" s="25" t="s">
        <v>3066</v>
      </c>
      <c r="P1351" s="25">
        <v>19722</v>
      </c>
      <c r="Q1351" s="25">
        <v>1.93</v>
      </c>
      <c r="R1351" s="25" t="s">
        <v>78</v>
      </c>
      <c r="S1351" s="25" t="s">
        <v>36</v>
      </c>
    </row>
    <row r="1352" spans="1:19" x14ac:dyDescent="0.35">
      <c r="A1352" s="25" t="str">
        <f>+N1352</f>
        <v>Kukleva Alla</v>
      </c>
      <c r="B1352" s="25" t="str">
        <f>+M1352</f>
        <v>568.03.864.0</v>
      </c>
      <c r="C1352" s="25" t="str">
        <f>LEFT(L1352,2)</f>
        <v>R9</v>
      </c>
      <c r="D1352" s="25">
        <f>+Q1352</f>
        <v>0.75</v>
      </c>
      <c r="E1352" s="25" t="str">
        <f>+R1352</f>
        <v>A</v>
      </c>
      <c r="F1352" s="25" t="str">
        <f>+S1352</f>
        <v>S</v>
      </c>
      <c r="G1352" s="29" t="s">
        <v>3995</v>
      </c>
      <c r="H1352" s="29" t="str">
        <f t="shared" si="21"/>
        <v/>
      </c>
      <c r="I1352" s="25" t="str">
        <f>IF(K1352&gt;4,"Dames","Messieurs")</f>
        <v>Dames</v>
      </c>
      <c r="J1352" t="str">
        <f>RIGHT(B1352,5)</f>
        <v>864.0</v>
      </c>
      <c r="K1352">
        <f>VALUE(LEFT(J1352,1))</f>
        <v>8</v>
      </c>
      <c r="L1352" s="25" t="str">
        <f>+O1352</f>
        <v>R9 </v>
      </c>
      <c r="M1352" s="25" t="s">
        <v>4124</v>
      </c>
      <c r="N1352" s="25" t="s">
        <v>4125</v>
      </c>
      <c r="O1352" s="25" t="s">
        <v>3073</v>
      </c>
      <c r="P1352" s="25">
        <v>11805</v>
      </c>
      <c r="Q1352" s="25">
        <v>0.75</v>
      </c>
      <c r="R1352" s="25" t="s">
        <v>36</v>
      </c>
      <c r="S1352" s="25" t="s">
        <v>878</v>
      </c>
    </row>
    <row r="1353" spans="1:19" x14ac:dyDescent="0.35">
      <c r="A1353" s="25" t="str">
        <f>+N1353</f>
        <v>Küpfer Sonja</v>
      </c>
      <c r="B1353" s="25" t="str">
        <f>+M1353</f>
        <v>572.62.746.0</v>
      </c>
      <c r="C1353" s="25" t="str">
        <f>LEFT(L1353,2)</f>
        <v>R5</v>
      </c>
      <c r="D1353" s="25">
        <f>+Q1353</f>
        <v>5.4960000000000004</v>
      </c>
      <c r="E1353" s="25" t="str">
        <f>+R1353</f>
        <v>60+</v>
      </c>
      <c r="F1353" s="25" t="str">
        <f>+S1353</f>
        <v>A</v>
      </c>
      <c r="G1353" s="29" t="s">
        <v>29</v>
      </c>
      <c r="H1353" s="29" t="str">
        <f t="shared" si="21"/>
        <v/>
      </c>
      <c r="I1353" s="25" t="str">
        <f>IF(K1353&gt;4,"Dames","Messieurs")</f>
        <v>Dames</v>
      </c>
      <c r="J1353" t="str">
        <f>RIGHT(B1353,5)</f>
        <v>746.0</v>
      </c>
      <c r="K1353">
        <f>VALUE(LEFT(J1353,1))</f>
        <v>7</v>
      </c>
      <c r="L1353" s="25" t="str">
        <f>+O1353</f>
        <v>R5 </v>
      </c>
      <c r="M1353" s="25" t="s">
        <v>5156</v>
      </c>
      <c r="N1353" s="25" t="s">
        <v>5157</v>
      </c>
      <c r="O1353" s="25" t="s">
        <v>3084</v>
      </c>
      <c r="P1353" s="25">
        <v>1145</v>
      </c>
      <c r="Q1353" s="25">
        <v>5.4960000000000004</v>
      </c>
      <c r="R1353" s="25" t="s">
        <v>47</v>
      </c>
      <c r="S1353" s="25" t="s">
        <v>36</v>
      </c>
    </row>
    <row r="1354" spans="1:19" x14ac:dyDescent="0.35">
      <c r="A1354" s="25" t="str">
        <f>+N1354</f>
        <v>KURTAJ Leona</v>
      </c>
      <c r="B1354" s="25" t="str">
        <f>+M1354</f>
        <v>573.13.773.0</v>
      </c>
      <c r="C1354" s="25" t="str">
        <f>LEFT(L1354,2)</f>
        <v>R9</v>
      </c>
      <c r="D1354" s="25">
        <f>+Q1354</f>
        <v>0.75</v>
      </c>
      <c r="E1354" s="25" t="str">
        <f>+R1354</f>
        <v>12&amp;U</v>
      </c>
      <c r="F1354" s="25" t="str">
        <f>+S1354</f>
        <v>S</v>
      </c>
      <c r="G1354" s="29" t="s">
        <v>543</v>
      </c>
      <c r="H1354" s="29" t="str">
        <f t="shared" si="21"/>
        <v/>
      </c>
      <c r="I1354" s="25" t="str">
        <f>IF(K1354&gt;4,"Dames","Messieurs")</f>
        <v>Dames</v>
      </c>
      <c r="J1354" t="str">
        <f>RIGHT(B1354,5)</f>
        <v>773.0</v>
      </c>
      <c r="K1354">
        <f>VALUE(LEFT(J1354,1))</f>
        <v>7</v>
      </c>
      <c r="L1354" s="25" t="str">
        <f>+O1354</f>
        <v>R9 </v>
      </c>
      <c r="M1354" s="25" t="s">
        <v>4017</v>
      </c>
      <c r="N1354" s="25" t="s">
        <v>4018</v>
      </c>
      <c r="O1354" s="25" t="s">
        <v>3073</v>
      </c>
      <c r="P1354" s="25">
        <v>11805</v>
      </c>
      <c r="Q1354" s="25">
        <v>0.75</v>
      </c>
      <c r="R1354" s="25" t="s">
        <v>50</v>
      </c>
      <c r="S1354" s="25" t="s">
        <v>878</v>
      </c>
    </row>
    <row r="1355" spans="1:19" x14ac:dyDescent="0.35">
      <c r="A1355" s="25" t="str">
        <f>+N1355</f>
        <v>Kurth Julie</v>
      </c>
      <c r="B1355" s="25" t="str">
        <f>+M1355</f>
        <v>573.88.575.0</v>
      </c>
      <c r="C1355" s="25" t="str">
        <f>LEFT(L1355,2)</f>
        <v>R8</v>
      </c>
      <c r="D1355" s="25">
        <f>+Q1355</f>
        <v>1.4730000000000001</v>
      </c>
      <c r="E1355" s="25" t="str">
        <f>+R1355</f>
        <v>35+</v>
      </c>
      <c r="F1355" s="25" t="str">
        <f>+S1355</f>
        <v>A</v>
      </c>
      <c r="G1355" s="29" t="s">
        <v>3393</v>
      </c>
      <c r="H1355" s="29" t="str">
        <f t="shared" si="21"/>
        <v/>
      </c>
      <c r="I1355" s="25" t="str">
        <f>IF(K1355&gt;4,"Dames","Messieurs")</f>
        <v>Dames</v>
      </c>
      <c r="J1355" t="str">
        <f>RIGHT(B1355,5)</f>
        <v>575.0</v>
      </c>
      <c r="K1355">
        <f>VALUE(LEFT(J1355,1))</f>
        <v>5</v>
      </c>
      <c r="L1355" s="25" t="str">
        <f>+O1355</f>
        <v>R8 </v>
      </c>
      <c r="M1355" s="25" t="s">
        <v>3560</v>
      </c>
      <c r="N1355" s="25" t="s">
        <v>3561</v>
      </c>
      <c r="O1355" s="25" t="s">
        <v>3070</v>
      </c>
      <c r="P1355" s="25">
        <v>8647</v>
      </c>
      <c r="Q1355" s="25">
        <v>1.4730000000000001</v>
      </c>
      <c r="R1355" s="25" t="s">
        <v>42</v>
      </c>
      <c r="S1355" s="25" t="s">
        <v>36</v>
      </c>
    </row>
    <row r="1356" spans="1:19" x14ac:dyDescent="0.35">
      <c r="A1356" s="25" t="str">
        <f>+N1356</f>
        <v>Kurz Alain</v>
      </c>
      <c r="B1356" s="25" t="str">
        <f>+M1356</f>
        <v>573.51.486.0</v>
      </c>
      <c r="C1356" s="25" t="str">
        <f>LEFT(L1356,2)</f>
        <v>R8</v>
      </c>
      <c r="D1356" s="25">
        <f>+Q1356</f>
        <v>1.17</v>
      </c>
      <c r="E1356" s="25" t="str">
        <f>+R1356</f>
        <v>70+</v>
      </c>
      <c r="F1356" s="25" t="str">
        <f>+S1356</f>
        <v>A</v>
      </c>
      <c r="G1356" s="29" t="s">
        <v>29</v>
      </c>
      <c r="H1356" s="29" t="str">
        <f t="shared" si="21"/>
        <v/>
      </c>
      <c r="I1356" s="25" t="str">
        <f>IF(K1356&gt;4,"Dames","Messieurs")</f>
        <v>Messieurs</v>
      </c>
      <c r="J1356" t="str">
        <f>RIGHT(B1356,5)</f>
        <v>486.0</v>
      </c>
      <c r="K1356">
        <f>VALUE(LEFT(J1356,1))</f>
        <v>4</v>
      </c>
      <c r="L1356" s="25" t="str">
        <f>+O1356</f>
        <v>R8 </v>
      </c>
      <c r="M1356" s="25" t="s">
        <v>5322</v>
      </c>
      <c r="N1356" s="25" t="s">
        <v>5323</v>
      </c>
      <c r="O1356" s="25" t="s">
        <v>3070</v>
      </c>
      <c r="P1356" s="25">
        <v>27131</v>
      </c>
      <c r="Q1356" s="25">
        <v>1.17</v>
      </c>
      <c r="R1356" s="25" t="s">
        <v>148</v>
      </c>
      <c r="S1356" s="25" t="s">
        <v>36</v>
      </c>
    </row>
    <row r="1357" spans="1:19" x14ac:dyDescent="0.35">
      <c r="A1357" s="25" t="str">
        <f>+N1357</f>
        <v>Labansat Virginie</v>
      </c>
      <c r="B1357" s="25" t="str">
        <f>+M1357</f>
        <v>575.77.678.0</v>
      </c>
      <c r="C1357" s="25" t="str">
        <f>LEFT(L1357,2)</f>
        <v>R7</v>
      </c>
      <c r="D1357" s="25">
        <f>+Q1357</f>
        <v>2.528</v>
      </c>
      <c r="E1357" s="25" t="str">
        <f>+R1357</f>
        <v>45+</v>
      </c>
      <c r="F1357" s="25" t="str">
        <f>+S1357</f>
        <v>A</v>
      </c>
      <c r="G1357" s="29" t="s">
        <v>29</v>
      </c>
      <c r="H1357" s="29" t="str">
        <f t="shared" si="21"/>
        <v/>
      </c>
      <c r="I1357" s="25" t="str">
        <f>IF(K1357&gt;4,"Dames","Messieurs")</f>
        <v>Dames</v>
      </c>
      <c r="J1357" t="str">
        <f>RIGHT(B1357,5)</f>
        <v>678.0</v>
      </c>
      <c r="K1357">
        <f>VALUE(LEFT(J1357,1))</f>
        <v>6</v>
      </c>
      <c r="L1357" s="25" t="str">
        <f>+O1357</f>
        <v>R7 </v>
      </c>
      <c r="M1357" s="25" t="s">
        <v>5174</v>
      </c>
      <c r="N1357" s="25" t="s">
        <v>5175</v>
      </c>
      <c r="O1357" s="25" t="s">
        <v>3066</v>
      </c>
      <c r="P1357" s="25">
        <v>5440</v>
      </c>
      <c r="Q1357" s="25">
        <v>2.528</v>
      </c>
      <c r="R1357" s="25" t="s">
        <v>78</v>
      </c>
      <c r="S1357" s="25" t="s">
        <v>36</v>
      </c>
    </row>
    <row r="1358" spans="1:19" x14ac:dyDescent="0.35">
      <c r="A1358" s="25" t="str">
        <f>+N1358</f>
        <v>Labbe Yannick</v>
      </c>
      <c r="B1358" s="25" t="str">
        <f>+M1358</f>
        <v>575.73.493.0</v>
      </c>
      <c r="C1358" s="25" t="str">
        <f>LEFT(L1358,2)</f>
        <v>R8</v>
      </c>
      <c r="D1358" s="25">
        <f>+Q1358</f>
        <v>1.3160000000000001</v>
      </c>
      <c r="E1358" s="25" t="str">
        <f>+R1358</f>
        <v>50+</v>
      </c>
      <c r="F1358" s="25" t="str">
        <f>+S1358</f>
        <v>A</v>
      </c>
      <c r="G1358" s="29" t="s">
        <v>1839</v>
      </c>
      <c r="H1358" s="29" t="str">
        <f t="shared" si="21"/>
        <v/>
      </c>
      <c r="I1358" s="25" t="str">
        <f>IF(K1358&gt;4,"Dames","Messieurs")</f>
        <v>Messieurs</v>
      </c>
      <c r="J1358" t="str">
        <f>RIGHT(B1358,5)</f>
        <v>493.0</v>
      </c>
      <c r="K1358">
        <f>VALUE(LEFT(J1358,1))</f>
        <v>4</v>
      </c>
      <c r="L1358" s="25" t="str">
        <f>+O1358</f>
        <v>R8 </v>
      </c>
      <c r="M1358" s="25" t="s">
        <v>4968</v>
      </c>
      <c r="N1358" s="25" t="s">
        <v>4969</v>
      </c>
      <c r="O1358" s="25" t="s">
        <v>3070</v>
      </c>
      <c r="P1358" s="25">
        <v>25371</v>
      </c>
      <c r="Q1358" s="25">
        <v>1.3160000000000001</v>
      </c>
      <c r="R1358" s="25" t="s">
        <v>39</v>
      </c>
      <c r="S1358" s="25" t="s">
        <v>36</v>
      </c>
    </row>
    <row r="1359" spans="1:19" x14ac:dyDescent="0.35">
      <c r="A1359" s="25" t="str">
        <f>+N1359</f>
        <v>Lachat Malika</v>
      </c>
      <c r="B1359" s="25" t="str">
        <f>+M1359</f>
        <v>575.87.603.0</v>
      </c>
      <c r="C1359" s="25" t="str">
        <f>LEFT(L1359,2)</f>
        <v>R9</v>
      </c>
      <c r="D1359" s="25">
        <f>+Q1359</f>
        <v>0.74299999999999999</v>
      </c>
      <c r="E1359" s="25" t="str">
        <f>+R1359</f>
        <v>35+</v>
      </c>
      <c r="F1359" s="25" t="str">
        <f>+S1359</f>
        <v>A</v>
      </c>
      <c r="G1359" s="29" t="s">
        <v>539</v>
      </c>
      <c r="H1359" s="29" t="str">
        <f t="shared" si="21"/>
        <v/>
      </c>
      <c r="I1359" s="25" t="str">
        <f>IF(K1359&gt;4,"Dames","Messieurs")</f>
        <v>Dames</v>
      </c>
      <c r="J1359" t="str">
        <f>RIGHT(B1359,5)</f>
        <v>603.0</v>
      </c>
      <c r="K1359">
        <f>VALUE(LEFT(J1359,1))</f>
        <v>6</v>
      </c>
      <c r="L1359" s="25" t="str">
        <f>+O1359</f>
        <v>R9 </v>
      </c>
      <c r="M1359" s="25" t="s">
        <v>4383</v>
      </c>
      <c r="N1359" s="25" t="s">
        <v>4384</v>
      </c>
      <c r="O1359" s="25" t="s">
        <v>3073</v>
      </c>
      <c r="P1359" s="25">
        <v>16552</v>
      </c>
      <c r="Q1359" s="25">
        <v>0.74299999999999999</v>
      </c>
      <c r="R1359" s="25" t="s">
        <v>42</v>
      </c>
      <c r="S1359" s="25" t="s">
        <v>36</v>
      </c>
    </row>
    <row r="1360" spans="1:19" x14ac:dyDescent="0.35">
      <c r="A1360" s="25" t="str">
        <f>+N1360</f>
        <v>Lacroix Sophie</v>
      </c>
      <c r="B1360" s="25" t="str">
        <f>+M1360</f>
        <v>575.56.851.0</v>
      </c>
      <c r="C1360" s="25" t="str">
        <f>LEFT(L1360,2)</f>
        <v>R9</v>
      </c>
      <c r="D1360" s="25">
        <f>+Q1360</f>
        <v>0.75</v>
      </c>
      <c r="E1360" s="25" t="str">
        <f>+R1360</f>
        <v>65+</v>
      </c>
      <c r="F1360" s="25" t="str">
        <f>+S1360</f>
        <v>S</v>
      </c>
      <c r="G1360" s="29" t="s">
        <v>25</v>
      </c>
      <c r="H1360" s="29" t="str">
        <f t="shared" si="21"/>
        <v/>
      </c>
      <c r="I1360" s="25" t="str">
        <f>IF(K1360&gt;4,"Dames","Messieurs")</f>
        <v>Dames</v>
      </c>
      <c r="J1360" t="str">
        <f>RIGHT(B1360,5)</f>
        <v>851.0</v>
      </c>
      <c r="K1360">
        <f>VALUE(LEFT(J1360,1))</f>
        <v>8</v>
      </c>
      <c r="L1360" s="25" t="str">
        <f>+O1360</f>
        <v>R9 </v>
      </c>
      <c r="M1360" s="25" t="s">
        <v>969</v>
      </c>
      <c r="N1360" s="25" t="s">
        <v>970</v>
      </c>
      <c r="O1360" s="25" t="s">
        <v>3073</v>
      </c>
      <c r="P1360" s="25">
        <v>11805</v>
      </c>
      <c r="Q1360" s="25">
        <v>0.75</v>
      </c>
      <c r="R1360" s="25" t="s">
        <v>100</v>
      </c>
      <c r="S1360" s="25" t="s">
        <v>878</v>
      </c>
    </row>
    <row r="1361" spans="1:19" x14ac:dyDescent="0.35">
      <c r="A1361" s="25" t="str">
        <f>+N1361</f>
        <v>Laeser Julien</v>
      </c>
      <c r="B1361" s="25" t="str">
        <f>+M1361</f>
        <v>580.92.358.0</v>
      </c>
      <c r="C1361" s="25" t="str">
        <f>LEFT(L1361,2)</f>
        <v>R5</v>
      </c>
      <c r="D1361" s="25">
        <f>+Q1361</f>
        <v>5.3680000000000003</v>
      </c>
      <c r="E1361" s="25" t="str">
        <f>+R1361</f>
        <v>A</v>
      </c>
      <c r="F1361" s="25" t="str">
        <f>+S1361</f>
        <v>A</v>
      </c>
      <c r="G1361" s="29" t="s">
        <v>3359</v>
      </c>
      <c r="H1361" s="29" t="str">
        <f t="shared" si="21"/>
        <v/>
      </c>
      <c r="I1361" s="25" t="str">
        <f>IF(K1361&gt;4,"Dames","Messieurs")</f>
        <v>Messieurs</v>
      </c>
      <c r="J1361" t="str">
        <f>RIGHT(B1361,5)</f>
        <v>358.0</v>
      </c>
      <c r="K1361">
        <f>VALUE(LEFT(J1361,1))</f>
        <v>3</v>
      </c>
      <c r="L1361" s="25" t="str">
        <f>+O1361</f>
        <v>R5 </v>
      </c>
      <c r="M1361" s="25" t="s">
        <v>5029</v>
      </c>
      <c r="N1361" s="25" t="s">
        <v>5030</v>
      </c>
      <c r="O1361" s="25" t="s">
        <v>3084</v>
      </c>
      <c r="P1361" s="25">
        <v>3379</v>
      </c>
      <c r="Q1361" s="25">
        <v>5.3680000000000003</v>
      </c>
      <c r="R1361" s="25" t="s">
        <v>36</v>
      </c>
      <c r="S1361" s="25" t="s">
        <v>36</v>
      </c>
    </row>
    <row r="1362" spans="1:19" x14ac:dyDescent="0.35">
      <c r="A1362" s="25" t="str">
        <f>+N1362</f>
        <v>Laffely Olivier</v>
      </c>
      <c r="B1362" s="25" t="str">
        <f>+M1362</f>
        <v>576.63.453.0</v>
      </c>
      <c r="C1362" s="25" t="str">
        <f>LEFT(L1362,2)</f>
        <v>R9</v>
      </c>
      <c r="D1362" s="25">
        <f>+Q1362</f>
        <v>0.75</v>
      </c>
      <c r="E1362" s="25" t="str">
        <f>+R1362</f>
        <v>60+</v>
      </c>
      <c r="F1362" s="25" t="str">
        <f>+S1362</f>
        <v>S</v>
      </c>
      <c r="G1362" s="29" t="s">
        <v>28</v>
      </c>
      <c r="H1362" s="29" t="str">
        <f t="shared" si="21"/>
        <v/>
      </c>
      <c r="I1362" s="25" t="str">
        <f>IF(K1362&gt;4,"Dames","Messieurs")</f>
        <v>Messieurs</v>
      </c>
      <c r="J1362" t="str">
        <f>RIGHT(B1362,5)</f>
        <v>453.0</v>
      </c>
      <c r="K1362">
        <f>VALUE(LEFT(J1362,1))</f>
        <v>4</v>
      </c>
      <c r="L1362" s="25" t="str">
        <f>+O1362</f>
        <v>R9 </v>
      </c>
      <c r="M1362" s="25" t="s">
        <v>366</v>
      </c>
      <c r="N1362" s="25" t="s">
        <v>367</v>
      </c>
      <c r="O1362" s="25" t="s">
        <v>3073</v>
      </c>
      <c r="P1362" s="25">
        <v>32458</v>
      </c>
      <c r="Q1362" s="25">
        <v>0.75</v>
      </c>
      <c r="R1362" s="25" t="s">
        <v>47</v>
      </c>
      <c r="S1362" s="25" t="s">
        <v>878</v>
      </c>
    </row>
    <row r="1363" spans="1:19" x14ac:dyDescent="0.35">
      <c r="A1363" s="25" t="str">
        <f>+N1363</f>
        <v>Laghzoun Elsa</v>
      </c>
      <c r="B1363" s="25" t="str">
        <f>+M1363</f>
        <v>576.92.556.0</v>
      </c>
      <c r="C1363" s="25" t="str">
        <f>LEFT(L1363,2)</f>
        <v>R9</v>
      </c>
      <c r="D1363" s="25">
        <f>+Q1363</f>
        <v>0.75</v>
      </c>
      <c r="E1363" s="25" t="str">
        <f>+R1363</f>
        <v>30+</v>
      </c>
      <c r="F1363" s="25" t="str">
        <f>+S1363</f>
        <v>S</v>
      </c>
      <c r="G1363" s="29" t="s">
        <v>3359</v>
      </c>
      <c r="H1363" s="29" t="str">
        <f t="shared" si="21"/>
        <v/>
      </c>
      <c r="I1363" s="25" t="str">
        <f>IF(K1363&gt;4,"Dames","Messieurs")</f>
        <v>Dames</v>
      </c>
      <c r="J1363" t="str">
        <f>RIGHT(B1363,5)</f>
        <v>556.0</v>
      </c>
      <c r="K1363">
        <f>VALUE(LEFT(J1363,1))</f>
        <v>5</v>
      </c>
      <c r="L1363" s="25" t="str">
        <f>+O1363</f>
        <v>R9 </v>
      </c>
      <c r="M1363" s="25" t="s">
        <v>1689</v>
      </c>
      <c r="N1363" s="25" t="s">
        <v>1690</v>
      </c>
      <c r="O1363" s="25" t="s">
        <v>3073</v>
      </c>
      <c r="P1363" s="25">
        <v>11805</v>
      </c>
      <c r="Q1363" s="25">
        <v>0.75</v>
      </c>
      <c r="R1363" s="25" t="s">
        <v>35</v>
      </c>
      <c r="S1363" s="25" t="s">
        <v>878</v>
      </c>
    </row>
    <row r="1364" spans="1:19" x14ac:dyDescent="0.35">
      <c r="A1364" s="25" t="str">
        <f>+N1364</f>
        <v>Lahaye Aline</v>
      </c>
      <c r="B1364" s="25" t="str">
        <f>+M1364</f>
        <v>576.85.732.0</v>
      </c>
      <c r="C1364" s="25" t="str">
        <f>LEFT(L1364,2)</f>
        <v>R6</v>
      </c>
      <c r="D1364" s="25">
        <f>+Q1364</f>
        <v>3.9969999999999999</v>
      </c>
      <c r="E1364" s="25" t="str">
        <f>+R1364</f>
        <v>40+</v>
      </c>
      <c r="F1364" s="25" t="str">
        <f>+S1364</f>
        <v>A</v>
      </c>
      <c r="G1364" s="29" t="s">
        <v>3995</v>
      </c>
      <c r="H1364" s="29" t="str">
        <f t="shared" si="21"/>
        <v/>
      </c>
      <c r="I1364" s="25" t="str">
        <f>IF(K1364&gt;4,"Dames","Messieurs")</f>
        <v>Dames</v>
      </c>
      <c r="J1364" t="str">
        <f>RIGHT(B1364,5)</f>
        <v>732.0</v>
      </c>
      <c r="K1364">
        <f>VALUE(LEFT(J1364,1))</f>
        <v>7</v>
      </c>
      <c r="L1364" s="25" t="str">
        <f>+O1364</f>
        <v>R6 </v>
      </c>
      <c r="M1364" s="25" t="s">
        <v>4062</v>
      </c>
      <c r="N1364" s="25" t="s">
        <v>4063</v>
      </c>
      <c r="O1364" s="25" t="s">
        <v>3065</v>
      </c>
      <c r="P1364" s="25">
        <v>2674</v>
      </c>
      <c r="Q1364" s="25">
        <v>3.9969999999999999</v>
      </c>
      <c r="R1364" s="25" t="s">
        <v>68</v>
      </c>
      <c r="S1364" s="25" t="s">
        <v>36</v>
      </c>
    </row>
    <row r="1365" spans="1:19" x14ac:dyDescent="0.35">
      <c r="A1365" s="25" t="str">
        <f>+N1365</f>
        <v>Laik Pascal</v>
      </c>
      <c r="B1365" s="25" t="str">
        <f>+M1365</f>
        <v>576.66.481.0</v>
      </c>
      <c r="C1365" s="25" t="str">
        <f>LEFT(L1365,2)</f>
        <v>R9</v>
      </c>
      <c r="D1365" s="25">
        <f>+Q1365</f>
        <v>0.75</v>
      </c>
      <c r="E1365" s="25" t="str">
        <f>+R1365</f>
        <v>55+</v>
      </c>
      <c r="F1365" s="25" t="str">
        <f>+S1365</f>
        <v>A</v>
      </c>
      <c r="G1365" s="29" t="s">
        <v>28</v>
      </c>
      <c r="H1365" s="29" t="str">
        <f t="shared" si="21"/>
        <v/>
      </c>
      <c r="I1365" s="25" t="str">
        <f>IF(K1365&gt;4,"Dames","Messieurs")</f>
        <v>Messieurs</v>
      </c>
      <c r="J1365" t="str">
        <f>RIGHT(B1365,5)</f>
        <v>481.0</v>
      </c>
      <c r="K1365">
        <f>VALUE(LEFT(J1365,1))</f>
        <v>4</v>
      </c>
      <c r="L1365" s="25" t="str">
        <f>+O1365</f>
        <v>R9 </v>
      </c>
      <c r="M1365" s="25" t="s">
        <v>3816</v>
      </c>
      <c r="N1365" s="25" t="s">
        <v>3817</v>
      </c>
      <c r="O1365" s="25" t="s">
        <v>3073</v>
      </c>
      <c r="P1365" s="25">
        <v>32458</v>
      </c>
      <c r="Q1365" s="25">
        <v>0.75</v>
      </c>
      <c r="R1365" s="25" t="s">
        <v>53</v>
      </c>
      <c r="S1365" s="25" t="s">
        <v>36</v>
      </c>
    </row>
    <row r="1366" spans="1:19" x14ac:dyDescent="0.35">
      <c r="A1366" s="25" t="str">
        <f>+N1366</f>
        <v>Lalji Ashok Basdeo</v>
      </c>
      <c r="B1366" s="25" t="str">
        <f>+M1366</f>
        <v>576.53.471.0</v>
      </c>
      <c r="C1366" s="25" t="str">
        <f>LEFT(L1366,2)</f>
        <v>R8</v>
      </c>
      <c r="D1366" s="25">
        <f>+Q1366</f>
        <v>0.93500000000000005</v>
      </c>
      <c r="E1366" s="25" t="str">
        <f>+R1366</f>
        <v>70+</v>
      </c>
      <c r="F1366" s="25" t="str">
        <f>+S1366</f>
        <v>A</v>
      </c>
      <c r="G1366" s="29" t="s">
        <v>3995</v>
      </c>
      <c r="H1366" s="29" t="str">
        <f t="shared" si="21"/>
        <v/>
      </c>
      <c r="I1366" s="25" t="str">
        <f>IF(K1366&gt;4,"Dames","Messieurs")</f>
        <v>Messieurs</v>
      </c>
      <c r="J1366" t="str">
        <f>RIGHT(B1366,5)</f>
        <v>471.0</v>
      </c>
      <c r="K1366">
        <f>VALUE(LEFT(J1366,1))</f>
        <v>4</v>
      </c>
      <c r="L1366" s="25" t="str">
        <f>+O1366</f>
        <v>R8 </v>
      </c>
      <c r="M1366" s="25" t="s">
        <v>4232</v>
      </c>
      <c r="N1366" s="25" t="s">
        <v>4233</v>
      </c>
      <c r="O1366" s="25" t="s">
        <v>3070</v>
      </c>
      <c r="P1366" s="25">
        <v>29904</v>
      </c>
      <c r="Q1366" s="25">
        <v>0.93500000000000005</v>
      </c>
      <c r="R1366" s="25" t="s">
        <v>148</v>
      </c>
      <c r="S1366" s="25" t="s">
        <v>36</v>
      </c>
    </row>
    <row r="1367" spans="1:19" x14ac:dyDescent="0.35">
      <c r="A1367" s="25" t="str">
        <f>+N1367</f>
        <v>Laloe Kingombe Mathilde</v>
      </c>
      <c r="B1367" s="25" t="str">
        <f>+M1367</f>
        <v>576.13.779.0</v>
      </c>
      <c r="C1367" s="25" t="str">
        <f>LEFT(L1367,2)</f>
        <v>R8</v>
      </c>
      <c r="D1367" s="25">
        <f>+Q1367</f>
        <v>0.85799999999999998</v>
      </c>
      <c r="E1367" s="25" t="str">
        <f>+R1367</f>
        <v>12&amp;U</v>
      </c>
      <c r="F1367" s="25" t="str">
        <f>+S1367</f>
        <v>A</v>
      </c>
      <c r="G1367" s="29" t="s">
        <v>3994</v>
      </c>
      <c r="H1367" s="29" t="str">
        <f t="shared" si="21"/>
        <v/>
      </c>
      <c r="I1367" s="25" t="str">
        <f>IF(K1367&gt;4,"Dames","Messieurs")</f>
        <v>Dames</v>
      </c>
      <c r="J1367" t="str">
        <f>RIGHT(B1367,5)</f>
        <v>779.0</v>
      </c>
      <c r="K1367">
        <f>VALUE(LEFT(J1367,1))</f>
        <v>7</v>
      </c>
      <c r="L1367" s="25" t="str">
        <f>+O1367</f>
        <v>R8 </v>
      </c>
      <c r="M1367" s="25" t="s">
        <v>4591</v>
      </c>
      <c r="N1367" s="25" t="s">
        <v>4592</v>
      </c>
      <c r="O1367" s="25" t="s">
        <v>3070</v>
      </c>
      <c r="P1367" s="25">
        <v>11290</v>
      </c>
      <c r="Q1367" s="25">
        <v>0.85799999999999998</v>
      </c>
      <c r="R1367" s="25" t="s">
        <v>50</v>
      </c>
      <c r="S1367" s="25" t="s">
        <v>36</v>
      </c>
    </row>
    <row r="1368" spans="1:19" x14ac:dyDescent="0.35">
      <c r="A1368" s="25" t="str">
        <f>+N1368</f>
        <v>Laloe Kingombe Robert</v>
      </c>
      <c r="B1368" s="25" t="str">
        <f>+M1368</f>
        <v>576.14.485.0</v>
      </c>
      <c r="C1368" s="25" t="str">
        <f>LEFT(L1368,2)</f>
        <v>R8</v>
      </c>
      <c r="D1368" s="25">
        <f>+Q1368</f>
        <v>1.802</v>
      </c>
      <c r="E1368" s="25" t="str">
        <f>+R1368</f>
        <v>12&amp;U</v>
      </c>
      <c r="F1368" s="25" t="str">
        <f>+S1368</f>
        <v>A</v>
      </c>
      <c r="G1368" s="29" t="s">
        <v>1839</v>
      </c>
      <c r="H1368" s="29" t="str">
        <f t="shared" si="21"/>
        <v/>
      </c>
      <c r="I1368" s="25" t="str">
        <f>IF(K1368&gt;4,"Dames","Messieurs")</f>
        <v>Messieurs</v>
      </c>
      <c r="J1368" t="str">
        <f>RIGHT(B1368,5)</f>
        <v>485.0</v>
      </c>
      <c r="K1368">
        <f>VALUE(LEFT(J1368,1))</f>
        <v>4</v>
      </c>
      <c r="L1368" s="25" t="str">
        <f>+O1368</f>
        <v>R8 </v>
      </c>
      <c r="M1368" s="25" t="s">
        <v>4964</v>
      </c>
      <c r="N1368" s="25" t="s">
        <v>4965</v>
      </c>
      <c r="O1368" s="25" t="s">
        <v>3070</v>
      </c>
      <c r="P1368" s="25">
        <v>20776</v>
      </c>
      <c r="Q1368" s="25">
        <v>1.802</v>
      </c>
      <c r="R1368" s="25" t="s">
        <v>50</v>
      </c>
      <c r="S1368" s="25" t="s">
        <v>36</v>
      </c>
    </row>
    <row r="1369" spans="1:19" x14ac:dyDescent="0.35">
      <c r="A1369" s="25" t="str">
        <f>+N1369</f>
        <v>Lalonde Laetitia</v>
      </c>
      <c r="B1369" s="25" t="str">
        <f>+M1369</f>
        <v>576.12.891.0</v>
      </c>
      <c r="C1369" s="25" t="str">
        <f>LEFT(L1369,2)</f>
        <v>R7</v>
      </c>
      <c r="D1369" s="25">
        <f>+Q1369</f>
        <v>2.6560000000000001</v>
      </c>
      <c r="E1369" s="25" t="str">
        <f>+R1369</f>
        <v>14&amp;U</v>
      </c>
      <c r="F1369" s="25" t="str">
        <f>+S1369</f>
        <v>A</v>
      </c>
      <c r="G1369" s="29" t="s">
        <v>27</v>
      </c>
      <c r="H1369" s="29" t="str">
        <f t="shared" si="21"/>
        <v/>
      </c>
      <c r="I1369" s="25" t="str">
        <f>IF(K1369&gt;4,"Dames","Messieurs")</f>
        <v>Dames</v>
      </c>
      <c r="J1369" t="str">
        <f>RIGHT(B1369,5)</f>
        <v>891.0</v>
      </c>
      <c r="K1369">
        <f>VALUE(LEFT(J1369,1))</f>
        <v>8</v>
      </c>
      <c r="L1369" s="25" t="str">
        <f>+O1369</f>
        <v>R7 </v>
      </c>
      <c r="M1369" s="25" t="s">
        <v>3750</v>
      </c>
      <c r="N1369" s="25" t="s">
        <v>3751</v>
      </c>
      <c r="O1369" s="25" t="s">
        <v>3066</v>
      </c>
      <c r="P1369" s="25">
        <v>5126</v>
      </c>
      <c r="Q1369" s="25">
        <v>2.6560000000000001</v>
      </c>
      <c r="R1369" s="25" t="s">
        <v>83</v>
      </c>
      <c r="S1369" s="25" t="s">
        <v>36</v>
      </c>
    </row>
    <row r="1370" spans="1:19" x14ac:dyDescent="0.35">
      <c r="A1370" s="25" t="str">
        <f>+N1370</f>
        <v>Lamarche Evan</v>
      </c>
      <c r="B1370" s="25" t="str">
        <f>+M1370</f>
        <v>576.08.366.0</v>
      </c>
      <c r="C1370" s="25" t="str">
        <f>LEFT(L1370,2)</f>
        <v>R8</v>
      </c>
      <c r="D1370" s="25">
        <f>+Q1370</f>
        <v>0.94699999999999995</v>
      </c>
      <c r="E1370" s="25" t="str">
        <f>+R1370</f>
        <v>18&amp;U</v>
      </c>
      <c r="F1370" s="25" t="str">
        <f>+S1370</f>
        <v>S</v>
      </c>
      <c r="G1370" s="29" t="s">
        <v>26</v>
      </c>
      <c r="H1370" s="29" t="str">
        <f t="shared" si="21"/>
        <v/>
      </c>
      <c r="I1370" s="25" t="str">
        <f>IF(K1370&gt;4,"Dames","Messieurs")</f>
        <v>Messieurs</v>
      </c>
      <c r="J1370" t="str">
        <f>RIGHT(B1370,5)</f>
        <v>366.0</v>
      </c>
      <c r="K1370">
        <f>VALUE(LEFT(J1370,1))</f>
        <v>3</v>
      </c>
      <c r="L1370" s="25" t="str">
        <f>+O1370</f>
        <v>R8 </v>
      </c>
      <c r="M1370" s="25" t="s">
        <v>3444</v>
      </c>
      <c r="N1370" s="25" t="s">
        <v>3445</v>
      </c>
      <c r="O1370" s="25" t="s">
        <v>3070</v>
      </c>
      <c r="P1370" s="25">
        <v>29736</v>
      </c>
      <c r="Q1370" s="25">
        <v>0.94699999999999995</v>
      </c>
      <c r="R1370" s="25" t="s">
        <v>73</v>
      </c>
      <c r="S1370" s="25" t="s">
        <v>878</v>
      </c>
    </row>
    <row r="1371" spans="1:19" x14ac:dyDescent="0.35">
      <c r="A1371" s="25" t="str">
        <f>+N1371</f>
        <v>Lamarche Mathis</v>
      </c>
      <c r="B1371" s="25" t="str">
        <f>+M1371</f>
        <v>576.13.377.0</v>
      </c>
      <c r="C1371" s="25" t="str">
        <f>LEFT(L1371,2)</f>
        <v>R8</v>
      </c>
      <c r="D1371" s="25">
        <f>+Q1371</f>
        <v>0.93799999999999994</v>
      </c>
      <c r="E1371" s="25" t="str">
        <f>+R1371</f>
        <v>12&amp;U</v>
      </c>
      <c r="F1371" s="25" t="str">
        <f>+S1371</f>
        <v>S</v>
      </c>
      <c r="G1371" s="29" t="s">
        <v>26</v>
      </c>
      <c r="H1371" s="29" t="str">
        <f t="shared" si="21"/>
        <v/>
      </c>
      <c r="I1371" s="25" t="str">
        <f>IF(K1371&gt;4,"Dames","Messieurs")</f>
        <v>Messieurs</v>
      </c>
      <c r="J1371" t="str">
        <f>RIGHT(B1371,5)</f>
        <v>377.0</v>
      </c>
      <c r="K1371">
        <f>VALUE(LEFT(J1371,1))</f>
        <v>3</v>
      </c>
      <c r="L1371" s="25" t="str">
        <f>+O1371</f>
        <v>R8 </v>
      </c>
      <c r="M1371" s="25" t="s">
        <v>3448</v>
      </c>
      <c r="N1371" s="25" t="s">
        <v>3449</v>
      </c>
      <c r="O1371" s="25" t="s">
        <v>3070</v>
      </c>
      <c r="P1371" s="25">
        <v>29865</v>
      </c>
      <c r="Q1371" s="25">
        <v>0.93799999999999994</v>
      </c>
      <c r="R1371" s="25" t="s">
        <v>50</v>
      </c>
      <c r="S1371" s="25" t="s">
        <v>878</v>
      </c>
    </row>
    <row r="1372" spans="1:19" x14ac:dyDescent="0.35">
      <c r="A1372" s="25" t="str">
        <f>+N1372</f>
        <v>Lamarque Ewan</v>
      </c>
      <c r="B1372" s="25" t="str">
        <f>+M1372</f>
        <v>576.02.316.0</v>
      </c>
      <c r="C1372" s="25" t="str">
        <f>LEFT(L1372,2)</f>
        <v>R8</v>
      </c>
      <c r="D1372" s="25">
        <f>+Q1372</f>
        <v>1.5720000000000001</v>
      </c>
      <c r="E1372" s="25" t="str">
        <f>+R1372</f>
        <v>A</v>
      </c>
      <c r="F1372" s="25" t="str">
        <f>+S1372</f>
        <v>S</v>
      </c>
      <c r="G1372" s="29" t="s">
        <v>3393</v>
      </c>
      <c r="H1372" s="29" t="str">
        <f t="shared" si="21"/>
        <v/>
      </c>
      <c r="I1372" s="25" t="str">
        <f>IF(K1372&gt;4,"Dames","Messieurs")</f>
        <v>Messieurs</v>
      </c>
      <c r="J1372" t="str">
        <f>RIGHT(B1372,5)</f>
        <v>316.0</v>
      </c>
      <c r="K1372">
        <f>VALUE(LEFT(J1372,1))</f>
        <v>3</v>
      </c>
      <c r="L1372" s="25" t="str">
        <f>+O1372</f>
        <v>R8 </v>
      </c>
      <c r="M1372" s="25" t="s">
        <v>3638</v>
      </c>
      <c r="N1372" s="25" t="s">
        <v>3639</v>
      </c>
      <c r="O1372" s="25" t="s">
        <v>3070</v>
      </c>
      <c r="P1372" s="25">
        <v>22757</v>
      </c>
      <c r="Q1372" s="25">
        <v>1.5720000000000001</v>
      </c>
      <c r="R1372" s="25" t="s">
        <v>36</v>
      </c>
      <c r="S1372" s="25" t="s">
        <v>878</v>
      </c>
    </row>
    <row r="1373" spans="1:19" x14ac:dyDescent="0.35">
      <c r="A1373" s="25" t="str">
        <f>+N1373</f>
        <v>Lambert Antoine</v>
      </c>
      <c r="B1373" s="25" t="str">
        <f>+M1373</f>
        <v>576.10.438.0</v>
      </c>
      <c r="C1373" s="25" t="str">
        <f>LEFT(L1373,2)</f>
        <v>R6</v>
      </c>
      <c r="D1373" s="25">
        <f>+Q1373</f>
        <v>3.4870000000000001</v>
      </c>
      <c r="E1373" s="25" t="str">
        <f>+R1373</f>
        <v>16&amp;U</v>
      </c>
      <c r="F1373" s="25" t="str">
        <f>+S1373</f>
        <v>A</v>
      </c>
      <c r="G1373" s="29" t="s">
        <v>3996</v>
      </c>
      <c r="H1373" s="29" t="str">
        <f t="shared" si="21"/>
        <v/>
      </c>
      <c r="I1373" s="25" t="str">
        <f>IF(K1373&gt;4,"Dames","Messieurs")</f>
        <v>Messieurs</v>
      </c>
      <c r="J1373" t="str">
        <f>RIGHT(B1373,5)</f>
        <v>438.0</v>
      </c>
      <c r="K1373">
        <f>VALUE(LEFT(J1373,1))</f>
        <v>4</v>
      </c>
      <c r="L1373" s="25" t="str">
        <f>+O1373</f>
        <v>R6 </v>
      </c>
      <c r="M1373" s="25" t="s">
        <v>4461</v>
      </c>
      <c r="N1373" s="25" t="s">
        <v>4462</v>
      </c>
      <c r="O1373" s="25" t="s">
        <v>3065</v>
      </c>
      <c r="P1373" s="25">
        <v>10049</v>
      </c>
      <c r="Q1373" s="25">
        <v>3.4870000000000001</v>
      </c>
      <c r="R1373" s="25" t="s">
        <v>87</v>
      </c>
      <c r="S1373" s="25" t="s">
        <v>36</v>
      </c>
    </row>
    <row r="1374" spans="1:19" x14ac:dyDescent="0.35">
      <c r="A1374" s="25" t="str">
        <f>+N1374</f>
        <v>Lambert Catherine</v>
      </c>
      <c r="B1374" s="25" t="str">
        <f>+M1374</f>
        <v>576.42.734.0</v>
      </c>
      <c r="C1374" s="25" t="str">
        <f>LEFT(L1374,2)</f>
        <v>R9</v>
      </c>
      <c r="D1374" s="25">
        <f>+Q1374</f>
        <v>0.75</v>
      </c>
      <c r="E1374" s="25" t="str">
        <f>+R1374</f>
        <v>80+</v>
      </c>
      <c r="F1374" s="25" t="str">
        <f>+S1374</f>
        <v>A</v>
      </c>
      <c r="G1374" s="29" t="s">
        <v>3995</v>
      </c>
      <c r="H1374" s="29" t="str">
        <f t="shared" si="21"/>
        <v/>
      </c>
      <c r="I1374" s="25" t="str">
        <f>IF(K1374&gt;4,"Dames","Messieurs")</f>
        <v>Dames</v>
      </c>
      <c r="J1374" t="str">
        <f>RIGHT(B1374,5)</f>
        <v>734.0</v>
      </c>
      <c r="K1374">
        <f>VALUE(LEFT(J1374,1))</f>
        <v>7</v>
      </c>
      <c r="L1374" s="25" t="str">
        <f>+O1374</f>
        <v>R9 </v>
      </c>
      <c r="M1374" s="25" t="s">
        <v>4126</v>
      </c>
      <c r="N1374" s="25" t="s">
        <v>4127</v>
      </c>
      <c r="O1374" s="25" t="s">
        <v>3073</v>
      </c>
      <c r="P1374" s="25">
        <v>11805</v>
      </c>
      <c r="Q1374" s="25">
        <v>0.75</v>
      </c>
      <c r="R1374" s="25" t="s">
        <v>160</v>
      </c>
      <c r="S1374" s="25" t="s">
        <v>36</v>
      </c>
    </row>
    <row r="1375" spans="1:19" x14ac:dyDescent="0.35">
      <c r="A1375" s="25" t="str">
        <f>+N1375</f>
        <v>Lambert Clémence</v>
      </c>
      <c r="B1375" s="25" t="str">
        <f>+M1375</f>
        <v>576.80.826.0</v>
      </c>
      <c r="C1375" s="25" t="str">
        <f>LEFT(L1375,2)</f>
        <v>R4</v>
      </c>
      <c r="D1375" s="25">
        <f>+Q1375</f>
        <v>6.3410000000000002</v>
      </c>
      <c r="E1375" s="25" t="str">
        <f>+R1375</f>
        <v>45+</v>
      </c>
      <c r="F1375" s="25" t="str">
        <f>+S1375</f>
        <v>A</v>
      </c>
      <c r="G1375" s="29" t="s">
        <v>3996</v>
      </c>
      <c r="H1375" s="29" t="str">
        <f t="shared" si="21"/>
        <v/>
      </c>
      <c r="I1375" s="25" t="str">
        <f>IF(K1375&gt;4,"Dames","Messieurs")</f>
        <v>Dames</v>
      </c>
      <c r="J1375" t="str">
        <f>RIGHT(B1375,5)</f>
        <v>826.0</v>
      </c>
      <c r="K1375">
        <f>VALUE(LEFT(J1375,1))</f>
        <v>8</v>
      </c>
      <c r="L1375" s="25" t="str">
        <f>+O1375</f>
        <v>R4 </v>
      </c>
      <c r="M1375" s="25" t="s">
        <v>4403</v>
      </c>
      <c r="N1375" s="25" t="s">
        <v>4404</v>
      </c>
      <c r="O1375" s="25" t="s">
        <v>3064</v>
      </c>
      <c r="P1375" s="25">
        <v>694</v>
      </c>
      <c r="Q1375" s="25">
        <v>6.3410000000000002</v>
      </c>
      <c r="R1375" s="25" t="s">
        <v>78</v>
      </c>
      <c r="S1375" s="25" t="s">
        <v>36</v>
      </c>
    </row>
    <row r="1376" spans="1:19" x14ac:dyDescent="0.35">
      <c r="A1376" s="25" t="str">
        <f>+N1376</f>
        <v>Lambert Florence</v>
      </c>
      <c r="B1376" s="25" t="str">
        <f>+M1376</f>
        <v>576.65.705.0</v>
      </c>
      <c r="C1376" s="25" t="str">
        <f>LEFT(L1376,2)</f>
        <v>R8</v>
      </c>
      <c r="D1376" s="25">
        <f>+Q1376</f>
        <v>1.5309999999999999</v>
      </c>
      <c r="E1376" s="25" t="str">
        <f>+R1376</f>
        <v>60+</v>
      </c>
      <c r="F1376" s="25" t="str">
        <f>+S1376</f>
        <v>A</v>
      </c>
      <c r="G1376" s="29" t="s">
        <v>3995</v>
      </c>
      <c r="H1376" s="29" t="str">
        <f t="shared" si="21"/>
        <v/>
      </c>
      <c r="I1376" s="25" t="str">
        <f>IF(K1376&gt;4,"Dames","Messieurs")</f>
        <v>Dames</v>
      </c>
      <c r="J1376" t="str">
        <f>RIGHT(B1376,5)</f>
        <v>705.0</v>
      </c>
      <c r="K1376">
        <f>VALUE(LEFT(J1376,1))</f>
        <v>7</v>
      </c>
      <c r="L1376" s="25" t="str">
        <f>+O1376</f>
        <v>R8 </v>
      </c>
      <c r="M1376" s="25" t="s">
        <v>535</v>
      </c>
      <c r="N1376" s="25" t="s">
        <v>536</v>
      </c>
      <c r="O1376" s="25" t="s">
        <v>3070</v>
      </c>
      <c r="P1376" s="25">
        <v>8435</v>
      </c>
      <c r="Q1376" s="25">
        <v>1.5309999999999999</v>
      </c>
      <c r="R1376" s="25" t="s">
        <v>47</v>
      </c>
      <c r="S1376" s="25" t="s">
        <v>36</v>
      </c>
    </row>
    <row r="1377" spans="1:19" x14ac:dyDescent="0.35">
      <c r="A1377" s="25" t="str">
        <f>+N1377</f>
        <v>Lambert Raphael</v>
      </c>
      <c r="B1377" s="25" t="str">
        <f>+M1377</f>
        <v>576.13.271.0</v>
      </c>
      <c r="C1377" s="25" t="str">
        <f>LEFT(L1377,2)</f>
        <v>R7</v>
      </c>
      <c r="D1377" s="25">
        <f>+Q1377</f>
        <v>2.6389999999999998</v>
      </c>
      <c r="E1377" s="25" t="str">
        <f>+R1377</f>
        <v>12&amp;U</v>
      </c>
      <c r="F1377" s="25" t="str">
        <f>+S1377</f>
        <v>A</v>
      </c>
      <c r="G1377" s="29" t="s">
        <v>3996</v>
      </c>
      <c r="H1377" s="29" t="str">
        <f t="shared" si="21"/>
        <v/>
      </c>
      <c r="I1377" s="25" t="str">
        <f>IF(K1377&gt;4,"Dames","Messieurs")</f>
        <v>Messieurs</v>
      </c>
      <c r="J1377" t="str">
        <f>RIGHT(B1377,5)</f>
        <v>271.0</v>
      </c>
      <c r="K1377">
        <f>VALUE(LEFT(J1377,1))</f>
        <v>2</v>
      </c>
      <c r="L1377" s="25" t="str">
        <f>+O1377</f>
        <v>R7 </v>
      </c>
      <c r="M1377" s="25" t="s">
        <v>4475</v>
      </c>
      <c r="N1377" s="25" t="s">
        <v>4476</v>
      </c>
      <c r="O1377" s="25" t="s">
        <v>3066</v>
      </c>
      <c r="P1377" s="25">
        <v>14736</v>
      </c>
      <c r="Q1377" s="25">
        <v>2.6389999999999998</v>
      </c>
      <c r="R1377" s="25" t="s">
        <v>50</v>
      </c>
      <c r="S1377" s="25" t="s">
        <v>36</v>
      </c>
    </row>
    <row r="1378" spans="1:19" x14ac:dyDescent="0.35">
      <c r="A1378" s="25" t="str">
        <f>+N1378</f>
        <v>Lambert Raphaelle</v>
      </c>
      <c r="B1378" s="25" t="str">
        <f>+M1378</f>
        <v>576.02.590.0</v>
      </c>
      <c r="C1378" s="25" t="str">
        <f>LEFT(L1378,2)</f>
        <v>R9</v>
      </c>
      <c r="D1378" s="25">
        <f>+Q1378</f>
        <v>0.75</v>
      </c>
      <c r="E1378" s="25" t="str">
        <f>+R1378</f>
        <v>A</v>
      </c>
      <c r="F1378" s="25" t="str">
        <f>+S1378</f>
        <v>S</v>
      </c>
      <c r="G1378" s="29" t="s">
        <v>3995</v>
      </c>
      <c r="H1378" s="29" t="str">
        <f t="shared" si="21"/>
        <v/>
      </c>
      <c r="I1378" s="25" t="str">
        <f>IF(K1378&gt;4,"Dames","Messieurs")</f>
        <v>Dames</v>
      </c>
      <c r="J1378" t="str">
        <f>RIGHT(B1378,5)</f>
        <v>590.0</v>
      </c>
      <c r="K1378">
        <f>VALUE(LEFT(J1378,1))</f>
        <v>5</v>
      </c>
      <c r="L1378" s="25" t="str">
        <f>+O1378</f>
        <v>R9 </v>
      </c>
      <c r="M1378" s="25" t="s">
        <v>4118</v>
      </c>
      <c r="N1378" s="25" t="s">
        <v>4119</v>
      </c>
      <c r="O1378" s="25" t="s">
        <v>3073</v>
      </c>
      <c r="P1378" s="25">
        <v>11805</v>
      </c>
      <c r="Q1378" s="25">
        <v>0.75</v>
      </c>
      <c r="R1378" s="25" t="s">
        <v>36</v>
      </c>
      <c r="S1378" s="25" t="s">
        <v>878</v>
      </c>
    </row>
    <row r="1379" spans="1:19" x14ac:dyDescent="0.35">
      <c r="A1379" s="25" t="str">
        <f>+N1379</f>
        <v>Lambiel Kenny</v>
      </c>
      <c r="B1379" s="25" t="str">
        <f>+M1379</f>
        <v>576.92.239.0</v>
      </c>
      <c r="C1379" s="25" t="str">
        <f>LEFT(L1379,2)</f>
        <v>R9</v>
      </c>
      <c r="D1379" s="25">
        <f>+Q1379</f>
        <v>0.75</v>
      </c>
      <c r="E1379" s="25" t="str">
        <f>+R1379</f>
        <v>A</v>
      </c>
      <c r="F1379" s="25" t="str">
        <f>+S1379</f>
        <v>S</v>
      </c>
      <c r="G1379" s="29" t="s">
        <v>25</v>
      </c>
      <c r="H1379" s="29" t="str">
        <f t="shared" si="21"/>
        <v/>
      </c>
      <c r="I1379" s="25" t="str">
        <f>IF(K1379&gt;4,"Dames","Messieurs")</f>
        <v>Messieurs</v>
      </c>
      <c r="J1379" t="str">
        <f>RIGHT(B1379,5)</f>
        <v>239.0</v>
      </c>
      <c r="K1379">
        <f>VALUE(LEFT(J1379,1))</f>
        <v>2</v>
      </c>
      <c r="L1379" s="25" t="str">
        <f>+O1379</f>
        <v>R9 </v>
      </c>
      <c r="M1379" s="25" t="s">
        <v>883</v>
      </c>
      <c r="N1379" s="25" t="s">
        <v>884</v>
      </c>
      <c r="O1379" s="25" t="s">
        <v>3073</v>
      </c>
      <c r="P1379" s="25">
        <v>32458</v>
      </c>
      <c r="Q1379" s="25">
        <v>0.75</v>
      </c>
      <c r="R1379" s="25" t="s">
        <v>36</v>
      </c>
      <c r="S1379" s="25" t="s">
        <v>878</v>
      </c>
    </row>
    <row r="1380" spans="1:19" x14ac:dyDescent="0.35">
      <c r="A1380" s="25" t="str">
        <f>+N1380</f>
        <v>Lamon Elodie</v>
      </c>
      <c r="B1380" s="25" t="str">
        <f>+M1380</f>
        <v>576.06.876.0</v>
      </c>
      <c r="C1380" s="25" t="str">
        <f>LEFT(L1380,2)</f>
        <v>R9</v>
      </c>
      <c r="D1380" s="25">
        <f>+Q1380</f>
        <v>0.74299999999999999</v>
      </c>
      <c r="E1380" s="25" t="str">
        <f>+R1380</f>
        <v>A</v>
      </c>
      <c r="F1380" s="25" t="str">
        <f>+S1380</f>
        <v>A</v>
      </c>
      <c r="G1380" s="29" t="s">
        <v>2175</v>
      </c>
      <c r="H1380" s="29" t="str">
        <f t="shared" si="21"/>
        <v/>
      </c>
      <c r="I1380" s="25" t="str">
        <f>IF(K1380&gt;4,"Dames","Messieurs")</f>
        <v>Dames</v>
      </c>
      <c r="J1380" t="str">
        <f>RIGHT(B1380,5)</f>
        <v>876.0</v>
      </c>
      <c r="K1380">
        <f>VALUE(LEFT(J1380,1))</f>
        <v>8</v>
      </c>
      <c r="L1380" s="25" t="str">
        <f>+O1380</f>
        <v>R9 </v>
      </c>
      <c r="M1380" s="25" t="s">
        <v>5104</v>
      </c>
      <c r="N1380" s="25" t="s">
        <v>5105</v>
      </c>
      <c r="O1380" s="25" t="s">
        <v>3073</v>
      </c>
      <c r="P1380" s="25">
        <v>16552</v>
      </c>
      <c r="Q1380" s="25">
        <v>0.74299999999999999</v>
      </c>
      <c r="R1380" s="25" t="s">
        <v>36</v>
      </c>
      <c r="S1380" s="25" t="s">
        <v>36</v>
      </c>
    </row>
    <row r="1381" spans="1:19" x14ac:dyDescent="0.35">
      <c r="A1381" s="25" t="str">
        <f>+N1381</f>
        <v>Lamon Mathieu</v>
      </c>
      <c r="B1381" s="25" t="str">
        <f>+M1381</f>
        <v>576.98.434.0</v>
      </c>
      <c r="C1381" s="25" t="str">
        <f>LEFT(L1381,2)</f>
        <v>R5</v>
      </c>
      <c r="D1381" s="25">
        <f>+Q1381</f>
        <v>4.7919999999999998</v>
      </c>
      <c r="E1381" s="25" t="str">
        <f>+R1381</f>
        <v>A</v>
      </c>
      <c r="F1381" s="25" t="str">
        <f>+S1381</f>
        <v>A</v>
      </c>
      <c r="G1381" s="29" t="s">
        <v>26</v>
      </c>
      <c r="H1381" s="29" t="str">
        <f t="shared" si="21"/>
        <v/>
      </c>
      <c r="I1381" s="25" t="str">
        <f>IF(K1381&gt;4,"Dames","Messieurs")</f>
        <v>Messieurs</v>
      </c>
      <c r="J1381" t="str">
        <f>RIGHT(B1381,5)</f>
        <v>434.0</v>
      </c>
      <c r="K1381">
        <f>VALUE(LEFT(J1381,1))</f>
        <v>4</v>
      </c>
      <c r="L1381" s="25" t="str">
        <f>+O1381</f>
        <v>R5 </v>
      </c>
      <c r="M1381" s="25" t="s">
        <v>3992</v>
      </c>
      <c r="N1381" s="25" t="s">
        <v>3993</v>
      </c>
      <c r="O1381" s="25" t="s">
        <v>3084</v>
      </c>
      <c r="P1381" s="25">
        <v>4904</v>
      </c>
      <c r="Q1381" s="25">
        <v>4.7919999999999998</v>
      </c>
      <c r="R1381" s="25" t="s">
        <v>36</v>
      </c>
      <c r="S1381" s="25" t="s">
        <v>36</v>
      </c>
    </row>
    <row r="1382" spans="1:19" x14ac:dyDescent="0.35">
      <c r="A1382" s="25" t="str">
        <f>+N1382</f>
        <v>Lamon Mélanie</v>
      </c>
      <c r="B1382" s="25" t="str">
        <f>+M1382</f>
        <v>576.02.830.0</v>
      </c>
      <c r="C1382" s="25" t="str">
        <f>LEFT(L1382,2)</f>
        <v>R6</v>
      </c>
      <c r="D1382" s="25">
        <f>+Q1382</f>
        <v>3.798</v>
      </c>
      <c r="E1382" s="25" t="str">
        <f>+R1382</f>
        <v>A</v>
      </c>
      <c r="F1382" s="25" t="str">
        <f>+S1382</f>
        <v>A</v>
      </c>
      <c r="G1382" s="29" t="s">
        <v>2175</v>
      </c>
      <c r="H1382" s="29" t="str">
        <f t="shared" si="21"/>
        <v/>
      </c>
      <c r="I1382" s="25" t="str">
        <f>IF(K1382&gt;4,"Dames","Messieurs")</f>
        <v>Dames</v>
      </c>
      <c r="J1382" t="str">
        <f>RIGHT(B1382,5)</f>
        <v>830.0</v>
      </c>
      <c r="K1382">
        <f>VALUE(LEFT(J1382,1))</f>
        <v>8</v>
      </c>
      <c r="L1382" s="25" t="str">
        <f>+O1382</f>
        <v>R6 </v>
      </c>
      <c r="M1382" s="25" t="s">
        <v>2695</v>
      </c>
      <c r="N1382" s="25" t="s">
        <v>2696</v>
      </c>
      <c r="O1382" s="25" t="s">
        <v>3065</v>
      </c>
      <c r="P1382" s="25">
        <v>2987</v>
      </c>
      <c r="Q1382" s="25">
        <v>3.798</v>
      </c>
      <c r="R1382" s="25" t="s">
        <v>36</v>
      </c>
      <c r="S1382" s="25" t="s">
        <v>36</v>
      </c>
    </row>
    <row r="1383" spans="1:19" x14ac:dyDescent="0.35">
      <c r="A1383" s="25" t="str">
        <f>+N1383</f>
        <v>Lamy Mona</v>
      </c>
      <c r="B1383" s="25" t="str">
        <f>+M1383</f>
        <v>576.90.674.0</v>
      </c>
      <c r="C1383" s="25" t="str">
        <f>LEFT(L1383,2)</f>
        <v>R8</v>
      </c>
      <c r="D1383" s="25">
        <f>+Q1383</f>
        <v>0.83899999999999997</v>
      </c>
      <c r="E1383" s="25" t="str">
        <f>+R1383</f>
        <v>35+</v>
      </c>
      <c r="F1383" s="25" t="str">
        <f>+S1383</f>
        <v>S</v>
      </c>
      <c r="G1383" s="29" t="s">
        <v>3995</v>
      </c>
      <c r="H1383" s="29" t="str">
        <f t="shared" si="21"/>
        <v/>
      </c>
      <c r="I1383" s="25" t="str">
        <f>IF(K1383&gt;4,"Dames","Messieurs")</f>
        <v>Dames</v>
      </c>
      <c r="J1383" t="str">
        <f>RIGHT(B1383,5)</f>
        <v>674.0</v>
      </c>
      <c r="K1383">
        <f>VALUE(LEFT(J1383,1))</f>
        <v>6</v>
      </c>
      <c r="L1383" s="25" t="str">
        <f>+O1383</f>
        <v>R8 </v>
      </c>
      <c r="M1383" s="25" t="s">
        <v>4092</v>
      </c>
      <c r="N1383" s="25" t="s">
        <v>4093</v>
      </c>
      <c r="O1383" s="25" t="s">
        <v>3070</v>
      </c>
      <c r="P1383" s="25">
        <v>11376</v>
      </c>
      <c r="Q1383" s="25">
        <v>0.83899999999999997</v>
      </c>
      <c r="R1383" s="25" t="s">
        <v>42</v>
      </c>
      <c r="S1383" s="25" t="s">
        <v>878</v>
      </c>
    </row>
    <row r="1384" spans="1:19" x14ac:dyDescent="0.35">
      <c r="A1384" s="25" t="str">
        <f>+N1384</f>
        <v>Lanet Françoise</v>
      </c>
      <c r="B1384" s="25" t="str">
        <f>+M1384</f>
        <v>577.49.538.0</v>
      </c>
      <c r="C1384" s="25" t="str">
        <f>LEFT(L1384,2)</f>
        <v>R9</v>
      </c>
      <c r="D1384" s="25">
        <f>+Q1384</f>
        <v>0.75</v>
      </c>
      <c r="E1384" s="25" t="str">
        <f>+R1384</f>
        <v>75+</v>
      </c>
      <c r="F1384" s="25" t="str">
        <f>+S1384</f>
        <v>S</v>
      </c>
      <c r="G1384" s="29" t="s">
        <v>543</v>
      </c>
      <c r="H1384" s="29" t="str">
        <f t="shared" si="21"/>
        <v/>
      </c>
      <c r="I1384" s="25" t="str">
        <f>IF(K1384&gt;4,"Dames","Messieurs")</f>
        <v>Dames</v>
      </c>
      <c r="J1384" t="str">
        <f>RIGHT(B1384,5)</f>
        <v>538.0</v>
      </c>
      <c r="K1384">
        <f>VALUE(LEFT(J1384,1))</f>
        <v>5</v>
      </c>
      <c r="L1384" s="25" t="str">
        <f>+O1384</f>
        <v>R9 </v>
      </c>
      <c r="M1384" s="25" t="s">
        <v>1264</v>
      </c>
      <c r="N1384" s="25" t="s">
        <v>1265</v>
      </c>
      <c r="O1384" s="25" t="s">
        <v>3073</v>
      </c>
      <c r="P1384" s="25">
        <v>11805</v>
      </c>
      <c r="Q1384" s="25">
        <v>0.75</v>
      </c>
      <c r="R1384" s="25" t="s">
        <v>159</v>
      </c>
      <c r="S1384" s="25" t="s">
        <v>878</v>
      </c>
    </row>
    <row r="1385" spans="1:19" x14ac:dyDescent="0.35">
      <c r="A1385" s="25" t="str">
        <f>+N1385</f>
        <v>Lanfranchi Teodoro</v>
      </c>
      <c r="B1385" s="25" t="str">
        <f>+M1385</f>
        <v>577.12.388.0</v>
      </c>
      <c r="C1385" s="25" t="str">
        <f>LEFT(L1385,2)</f>
        <v>R9</v>
      </c>
      <c r="D1385" s="25">
        <f>+Q1385</f>
        <v>0.75</v>
      </c>
      <c r="E1385" s="25" t="str">
        <f>+R1385</f>
        <v>14&amp;U</v>
      </c>
      <c r="F1385" s="25" t="str">
        <f>+S1385</f>
        <v>S</v>
      </c>
      <c r="G1385" s="29" t="s">
        <v>1839</v>
      </c>
      <c r="H1385" s="29" t="str">
        <f t="shared" si="21"/>
        <v/>
      </c>
      <c r="I1385" s="25" t="str">
        <f>IF(K1385&gt;4,"Dames","Messieurs")</f>
        <v>Messieurs</v>
      </c>
      <c r="J1385" t="str">
        <f>RIGHT(B1385,5)</f>
        <v>388.0</v>
      </c>
      <c r="K1385">
        <f>VALUE(LEFT(J1385,1))</f>
        <v>3</v>
      </c>
      <c r="L1385" s="25" t="str">
        <f>+O1385</f>
        <v>R9 </v>
      </c>
      <c r="M1385" s="25" t="s">
        <v>4993</v>
      </c>
      <c r="N1385" s="25" t="s">
        <v>4994</v>
      </c>
      <c r="O1385" s="25" t="s">
        <v>3073</v>
      </c>
      <c r="P1385" s="25">
        <v>32458</v>
      </c>
      <c r="Q1385" s="25">
        <v>0.75</v>
      </c>
      <c r="R1385" s="25" t="s">
        <v>83</v>
      </c>
      <c r="S1385" s="25" t="s">
        <v>878</v>
      </c>
    </row>
    <row r="1386" spans="1:19" x14ac:dyDescent="0.35">
      <c r="A1386" s="25" t="str">
        <f>+N1386</f>
        <v>Langlois Largo</v>
      </c>
      <c r="B1386" s="25" t="str">
        <f>+M1386</f>
        <v>578.12.268.0</v>
      </c>
      <c r="C1386" s="25" t="str">
        <f>LEFT(L1386,2)</f>
        <v>R6</v>
      </c>
      <c r="D1386" s="25">
        <f>+Q1386</f>
        <v>3.8090000000000002</v>
      </c>
      <c r="E1386" s="25" t="str">
        <f>+R1386</f>
        <v>14&amp;U</v>
      </c>
      <c r="F1386" s="25" t="str">
        <f>+S1386</f>
        <v>A</v>
      </c>
      <c r="G1386" s="29" t="s">
        <v>543</v>
      </c>
      <c r="H1386" s="29" t="str">
        <f t="shared" si="21"/>
        <v/>
      </c>
      <c r="I1386" s="25" t="str">
        <f>IF(K1386&gt;4,"Dames","Messieurs")</f>
        <v>Messieurs</v>
      </c>
      <c r="J1386" t="str">
        <f>RIGHT(B1386,5)</f>
        <v>268.0</v>
      </c>
      <c r="K1386">
        <f>VALUE(LEFT(J1386,1))</f>
        <v>2</v>
      </c>
      <c r="L1386" s="25" t="str">
        <f>+O1386</f>
        <v>R6 </v>
      </c>
      <c r="M1386" s="25" t="s">
        <v>3415</v>
      </c>
      <c r="N1386" s="25" t="s">
        <v>3416</v>
      </c>
      <c r="O1386" s="25" t="s">
        <v>3065</v>
      </c>
      <c r="P1386" s="25">
        <v>8512</v>
      </c>
      <c r="Q1386" s="25">
        <v>3.8090000000000002</v>
      </c>
      <c r="R1386" s="25" t="s">
        <v>83</v>
      </c>
      <c r="S1386" s="25" t="s">
        <v>36</v>
      </c>
    </row>
    <row r="1387" spans="1:19" x14ac:dyDescent="0.35">
      <c r="A1387" s="25" t="str">
        <f>+N1387</f>
        <v>Langmoen Hanne</v>
      </c>
      <c r="B1387" s="25" t="str">
        <f>+M1387</f>
        <v>578.76.661.0</v>
      </c>
      <c r="C1387" s="25" t="str">
        <f>LEFT(L1387,2)</f>
        <v>R9</v>
      </c>
      <c r="D1387" s="25">
        <f>+Q1387</f>
        <v>0.75</v>
      </c>
      <c r="E1387" s="25" t="str">
        <f>+R1387</f>
        <v>45+</v>
      </c>
      <c r="F1387" s="25" t="str">
        <f>+S1387</f>
        <v>A</v>
      </c>
      <c r="G1387" s="29" t="s">
        <v>1839</v>
      </c>
      <c r="H1387" s="29" t="str">
        <f t="shared" si="21"/>
        <v/>
      </c>
      <c r="I1387" s="25" t="str">
        <f>IF(K1387&gt;4,"Dames","Messieurs")</f>
        <v>Dames</v>
      </c>
      <c r="J1387" t="str">
        <f>RIGHT(B1387,5)</f>
        <v>661.0</v>
      </c>
      <c r="K1387">
        <f>VALUE(LEFT(J1387,1))</f>
        <v>6</v>
      </c>
      <c r="L1387" s="25" t="str">
        <f>+O1387</f>
        <v>R9 </v>
      </c>
      <c r="M1387" s="25" t="s">
        <v>4899</v>
      </c>
      <c r="N1387" s="25" t="s">
        <v>4900</v>
      </c>
      <c r="O1387" s="25" t="s">
        <v>3073</v>
      </c>
      <c r="P1387" s="25">
        <v>11805</v>
      </c>
      <c r="Q1387" s="25">
        <v>0.75</v>
      </c>
      <c r="R1387" s="25" t="s">
        <v>78</v>
      </c>
      <c r="S1387" s="25" t="s">
        <v>36</v>
      </c>
    </row>
    <row r="1388" spans="1:19" x14ac:dyDescent="0.35">
      <c r="A1388" s="25" t="str">
        <f>+N1388</f>
        <v>Lanuzza Laura</v>
      </c>
      <c r="B1388" s="25" t="str">
        <f>+M1388</f>
        <v>579.13.658.0</v>
      </c>
      <c r="C1388" s="25" t="str">
        <f>LEFT(L1388,2)</f>
        <v>R9</v>
      </c>
      <c r="D1388" s="25">
        <f>+Q1388</f>
        <v>0.74299999999999999</v>
      </c>
      <c r="E1388" s="25" t="str">
        <f>+R1388</f>
        <v>12&amp;U</v>
      </c>
      <c r="F1388" s="25" t="str">
        <f>+S1388</f>
        <v>A</v>
      </c>
      <c r="G1388" s="29" t="s">
        <v>539</v>
      </c>
      <c r="H1388" s="29" t="str">
        <f t="shared" si="21"/>
        <v/>
      </c>
      <c r="I1388" s="25" t="str">
        <f>IF(K1388&gt;4,"Dames","Messieurs")</f>
        <v>Dames</v>
      </c>
      <c r="J1388" t="str">
        <f>RIGHT(B1388,5)</f>
        <v>658.0</v>
      </c>
      <c r="K1388">
        <f>VALUE(LEFT(J1388,1))</f>
        <v>6</v>
      </c>
      <c r="L1388" s="25" t="str">
        <f>+O1388</f>
        <v>R9 </v>
      </c>
      <c r="M1388" s="25" t="s">
        <v>4371</v>
      </c>
      <c r="N1388" s="25" t="s">
        <v>4372</v>
      </c>
      <c r="O1388" s="25" t="s">
        <v>3073</v>
      </c>
      <c r="P1388" s="25">
        <v>16552</v>
      </c>
      <c r="Q1388" s="25">
        <v>0.74299999999999999</v>
      </c>
      <c r="R1388" s="25" t="s">
        <v>50</v>
      </c>
      <c r="S1388" s="25" t="s">
        <v>36</v>
      </c>
    </row>
    <row r="1389" spans="1:19" x14ac:dyDescent="0.35">
      <c r="A1389" s="25" t="str">
        <f>+N1389</f>
        <v>Lanz Rainer</v>
      </c>
      <c r="B1389" s="25" t="str">
        <f>+M1389</f>
        <v>579.81.222.0</v>
      </c>
      <c r="C1389" s="25" t="str">
        <f>LEFT(L1389,2)</f>
        <v>R7</v>
      </c>
      <c r="D1389" s="25">
        <f>+Q1389</f>
        <v>2.29</v>
      </c>
      <c r="E1389" s="25" t="str">
        <f>+R1389</f>
        <v>40+</v>
      </c>
      <c r="F1389" s="25" t="str">
        <f>+S1389</f>
        <v>A</v>
      </c>
      <c r="G1389" s="29" t="s">
        <v>29</v>
      </c>
      <c r="H1389" s="29" t="str">
        <f t="shared" ref="H1389:H1449" si="22">IF(B1389=B1388,1,"")</f>
        <v/>
      </c>
      <c r="I1389" s="25" t="str">
        <f>IF(K1389&gt;4,"Dames","Messieurs")</f>
        <v>Messieurs</v>
      </c>
      <c r="J1389" t="str">
        <f>RIGHT(B1389,5)</f>
        <v>222.0</v>
      </c>
      <c r="K1389">
        <f>VALUE(LEFT(J1389,1))</f>
        <v>2</v>
      </c>
      <c r="L1389" s="25" t="str">
        <f>+O1389</f>
        <v>R7 </v>
      </c>
      <c r="M1389" s="25" t="s">
        <v>5276</v>
      </c>
      <c r="N1389" s="25" t="s">
        <v>5277</v>
      </c>
      <c r="O1389" s="25" t="s">
        <v>3066</v>
      </c>
      <c r="P1389" s="25">
        <v>17038</v>
      </c>
      <c r="Q1389" s="25">
        <v>2.29</v>
      </c>
      <c r="R1389" s="25" t="s">
        <v>68</v>
      </c>
      <c r="S1389" s="25" t="s">
        <v>36</v>
      </c>
    </row>
    <row r="1390" spans="1:19" x14ac:dyDescent="0.35">
      <c r="A1390" s="25" t="str">
        <f>+N1390</f>
        <v>Lapp Albertine</v>
      </c>
      <c r="B1390" s="25" t="str">
        <f>+M1390</f>
        <v>580.82.608.0</v>
      </c>
      <c r="C1390" s="25" t="str">
        <f>LEFT(L1390,2)</f>
        <v>R6</v>
      </c>
      <c r="D1390" s="25">
        <f>+Q1390</f>
        <v>3.254</v>
      </c>
      <c r="E1390" s="25" t="str">
        <f>+R1390</f>
        <v>40+</v>
      </c>
      <c r="F1390" s="25" t="str">
        <f>+S1390</f>
        <v>A</v>
      </c>
      <c r="G1390" s="29" t="s">
        <v>3996</v>
      </c>
      <c r="H1390" s="29" t="str">
        <f t="shared" si="22"/>
        <v/>
      </c>
      <c r="I1390" s="25" t="str">
        <f>IF(K1390&gt;4,"Dames","Messieurs")</f>
        <v>Dames</v>
      </c>
      <c r="J1390" t="str">
        <f>RIGHT(B1390,5)</f>
        <v>608.0</v>
      </c>
      <c r="K1390">
        <f>VALUE(LEFT(J1390,1))</f>
        <v>6</v>
      </c>
      <c r="L1390" s="25" t="str">
        <f>+O1390</f>
        <v>R6 </v>
      </c>
      <c r="M1390" s="25" t="s">
        <v>4411</v>
      </c>
      <c r="N1390" s="25" t="s">
        <v>4412</v>
      </c>
      <c r="O1390" s="25" t="s">
        <v>3065</v>
      </c>
      <c r="P1390" s="25">
        <v>3895</v>
      </c>
      <c r="Q1390" s="25">
        <v>3.254</v>
      </c>
      <c r="R1390" s="25" t="s">
        <v>68</v>
      </c>
      <c r="S1390" s="25" t="s">
        <v>36</v>
      </c>
    </row>
    <row r="1391" spans="1:19" x14ac:dyDescent="0.35">
      <c r="A1391" s="25" t="str">
        <f>+N1391</f>
        <v>Larouche Edouard</v>
      </c>
      <c r="B1391" s="25" t="str">
        <f>+M1391</f>
        <v>580.03.323.0</v>
      </c>
      <c r="C1391" s="25" t="str">
        <f>LEFT(L1391,2)</f>
        <v>R9</v>
      </c>
      <c r="D1391" s="25">
        <f>+Q1391</f>
        <v>0.75</v>
      </c>
      <c r="E1391" s="25" t="str">
        <f>+R1391</f>
        <v>A</v>
      </c>
      <c r="F1391" s="25" t="str">
        <f>+S1391</f>
        <v>A</v>
      </c>
      <c r="G1391" s="29" t="s">
        <v>29</v>
      </c>
      <c r="H1391" s="29" t="str">
        <f t="shared" si="22"/>
        <v/>
      </c>
      <c r="I1391" s="25" t="str">
        <f>IF(K1391&gt;4,"Dames","Messieurs")</f>
        <v>Messieurs</v>
      </c>
      <c r="J1391" t="str">
        <f>RIGHT(B1391,5)</f>
        <v>323.0</v>
      </c>
      <c r="K1391">
        <f>VALUE(LEFT(J1391,1))</f>
        <v>3</v>
      </c>
      <c r="L1391" s="25" t="str">
        <f>+O1391</f>
        <v>R9 </v>
      </c>
      <c r="M1391" s="25" t="s">
        <v>5362</v>
      </c>
      <c r="N1391" s="25" t="s">
        <v>5363</v>
      </c>
      <c r="O1391" s="25" t="s">
        <v>3073</v>
      </c>
      <c r="P1391" s="25">
        <v>32458</v>
      </c>
      <c r="Q1391" s="25">
        <v>0.75</v>
      </c>
      <c r="R1391" s="25" t="s">
        <v>36</v>
      </c>
      <c r="S1391" s="25" t="s">
        <v>36</v>
      </c>
    </row>
    <row r="1392" spans="1:19" x14ac:dyDescent="0.35">
      <c r="A1392" s="25" t="str">
        <f>+N1392</f>
        <v>Lasan Adrian</v>
      </c>
      <c r="B1392" s="25" t="str">
        <f>+M1392</f>
        <v>580.82.287.0</v>
      </c>
      <c r="C1392" s="25" t="str">
        <f>LEFT(L1392,2)</f>
        <v>R9</v>
      </c>
      <c r="D1392" s="25">
        <f>+Q1392</f>
        <v>0.75</v>
      </c>
      <c r="E1392" s="25" t="str">
        <f>+R1392</f>
        <v>40+</v>
      </c>
      <c r="F1392" s="25" t="str">
        <f>+S1392</f>
        <v>S</v>
      </c>
      <c r="G1392" s="29" t="s">
        <v>543</v>
      </c>
      <c r="H1392" s="29" t="str">
        <f t="shared" si="22"/>
        <v/>
      </c>
      <c r="I1392" s="25" t="str">
        <f>IF(K1392&gt;4,"Dames","Messieurs")</f>
        <v>Messieurs</v>
      </c>
      <c r="J1392" t="str">
        <f>RIGHT(B1392,5)</f>
        <v>287.0</v>
      </c>
      <c r="K1392">
        <f>VALUE(LEFT(J1392,1))</f>
        <v>2</v>
      </c>
      <c r="L1392" s="25" t="str">
        <f>+O1392</f>
        <v>R9 </v>
      </c>
      <c r="M1392" s="25" t="s">
        <v>1266</v>
      </c>
      <c r="N1392" s="25" t="s">
        <v>1267</v>
      </c>
      <c r="O1392" s="25" t="s">
        <v>3073</v>
      </c>
      <c r="P1392" s="25">
        <v>32458</v>
      </c>
      <c r="Q1392" s="25">
        <v>0.75</v>
      </c>
      <c r="R1392" s="25" t="s">
        <v>68</v>
      </c>
      <c r="S1392" s="25" t="s">
        <v>878</v>
      </c>
    </row>
    <row r="1393" spans="1:19" x14ac:dyDescent="0.35">
      <c r="A1393" s="25" t="str">
        <f>+N1393</f>
        <v>Laswad yarob</v>
      </c>
      <c r="B1393" s="25" t="str">
        <f>+M1393</f>
        <v>580.10.255.0</v>
      </c>
      <c r="C1393" s="25" t="str">
        <f>LEFT(L1393,2)</f>
        <v>R8</v>
      </c>
      <c r="D1393" s="25">
        <f>+Q1393</f>
        <v>1.071</v>
      </c>
      <c r="E1393" s="25" t="str">
        <f>+R1393</f>
        <v>16&amp;U</v>
      </c>
      <c r="F1393" s="25" t="str">
        <f>+S1393</f>
        <v>S</v>
      </c>
      <c r="G1393" s="29" t="s">
        <v>2175</v>
      </c>
      <c r="H1393" s="29" t="str">
        <f t="shared" si="22"/>
        <v/>
      </c>
      <c r="I1393" s="25" t="str">
        <f>IF(K1393&gt;4,"Dames","Messieurs")</f>
        <v>Messieurs</v>
      </c>
      <c r="J1393" t="str">
        <f>RIGHT(B1393,5)</f>
        <v>255.0</v>
      </c>
      <c r="K1393">
        <f>VALUE(LEFT(J1393,1))</f>
        <v>2</v>
      </c>
      <c r="L1393" s="25" t="str">
        <f>+O1393</f>
        <v>R8 </v>
      </c>
      <c r="M1393" s="25" t="s">
        <v>3039</v>
      </c>
      <c r="N1393" s="25" t="s">
        <v>3040</v>
      </c>
      <c r="O1393" s="25" t="s">
        <v>3070</v>
      </c>
      <c r="P1393" s="25">
        <v>28193</v>
      </c>
      <c r="Q1393" s="25">
        <v>1.071</v>
      </c>
      <c r="R1393" s="25" t="s">
        <v>87</v>
      </c>
      <c r="S1393" s="25" t="s">
        <v>878</v>
      </c>
    </row>
    <row r="1394" spans="1:19" x14ac:dyDescent="0.35">
      <c r="A1394" s="25" t="str">
        <f>+N1394</f>
        <v>Latour Antoine</v>
      </c>
      <c r="B1394" s="25" t="str">
        <f>+M1394</f>
        <v>581.12.323.0</v>
      </c>
      <c r="C1394" s="25" t="str">
        <f>LEFT(L1394,2)</f>
        <v>R9</v>
      </c>
      <c r="D1394" s="25">
        <f>+Q1394</f>
        <v>0.75</v>
      </c>
      <c r="E1394" s="25" t="str">
        <f>+R1394</f>
        <v>14&amp;U</v>
      </c>
      <c r="F1394" s="25" t="str">
        <f>+S1394</f>
        <v>A</v>
      </c>
      <c r="G1394" s="29" t="s">
        <v>539</v>
      </c>
      <c r="H1394" s="29" t="str">
        <f t="shared" si="22"/>
        <v/>
      </c>
      <c r="I1394" s="25" t="str">
        <f>IF(K1394&gt;4,"Dames","Messieurs")</f>
        <v>Messieurs</v>
      </c>
      <c r="J1394" t="str">
        <f>RIGHT(B1394,5)</f>
        <v>323.0</v>
      </c>
      <c r="K1394">
        <f>VALUE(LEFT(J1394,1))</f>
        <v>3</v>
      </c>
      <c r="L1394" s="25" t="str">
        <f>+O1394</f>
        <v>R9 </v>
      </c>
      <c r="M1394" s="25" t="s">
        <v>3108</v>
      </c>
      <c r="N1394" s="25" t="s">
        <v>3109</v>
      </c>
      <c r="O1394" s="25" t="s">
        <v>3073</v>
      </c>
      <c r="P1394" s="25">
        <v>32458</v>
      </c>
      <c r="Q1394" s="25">
        <v>0.75</v>
      </c>
      <c r="R1394" s="25" t="s">
        <v>83</v>
      </c>
      <c r="S1394" s="25" t="s">
        <v>36</v>
      </c>
    </row>
    <row r="1395" spans="1:19" x14ac:dyDescent="0.35">
      <c r="A1395" s="25" t="str">
        <f>+N1395</f>
        <v>Lattuada Milo</v>
      </c>
      <c r="B1395" s="25" t="str">
        <f>+M1395</f>
        <v>581.09.192.0</v>
      </c>
      <c r="C1395" s="25" t="str">
        <f>LEFT(L1395,2)</f>
        <v>R9</v>
      </c>
      <c r="D1395" s="25">
        <f>+Q1395</f>
        <v>0.85899999999999999</v>
      </c>
      <c r="E1395" s="25" t="str">
        <f>+R1395</f>
        <v>16&amp;U</v>
      </c>
      <c r="F1395" s="25" t="str">
        <f>+S1395</f>
        <v>A</v>
      </c>
      <c r="G1395" s="29" t="s">
        <v>28</v>
      </c>
      <c r="H1395" s="29" t="str">
        <f t="shared" si="22"/>
        <v/>
      </c>
      <c r="I1395" s="25" t="str">
        <f>IF(K1395&gt;4,"Dames","Messieurs")</f>
        <v>Messieurs</v>
      </c>
      <c r="J1395" t="str">
        <f>RIGHT(B1395,5)</f>
        <v>192.0</v>
      </c>
      <c r="K1395">
        <f>VALUE(LEFT(J1395,1))</f>
        <v>1</v>
      </c>
      <c r="L1395" s="25" t="str">
        <f>+O1395</f>
        <v>R9 </v>
      </c>
      <c r="M1395" s="25" t="s">
        <v>1825</v>
      </c>
      <c r="N1395" s="25" t="s">
        <v>1826</v>
      </c>
      <c r="O1395" s="25" t="s">
        <v>3073</v>
      </c>
      <c r="P1395" s="25">
        <v>30936</v>
      </c>
      <c r="Q1395" s="25">
        <v>0.85899999999999999</v>
      </c>
      <c r="R1395" s="25" t="s">
        <v>87</v>
      </c>
      <c r="S1395" s="25" t="s">
        <v>36</v>
      </c>
    </row>
    <row r="1396" spans="1:19" x14ac:dyDescent="0.35">
      <c r="A1396" s="25" t="str">
        <f>+N1396</f>
        <v>Lauden Julien</v>
      </c>
      <c r="B1396" s="25" t="str">
        <f>+M1396</f>
        <v>583.84.378.0</v>
      </c>
      <c r="C1396" s="25" t="str">
        <f>LEFT(L1396,2)</f>
        <v>R9</v>
      </c>
      <c r="D1396" s="25">
        <f>+Q1396</f>
        <v>0.745</v>
      </c>
      <c r="E1396" s="25" t="str">
        <f>+R1396</f>
        <v>40+</v>
      </c>
      <c r="F1396" s="25" t="str">
        <f>+S1396</f>
        <v>A</v>
      </c>
      <c r="G1396" s="29" t="s">
        <v>3359</v>
      </c>
      <c r="H1396" s="29" t="str">
        <f t="shared" si="22"/>
        <v/>
      </c>
      <c r="I1396" s="25" t="str">
        <f>IF(K1396&gt;4,"Dames","Messieurs")</f>
        <v>Messieurs</v>
      </c>
      <c r="J1396" t="str">
        <f>RIGHT(B1396,5)</f>
        <v>378.0</v>
      </c>
      <c r="K1396">
        <f>VALUE(LEFT(J1396,1))</f>
        <v>3</v>
      </c>
      <c r="L1396" s="25" t="str">
        <f>+O1396</f>
        <v>R9 </v>
      </c>
      <c r="M1396" s="25" t="s">
        <v>5077</v>
      </c>
      <c r="N1396" s="25" t="s">
        <v>5078</v>
      </c>
      <c r="O1396" s="25" t="s">
        <v>3073</v>
      </c>
      <c r="P1396" s="25">
        <v>44548</v>
      </c>
      <c r="Q1396" s="25">
        <v>0.745</v>
      </c>
      <c r="R1396" s="25" t="s">
        <v>68</v>
      </c>
      <c r="S1396" s="25" t="s">
        <v>36</v>
      </c>
    </row>
    <row r="1397" spans="1:19" x14ac:dyDescent="0.35">
      <c r="A1397" s="25" t="str">
        <f>+N1397</f>
        <v>Lauper Thomas</v>
      </c>
      <c r="B1397" s="25" t="str">
        <f>+M1397</f>
        <v>583.09.357.0</v>
      </c>
      <c r="C1397" s="25" t="str">
        <f>LEFT(L1397,2)</f>
        <v>R8</v>
      </c>
      <c r="D1397" s="25">
        <f>+Q1397</f>
        <v>1.478</v>
      </c>
      <c r="E1397" s="25" t="str">
        <f>+R1397</f>
        <v>16&amp;U</v>
      </c>
      <c r="F1397" s="25" t="str">
        <f>+S1397</f>
        <v>A</v>
      </c>
      <c r="G1397" s="29" t="s">
        <v>3393</v>
      </c>
      <c r="H1397" s="29" t="str">
        <f t="shared" si="22"/>
        <v/>
      </c>
      <c r="I1397" s="25" t="str">
        <f>IF(K1397&gt;4,"Dames","Messieurs")</f>
        <v>Messieurs</v>
      </c>
      <c r="J1397" t="str">
        <f>RIGHT(B1397,5)</f>
        <v>357.0</v>
      </c>
      <c r="K1397">
        <f>VALUE(LEFT(J1397,1))</f>
        <v>3</v>
      </c>
      <c r="L1397" s="25" t="str">
        <f>+O1397</f>
        <v>R8 </v>
      </c>
      <c r="M1397" s="25" t="s">
        <v>3736</v>
      </c>
      <c r="N1397" s="25" t="s">
        <v>3737</v>
      </c>
      <c r="O1397" s="25" t="s">
        <v>3070</v>
      </c>
      <c r="P1397" s="25">
        <v>23613</v>
      </c>
      <c r="Q1397" s="25">
        <v>1.478</v>
      </c>
      <c r="R1397" s="25" t="s">
        <v>87</v>
      </c>
      <c r="S1397" s="25" t="s">
        <v>36</v>
      </c>
    </row>
    <row r="1398" spans="1:19" x14ac:dyDescent="0.35">
      <c r="A1398" s="25" t="str">
        <f>+N1398</f>
        <v>Laurans Léopold</v>
      </c>
      <c r="B1398" s="25" t="str">
        <f>+M1398</f>
        <v>583.02.169.0</v>
      </c>
      <c r="C1398" s="25" t="str">
        <f>LEFT(L1398,2)</f>
        <v>R9</v>
      </c>
      <c r="D1398" s="25">
        <f>+Q1398</f>
        <v>0.75</v>
      </c>
      <c r="E1398" s="25" t="str">
        <f>+R1398</f>
        <v>A</v>
      </c>
      <c r="F1398" s="25" t="str">
        <f>+S1398</f>
        <v>S</v>
      </c>
      <c r="G1398" s="29" t="s">
        <v>543</v>
      </c>
      <c r="H1398" s="29" t="str">
        <f t="shared" si="22"/>
        <v/>
      </c>
      <c r="I1398" s="25" t="str">
        <f>IF(K1398&gt;4,"Dames","Messieurs")</f>
        <v>Messieurs</v>
      </c>
      <c r="J1398" t="str">
        <f>RIGHT(B1398,5)</f>
        <v>169.0</v>
      </c>
      <c r="K1398">
        <f>VALUE(LEFT(J1398,1))</f>
        <v>1</v>
      </c>
      <c r="L1398" s="25" t="str">
        <f>+O1398</f>
        <v>R9 </v>
      </c>
      <c r="M1398" s="25" t="s">
        <v>1268</v>
      </c>
      <c r="N1398" s="25" t="s">
        <v>1269</v>
      </c>
      <c r="O1398" s="25" t="s">
        <v>3073</v>
      </c>
      <c r="P1398" s="25">
        <v>32458</v>
      </c>
      <c r="Q1398" s="25">
        <v>0.75</v>
      </c>
      <c r="R1398" s="25" t="s">
        <v>36</v>
      </c>
      <c r="S1398" s="25" t="s">
        <v>878</v>
      </c>
    </row>
    <row r="1399" spans="1:19" x14ac:dyDescent="0.35">
      <c r="A1399" s="25" t="str">
        <f>+N1399</f>
        <v>Laurent Célestin</v>
      </c>
      <c r="B1399" s="25" t="str">
        <f>+M1399</f>
        <v>583.06.305.0</v>
      </c>
      <c r="C1399" s="25" t="str">
        <f>LEFT(L1399,2)</f>
        <v>R9</v>
      </c>
      <c r="D1399" s="25">
        <f>+Q1399</f>
        <v>0.75</v>
      </c>
      <c r="E1399" s="25" t="str">
        <f>+R1399</f>
        <v>A</v>
      </c>
      <c r="F1399" s="25" t="str">
        <f>+S1399</f>
        <v>S</v>
      </c>
      <c r="G1399" s="29" t="s">
        <v>28</v>
      </c>
      <c r="H1399" s="29" t="str">
        <f t="shared" si="22"/>
        <v/>
      </c>
      <c r="I1399" s="25" t="str">
        <f>IF(K1399&gt;4,"Dames","Messieurs")</f>
        <v>Messieurs</v>
      </c>
      <c r="J1399" t="str">
        <f>RIGHT(B1399,5)</f>
        <v>305.0</v>
      </c>
      <c r="K1399">
        <f>VALUE(LEFT(J1399,1))</f>
        <v>3</v>
      </c>
      <c r="L1399" s="25" t="str">
        <f>+O1399</f>
        <v>R9 </v>
      </c>
      <c r="M1399" s="25" t="s">
        <v>522</v>
      </c>
      <c r="N1399" s="25" t="s">
        <v>523</v>
      </c>
      <c r="O1399" s="25" t="s">
        <v>3073</v>
      </c>
      <c r="P1399" s="25">
        <v>32458</v>
      </c>
      <c r="Q1399" s="25">
        <v>0.75</v>
      </c>
      <c r="R1399" s="25" t="s">
        <v>36</v>
      </c>
      <c r="S1399" s="25" t="s">
        <v>878</v>
      </c>
    </row>
    <row r="1400" spans="1:19" x14ac:dyDescent="0.35">
      <c r="A1400" s="25" t="str">
        <f>+N1400</f>
        <v>Laurent Emmanuel</v>
      </c>
      <c r="B1400" s="25" t="str">
        <f>+M1400</f>
        <v>583.74.447.0</v>
      </c>
      <c r="C1400" s="25" t="str">
        <f>LEFT(L1400,2)</f>
        <v>R9</v>
      </c>
      <c r="D1400" s="25">
        <f>+Q1400</f>
        <v>0.75</v>
      </c>
      <c r="E1400" s="25" t="str">
        <f>+R1400</f>
        <v>50+</v>
      </c>
      <c r="F1400" s="25" t="str">
        <f>+S1400</f>
        <v>S</v>
      </c>
      <c r="G1400" s="29" t="s">
        <v>28</v>
      </c>
      <c r="H1400" s="29" t="str">
        <f t="shared" si="22"/>
        <v/>
      </c>
      <c r="I1400" s="25" t="str">
        <f>IF(K1400&gt;4,"Dames","Messieurs")</f>
        <v>Messieurs</v>
      </c>
      <c r="J1400" t="str">
        <f>RIGHT(B1400,5)</f>
        <v>447.0</v>
      </c>
      <c r="K1400">
        <f>VALUE(LEFT(J1400,1))</f>
        <v>4</v>
      </c>
      <c r="L1400" s="25" t="str">
        <f>+O1400</f>
        <v>R9 </v>
      </c>
      <c r="M1400" s="25" t="s">
        <v>520</v>
      </c>
      <c r="N1400" s="25" t="s">
        <v>521</v>
      </c>
      <c r="O1400" s="25" t="s">
        <v>3073</v>
      </c>
      <c r="P1400" s="25">
        <v>32458</v>
      </c>
      <c r="Q1400" s="25">
        <v>0.75</v>
      </c>
      <c r="R1400" s="25" t="s">
        <v>39</v>
      </c>
      <c r="S1400" s="25" t="s">
        <v>878</v>
      </c>
    </row>
    <row r="1401" spans="1:19" x14ac:dyDescent="0.35">
      <c r="A1401" s="25" t="str">
        <f>+N1401</f>
        <v>Laurent Sébastien</v>
      </c>
      <c r="B1401" s="25" t="str">
        <f>+M1401</f>
        <v>583.77.342.0</v>
      </c>
      <c r="C1401" s="25" t="str">
        <f>LEFT(L1401,2)</f>
        <v>R9</v>
      </c>
      <c r="D1401" s="25">
        <f>+Q1401</f>
        <v>0.75</v>
      </c>
      <c r="E1401" s="25" t="str">
        <f>+R1401</f>
        <v>45+</v>
      </c>
      <c r="F1401" s="25" t="str">
        <f>+S1401</f>
        <v>A</v>
      </c>
      <c r="G1401" s="29" t="s">
        <v>29</v>
      </c>
      <c r="H1401" s="29" t="str">
        <f t="shared" si="22"/>
        <v/>
      </c>
      <c r="I1401" s="25" t="str">
        <f>IF(K1401&gt;4,"Dames","Messieurs")</f>
        <v>Messieurs</v>
      </c>
      <c r="J1401" t="str">
        <f>RIGHT(B1401,5)</f>
        <v>342.0</v>
      </c>
      <c r="K1401">
        <f>VALUE(LEFT(J1401,1))</f>
        <v>3</v>
      </c>
      <c r="L1401" s="25" t="str">
        <f>+O1401</f>
        <v>R9 </v>
      </c>
      <c r="M1401" s="25" t="s">
        <v>5356</v>
      </c>
      <c r="N1401" s="25" t="s">
        <v>5357</v>
      </c>
      <c r="O1401" s="25" t="s">
        <v>3073</v>
      </c>
      <c r="P1401" s="25">
        <v>32458</v>
      </c>
      <c r="Q1401" s="25">
        <v>0.75</v>
      </c>
      <c r="R1401" s="25" t="s">
        <v>78</v>
      </c>
      <c r="S1401" s="25" t="s">
        <v>36</v>
      </c>
    </row>
    <row r="1402" spans="1:19" x14ac:dyDescent="0.35">
      <c r="A1402" s="25" t="str">
        <f>+N1402</f>
        <v>Lavanchy Guillaume</v>
      </c>
      <c r="B1402" s="25" t="str">
        <f>+M1402</f>
        <v>584.93.180.0</v>
      </c>
      <c r="C1402" s="25" t="str">
        <f>LEFT(L1402,2)</f>
        <v>R9</v>
      </c>
      <c r="D1402" s="25">
        <f>+Q1402</f>
        <v>0.75</v>
      </c>
      <c r="E1402" s="25" t="str">
        <f>+R1402</f>
        <v>A</v>
      </c>
      <c r="F1402" s="25" t="str">
        <f>+S1402</f>
        <v>S</v>
      </c>
      <c r="G1402" s="29" t="s">
        <v>543</v>
      </c>
      <c r="H1402" s="29" t="str">
        <f t="shared" si="22"/>
        <v/>
      </c>
      <c r="I1402" s="25" t="str">
        <f>IF(K1402&gt;4,"Dames","Messieurs")</f>
        <v>Messieurs</v>
      </c>
      <c r="J1402" t="str">
        <f>RIGHT(B1402,5)</f>
        <v>180.0</v>
      </c>
      <c r="K1402">
        <f>VALUE(LEFT(J1402,1))</f>
        <v>1</v>
      </c>
      <c r="L1402" s="25" t="str">
        <f>+O1402</f>
        <v>R9 </v>
      </c>
      <c r="M1402" s="25" t="s">
        <v>1270</v>
      </c>
      <c r="N1402" s="25" t="s">
        <v>1271</v>
      </c>
      <c r="O1402" s="25" t="s">
        <v>3073</v>
      </c>
      <c r="P1402" s="25">
        <v>32458</v>
      </c>
      <c r="Q1402" s="25">
        <v>0.75</v>
      </c>
      <c r="R1402" s="25" t="s">
        <v>36</v>
      </c>
      <c r="S1402" s="25" t="s">
        <v>878</v>
      </c>
    </row>
    <row r="1403" spans="1:19" x14ac:dyDescent="0.35">
      <c r="A1403" s="25" t="str">
        <f>+N1403</f>
        <v>Lavanchy Sybille</v>
      </c>
      <c r="B1403" s="25" t="str">
        <f>+M1403</f>
        <v>584.67.624.0</v>
      </c>
      <c r="C1403" s="25" t="str">
        <f>LEFT(L1403,2)</f>
        <v>R6</v>
      </c>
      <c r="D1403" s="25">
        <f>+Q1403</f>
        <v>3.9420000000000002</v>
      </c>
      <c r="E1403" s="25" t="str">
        <f>+R1403</f>
        <v>55+</v>
      </c>
      <c r="F1403" s="25" t="str">
        <f>+S1403</f>
        <v>A</v>
      </c>
      <c r="G1403" s="29" t="s">
        <v>3973</v>
      </c>
      <c r="H1403" s="29" t="str">
        <f t="shared" si="22"/>
        <v/>
      </c>
      <c r="I1403" s="25" t="str">
        <f>IF(K1403&gt;4,"Dames","Messieurs")</f>
        <v>Dames</v>
      </c>
      <c r="J1403" t="str">
        <f>RIGHT(B1403,5)</f>
        <v>624.0</v>
      </c>
      <c r="K1403">
        <f>VALUE(LEFT(J1403,1))</f>
        <v>6</v>
      </c>
      <c r="L1403" s="25" t="str">
        <f>+O1403</f>
        <v>R6 </v>
      </c>
      <c r="M1403" s="25" t="s">
        <v>497</v>
      </c>
      <c r="N1403" s="25" t="s">
        <v>498</v>
      </c>
      <c r="O1403" s="25" t="s">
        <v>3065</v>
      </c>
      <c r="P1403" s="25">
        <v>2759</v>
      </c>
      <c r="Q1403" s="25">
        <v>3.9420000000000002</v>
      </c>
      <c r="R1403" s="25" t="s">
        <v>53</v>
      </c>
      <c r="S1403" s="25" t="s">
        <v>36</v>
      </c>
    </row>
    <row r="1404" spans="1:19" x14ac:dyDescent="0.35">
      <c r="A1404" s="25" t="str">
        <f>+N1404</f>
        <v>Laville Catherine</v>
      </c>
      <c r="B1404" s="25" t="str">
        <f>+M1404</f>
        <v>584.74.772.0</v>
      </c>
      <c r="C1404" s="25" t="str">
        <f>LEFT(L1404,2)</f>
        <v>R9</v>
      </c>
      <c r="D1404" s="25">
        <f>+Q1404</f>
        <v>0.75</v>
      </c>
      <c r="E1404" s="25" t="str">
        <f>+R1404</f>
        <v>50+</v>
      </c>
      <c r="F1404" s="25" t="str">
        <f>+S1404</f>
        <v>S</v>
      </c>
      <c r="G1404" s="29" t="s">
        <v>28</v>
      </c>
      <c r="H1404" s="29" t="str">
        <f t="shared" si="22"/>
        <v/>
      </c>
      <c r="I1404" s="25" t="str">
        <f>IF(K1404&gt;4,"Dames","Messieurs")</f>
        <v>Dames</v>
      </c>
      <c r="J1404" t="str">
        <f>RIGHT(B1404,5)</f>
        <v>772.0</v>
      </c>
      <c r="K1404">
        <f>VALUE(LEFT(J1404,1))</f>
        <v>7</v>
      </c>
      <c r="L1404" s="25" t="str">
        <f>+O1404</f>
        <v>R9 </v>
      </c>
      <c r="M1404" s="25" t="s">
        <v>1509</v>
      </c>
      <c r="N1404" s="25" t="s">
        <v>1510</v>
      </c>
      <c r="O1404" s="25" t="s">
        <v>3073</v>
      </c>
      <c r="P1404" s="25">
        <v>11805</v>
      </c>
      <c r="Q1404" s="25">
        <v>0.75</v>
      </c>
      <c r="R1404" s="25" t="s">
        <v>39</v>
      </c>
      <c r="S1404" s="25" t="s">
        <v>878</v>
      </c>
    </row>
    <row r="1405" spans="1:19" x14ac:dyDescent="0.35">
      <c r="A1405" s="25" t="str">
        <f>+N1405</f>
        <v>Laville Eliot</v>
      </c>
      <c r="B1405" s="25" t="str">
        <f>+M1405</f>
        <v>584.97.358.0</v>
      </c>
      <c r="C1405" s="25" t="str">
        <f>LEFT(L1405,2)</f>
        <v>R9</v>
      </c>
      <c r="D1405" s="25">
        <f>+Q1405</f>
        <v>0.75</v>
      </c>
      <c r="E1405" s="25" t="str">
        <f>+R1405</f>
        <v>A</v>
      </c>
      <c r="F1405" s="25" t="str">
        <f>+S1405</f>
        <v>S</v>
      </c>
      <c r="G1405" s="29" t="s">
        <v>3359</v>
      </c>
      <c r="H1405" s="29" t="str">
        <f t="shared" si="22"/>
        <v/>
      </c>
      <c r="I1405" s="25" t="str">
        <f>IF(K1405&gt;4,"Dames","Messieurs")</f>
        <v>Messieurs</v>
      </c>
      <c r="J1405" t="str">
        <f>RIGHT(B1405,5)</f>
        <v>358.0</v>
      </c>
      <c r="K1405">
        <f>VALUE(LEFT(J1405,1))</f>
        <v>3</v>
      </c>
      <c r="L1405" s="25" t="str">
        <f>+O1405</f>
        <v>R9 </v>
      </c>
      <c r="M1405" s="25" t="s">
        <v>1691</v>
      </c>
      <c r="N1405" s="25" t="s">
        <v>1692</v>
      </c>
      <c r="O1405" s="25" t="s">
        <v>3073</v>
      </c>
      <c r="P1405" s="25">
        <v>32458</v>
      </c>
      <c r="Q1405" s="25">
        <v>0.75</v>
      </c>
      <c r="R1405" s="25" t="s">
        <v>36</v>
      </c>
      <c r="S1405" s="25" t="s">
        <v>878</v>
      </c>
    </row>
    <row r="1406" spans="1:19" x14ac:dyDescent="0.35">
      <c r="A1406" s="25" t="str">
        <f>+N1406</f>
        <v>Lavizzari Arthur</v>
      </c>
      <c r="B1406" s="25" t="str">
        <f>+M1406</f>
        <v>584.11.484.0</v>
      </c>
      <c r="C1406" s="25" t="str">
        <f>LEFT(L1406,2)</f>
        <v>R9</v>
      </c>
      <c r="D1406" s="25">
        <f>+Q1406</f>
        <v>0.75</v>
      </c>
      <c r="E1406" s="25" t="str">
        <f>+R1406</f>
        <v>14&amp;U</v>
      </c>
      <c r="F1406" s="25" t="str">
        <f>+S1406</f>
        <v>S</v>
      </c>
      <c r="G1406" s="29" t="s">
        <v>539</v>
      </c>
      <c r="H1406" s="29" t="str">
        <f t="shared" si="22"/>
        <v/>
      </c>
      <c r="I1406" s="25" t="str">
        <f>IF(K1406&gt;4,"Dames","Messieurs")</f>
        <v>Messieurs</v>
      </c>
      <c r="J1406" t="str">
        <f>RIGHT(B1406,5)</f>
        <v>484.0</v>
      </c>
      <c r="K1406">
        <f>VALUE(LEFT(J1406,1))</f>
        <v>4</v>
      </c>
      <c r="L1406" s="25" t="str">
        <f>+O1406</f>
        <v>R9 </v>
      </c>
      <c r="M1406" s="25" t="s">
        <v>2307</v>
      </c>
      <c r="N1406" s="25" t="s">
        <v>2308</v>
      </c>
      <c r="O1406" s="25" t="s">
        <v>3073</v>
      </c>
      <c r="P1406" s="25">
        <v>32458</v>
      </c>
      <c r="Q1406" s="25">
        <v>0.75</v>
      </c>
      <c r="R1406" s="25" t="s">
        <v>83</v>
      </c>
      <c r="S1406" s="25" t="s">
        <v>878</v>
      </c>
    </row>
    <row r="1407" spans="1:19" x14ac:dyDescent="0.35">
      <c r="A1407" s="25" t="str">
        <f>+N1407</f>
        <v>Lavizzari Louis</v>
      </c>
      <c r="B1407" s="25" t="str">
        <f>+M1407</f>
        <v>584.09.272.0</v>
      </c>
      <c r="C1407" s="25" t="str">
        <f>LEFT(L1407,2)</f>
        <v>R9</v>
      </c>
      <c r="D1407" s="25">
        <f>+Q1407</f>
        <v>0.75</v>
      </c>
      <c r="E1407" s="25" t="str">
        <f>+R1407</f>
        <v>16&amp;U</v>
      </c>
      <c r="F1407" s="25" t="str">
        <f>+S1407</f>
        <v>S</v>
      </c>
      <c r="G1407" s="29" t="s">
        <v>539</v>
      </c>
      <c r="H1407" s="29" t="str">
        <f t="shared" si="22"/>
        <v/>
      </c>
      <c r="I1407" s="25" t="str">
        <f>IF(K1407&gt;4,"Dames","Messieurs")</f>
        <v>Messieurs</v>
      </c>
      <c r="J1407" t="str">
        <f>RIGHT(B1407,5)</f>
        <v>272.0</v>
      </c>
      <c r="K1407">
        <f>VALUE(LEFT(J1407,1))</f>
        <v>2</v>
      </c>
      <c r="L1407" s="25" t="str">
        <f>+O1407</f>
        <v>R9 </v>
      </c>
      <c r="M1407" s="25" t="s">
        <v>1842</v>
      </c>
      <c r="N1407" s="25" t="s">
        <v>1843</v>
      </c>
      <c r="O1407" s="25" t="s">
        <v>3073</v>
      </c>
      <c r="P1407" s="25">
        <v>32458</v>
      </c>
      <c r="Q1407" s="25">
        <v>0.75</v>
      </c>
      <c r="R1407" s="25" t="s">
        <v>87</v>
      </c>
      <c r="S1407" s="25" t="s">
        <v>878</v>
      </c>
    </row>
    <row r="1408" spans="1:19" x14ac:dyDescent="0.35">
      <c r="A1408" s="25" t="str">
        <f>+N1408</f>
        <v>Lavizzari Yasmine</v>
      </c>
      <c r="B1408" s="25" t="str">
        <f>+M1408</f>
        <v>975.74.527.0</v>
      </c>
      <c r="C1408" s="25" t="str">
        <f>LEFT(L1408,2)</f>
        <v>R8</v>
      </c>
      <c r="D1408" s="25">
        <f>+Q1408</f>
        <v>1.4239999999999999</v>
      </c>
      <c r="E1408" s="25" t="str">
        <f>+R1408</f>
        <v>50+</v>
      </c>
      <c r="F1408" s="25" t="str">
        <f>+S1408</f>
        <v>A</v>
      </c>
      <c r="G1408" s="29" t="s">
        <v>5401</v>
      </c>
      <c r="H1408" s="29" t="str">
        <f t="shared" si="22"/>
        <v/>
      </c>
      <c r="I1408" s="25" t="str">
        <f>IF(K1408&gt;4,"Dames","Messieurs")</f>
        <v>Dames</v>
      </c>
      <c r="J1408" t="str">
        <f>RIGHT(B1408,5)</f>
        <v>527.0</v>
      </c>
      <c r="K1408">
        <f>VALUE(LEFT(J1408,1))</f>
        <v>5</v>
      </c>
      <c r="L1408" s="25" t="str">
        <f>+O1408</f>
        <v>R8 </v>
      </c>
      <c r="M1408" s="25" t="s">
        <v>810</v>
      </c>
      <c r="N1408" s="25" t="s">
        <v>811</v>
      </c>
      <c r="O1408" s="25" t="s">
        <v>3070</v>
      </c>
      <c r="P1408" s="25">
        <v>8818</v>
      </c>
      <c r="Q1408" s="25">
        <v>1.4239999999999999</v>
      </c>
      <c r="R1408" s="25" t="s">
        <v>39</v>
      </c>
      <c r="S1408" s="25" t="s">
        <v>36</v>
      </c>
    </row>
    <row r="1409" spans="1:19" x14ac:dyDescent="0.35">
      <c r="A1409" s="25" t="str">
        <f>+N1409</f>
        <v>Lazzuri Vania</v>
      </c>
      <c r="B1409" s="25" t="str">
        <f>+M1409</f>
        <v>584.66.685.0</v>
      </c>
      <c r="C1409" s="25" t="str">
        <f>LEFT(L1409,2)</f>
        <v>R8</v>
      </c>
      <c r="D1409" s="25">
        <f>+Q1409</f>
        <v>1.242</v>
      </c>
      <c r="E1409" s="25" t="str">
        <f>+R1409</f>
        <v>55+</v>
      </c>
      <c r="F1409" s="25" t="str">
        <f>+S1409</f>
        <v>A</v>
      </c>
      <c r="G1409" s="29" t="s">
        <v>3995</v>
      </c>
      <c r="H1409" s="29" t="str">
        <f t="shared" si="22"/>
        <v/>
      </c>
      <c r="I1409" s="25" t="str">
        <f>IF(K1409&gt;4,"Dames","Messieurs")</f>
        <v>Dames</v>
      </c>
      <c r="J1409" t="str">
        <f>RIGHT(B1409,5)</f>
        <v>685.0</v>
      </c>
      <c r="K1409">
        <f>VALUE(LEFT(J1409,1))</f>
        <v>6</v>
      </c>
      <c r="L1409" s="25" t="str">
        <f>+O1409</f>
        <v>R8 </v>
      </c>
      <c r="M1409" s="25" t="s">
        <v>712</v>
      </c>
      <c r="N1409" s="25" t="s">
        <v>713</v>
      </c>
      <c r="O1409" s="25" t="s">
        <v>3070</v>
      </c>
      <c r="P1409" s="25">
        <v>9642</v>
      </c>
      <c r="Q1409" s="25">
        <v>1.242</v>
      </c>
      <c r="R1409" s="25" t="s">
        <v>53</v>
      </c>
      <c r="S1409" s="25" t="s">
        <v>36</v>
      </c>
    </row>
    <row r="1410" spans="1:19" x14ac:dyDescent="0.35">
      <c r="A1410" s="25" t="str">
        <f>+N1410</f>
        <v>Le Cann Maël</v>
      </c>
      <c r="B1410" s="25" t="str">
        <f>+M1410</f>
        <v>585.17.335.0</v>
      </c>
      <c r="C1410" s="25" t="str">
        <f>LEFT(L1410,2)</f>
        <v>R9</v>
      </c>
      <c r="D1410" s="25">
        <f>+Q1410</f>
        <v>0.745</v>
      </c>
      <c r="E1410" s="25" t="str">
        <f>+R1410</f>
        <v>10&amp;U</v>
      </c>
      <c r="F1410" s="25" t="str">
        <f>+S1410</f>
        <v>A</v>
      </c>
      <c r="G1410" s="29" t="s">
        <v>27</v>
      </c>
      <c r="H1410" s="29" t="str">
        <f t="shared" si="22"/>
        <v/>
      </c>
      <c r="I1410" s="25" t="str">
        <f>IF(K1410&gt;4,"Dames","Messieurs")</f>
        <v>Messieurs</v>
      </c>
      <c r="J1410" t="str">
        <f>RIGHT(B1410,5)</f>
        <v>335.0</v>
      </c>
      <c r="K1410">
        <f>VALUE(LEFT(J1410,1))</f>
        <v>3</v>
      </c>
      <c r="L1410" s="25" t="str">
        <f>+O1410</f>
        <v>R9 </v>
      </c>
      <c r="M1410" s="25" t="s">
        <v>4810</v>
      </c>
      <c r="N1410" s="25" t="s">
        <v>4811</v>
      </c>
      <c r="O1410" s="25" t="s">
        <v>3073</v>
      </c>
      <c r="P1410" s="25">
        <v>44548</v>
      </c>
      <c r="Q1410" s="25">
        <v>0.745</v>
      </c>
      <c r="R1410" s="25" t="s">
        <v>110</v>
      </c>
      <c r="S1410" s="25" t="s">
        <v>36</v>
      </c>
    </row>
    <row r="1411" spans="1:19" x14ac:dyDescent="0.35">
      <c r="A1411" s="25" t="str">
        <f>+N1411</f>
        <v>Le Minh Tri</v>
      </c>
      <c r="B1411" s="25" t="str">
        <f>+M1411</f>
        <v>592.56.134.0</v>
      </c>
      <c r="C1411" s="25" t="str">
        <f>LEFT(L1411,2)</f>
        <v>R9</v>
      </c>
      <c r="D1411" s="25">
        <f>+Q1411</f>
        <v>0.75</v>
      </c>
      <c r="E1411" s="25" t="str">
        <f>+R1411</f>
        <v>65+</v>
      </c>
      <c r="F1411" s="25" t="str">
        <f>+S1411</f>
        <v>S</v>
      </c>
      <c r="G1411" s="29" t="s">
        <v>3995</v>
      </c>
      <c r="H1411" s="29" t="str">
        <f t="shared" si="22"/>
        <v/>
      </c>
      <c r="I1411" s="25" t="str">
        <f>IF(K1411&gt;4,"Dames","Messieurs")</f>
        <v>Messieurs</v>
      </c>
      <c r="J1411" t="str">
        <f>RIGHT(B1411,5)</f>
        <v>134.0</v>
      </c>
      <c r="K1411">
        <f>VALUE(LEFT(J1411,1))</f>
        <v>1</v>
      </c>
      <c r="L1411" s="25" t="str">
        <f>+O1411</f>
        <v>R9 </v>
      </c>
      <c r="M1411" s="25" t="s">
        <v>4302</v>
      </c>
      <c r="N1411" s="25" t="s">
        <v>4303</v>
      </c>
      <c r="O1411" s="25" t="s">
        <v>3073</v>
      </c>
      <c r="P1411" s="25">
        <v>32458</v>
      </c>
      <c r="Q1411" s="25">
        <v>0.75</v>
      </c>
      <c r="R1411" s="25" t="s">
        <v>100</v>
      </c>
      <c r="S1411" s="25" t="s">
        <v>878</v>
      </c>
    </row>
    <row r="1412" spans="1:19" x14ac:dyDescent="0.35">
      <c r="A1412" s="25" t="str">
        <f>+N1412</f>
        <v>Lebel Frédéric</v>
      </c>
      <c r="B1412" s="25" t="str">
        <f>+M1412</f>
        <v>585.68.206.0</v>
      </c>
      <c r="C1412" s="25" t="str">
        <f>LEFT(L1412,2)</f>
        <v>R6</v>
      </c>
      <c r="D1412" s="25">
        <f>+Q1412</f>
        <v>4.359</v>
      </c>
      <c r="E1412" s="25" t="str">
        <f>+R1412</f>
        <v>55+</v>
      </c>
      <c r="F1412" s="25" t="str">
        <f>+S1412</f>
        <v>A</v>
      </c>
      <c r="G1412" s="29" t="s">
        <v>5397</v>
      </c>
      <c r="H1412" s="29" t="str">
        <f t="shared" si="22"/>
        <v/>
      </c>
      <c r="I1412" s="25" t="str">
        <f>IF(K1412&gt;4,"Dames","Messieurs")</f>
        <v>Messieurs</v>
      </c>
      <c r="J1412" t="str">
        <f>RIGHT(B1412,5)</f>
        <v>206.0</v>
      </c>
      <c r="K1412">
        <f>VALUE(LEFT(J1412,1))</f>
        <v>2</v>
      </c>
      <c r="L1412" s="25" t="str">
        <f>+O1412</f>
        <v>R6 </v>
      </c>
      <c r="M1412" s="25" t="s">
        <v>4617</v>
      </c>
      <c r="N1412" s="25" t="s">
        <v>4618</v>
      </c>
      <c r="O1412" s="25" t="s">
        <v>3065</v>
      </c>
      <c r="P1412" s="25">
        <v>6293</v>
      </c>
      <c r="Q1412" s="25">
        <v>4.359</v>
      </c>
      <c r="R1412" s="25" t="s">
        <v>53</v>
      </c>
      <c r="S1412" s="25" t="s">
        <v>36</v>
      </c>
    </row>
    <row r="1413" spans="1:19" x14ac:dyDescent="0.35">
      <c r="A1413" s="25" t="str">
        <f>+N1413</f>
        <v>Leboucq Eric</v>
      </c>
      <c r="B1413" s="25" t="str">
        <f>+M1413</f>
        <v>585.62.158.0</v>
      </c>
      <c r="C1413" s="25" t="str">
        <f>LEFT(L1413,2)</f>
        <v>R7</v>
      </c>
      <c r="D1413" s="25">
        <f>+Q1413</f>
        <v>2.2010000000000001</v>
      </c>
      <c r="E1413" s="25" t="str">
        <f>+R1413</f>
        <v>60+</v>
      </c>
      <c r="F1413" s="25" t="str">
        <f>+S1413</f>
        <v>A</v>
      </c>
      <c r="G1413" s="29" t="s">
        <v>543</v>
      </c>
      <c r="H1413" s="29" t="str">
        <f t="shared" si="22"/>
        <v/>
      </c>
      <c r="I1413" s="25" t="str">
        <f>IF(K1413&gt;4,"Dames","Messieurs")</f>
        <v>Messieurs</v>
      </c>
      <c r="J1413" t="str">
        <f>RIGHT(B1413,5)</f>
        <v>158.0</v>
      </c>
      <c r="K1413">
        <f>VALUE(LEFT(J1413,1))</f>
        <v>1</v>
      </c>
      <c r="L1413" s="25" t="str">
        <f>+O1413</f>
        <v>R7 </v>
      </c>
      <c r="M1413" s="25" t="s">
        <v>635</v>
      </c>
      <c r="N1413" s="25" t="s">
        <v>636</v>
      </c>
      <c r="O1413" s="25" t="s">
        <v>3066</v>
      </c>
      <c r="P1413" s="25">
        <v>17695</v>
      </c>
      <c r="Q1413" s="25">
        <v>2.2010000000000001</v>
      </c>
      <c r="R1413" s="25" t="s">
        <v>47</v>
      </c>
      <c r="S1413" s="25" t="s">
        <v>36</v>
      </c>
    </row>
    <row r="1414" spans="1:19" x14ac:dyDescent="0.35">
      <c r="A1414" s="25" t="str">
        <f>+N1414</f>
        <v>Lee George</v>
      </c>
      <c r="B1414" s="25" t="str">
        <f>+M1414</f>
        <v>587.80.160.0</v>
      </c>
      <c r="C1414" s="25" t="str">
        <f>LEFT(L1414,2)</f>
        <v>R9</v>
      </c>
      <c r="D1414" s="25">
        <f>+Q1414</f>
        <v>0.75</v>
      </c>
      <c r="E1414" s="25" t="str">
        <f>+R1414</f>
        <v>45+</v>
      </c>
      <c r="F1414" s="25" t="str">
        <f>+S1414</f>
        <v>A</v>
      </c>
      <c r="G1414" s="29" t="s">
        <v>28</v>
      </c>
      <c r="H1414" s="29" t="str">
        <f t="shared" si="22"/>
        <v/>
      </c>
      <c r="I1414" s="25" t="str">
        <f>IF(K1414&gt;4,"Dames","Messieurs")</f>
        <v>Messieurs</v>
      </c>
      <c r="J1414" t="str">
        <f>RIGHT(B1414,5)</f>
        <v>160.0</v>
      </c>
      <c r="K1414">
        <f>VALUE(LEFT(J1414,1))</f>
        <v>1</v>
      </c>
      <c r="L1414" s="25" t="str">
        <f>+O1414</f>
        <v>R9 </v>
      </c>
      <c r="M1414" s="25" t="s">
        <v>3809</v>
      </c>
      <c r="N1414" s="25" t="s">
        <v>3810</v>
      </c>
      <c r="O1414" s="25" t="s">
        <v>3073</v>
      </c>
      <c r="P1414" s="25">
        <v>32458</v>
      </c>
      <c r="Q1414" s="25">
        <v>0.75</v>
      </c>
      <c r="R1414" s="25" t="s">
        <v>78</v>
      </c>
      <c r="S1414" s="25" t="s">
        <v>36</v>
      </c>
    </row>
    <row r="1415" spans="1:19" x14ac:dyDescent="0.35">
      <c r="A1415" s="25" t="str">
        <f>+N1415</f>
        <v>Legendre Alain</v>
      </c>
      <c r="B1415" s="25" t="str">
        <f>+M1415</f>
        <v>587.62.437.0</v>
      </c>
      <c r="C1415" s="25" t="str">
        <f>LEFT(L1415,2)</f>
        <v>R9</v>
      </c>
      <c r="D1415" s="25">
        <f>+Q1415</f>
        <v>0.75</v>
      </c>
      <c r="E1415" s="25" t="str">
        <f>+R1415</f>
        <v>60+</v>
      </c>
      <c r="F1415" s="25" t="str">
        <f>+S1415</f>
        <v>S</v>
      </c>
      <c r="G1415" s="29" t="s">
        <v>539</v>
      </c>
      <c r="H1415" s="29" t="str">
        <f t="shared" si="22"/>
        <v/>
      </c>
      <c r="I1415" s="25" t="str">
        <f>IF(K1415&gt;4,"Dames","Messieurs")</f>
        <v>Messieurs</v>
      </c>
      <c r="J1415" t="str">
        <f>RIGHT(B1415,5)</f>
        <v>437.0</v>
      </c>
      <c r="K1415">
        <f>VALUE(LEFT(J1415,1))</f>
        <v>4</v>
      </c>
      <c r="L1415" s="25" t="str">
        <f>+O1415</f>
        <v>R9 </v>
      </c>
      <c r="M1415" s="25" t="s">
        <v>1060</v>
      </c>
      <c r="N1415" s="25" t="s">
        <v>1061</v>
      </c>
      <c r="O1415" s="25" t="s">
        <v>3073</v>
      </c>
      <c r="P1415" s="25">
        <v>32458</v>
      </c>
      <c r="Q1415" s="25">
        <v>0.75</v>
      </c>
      <c r="R1415" s="25" t="s">
        <v>47</v>
      </c>
      <c r="S1415" s="25" t="s">
        <v>878</v>
      </c>
    </row>
    <row r="1416" spans="1:19" x14ac:dyDescent="0.35">
      <c r="A1416" s="25" t="str">
        <f>+N1416</f>
        <v>Legendre Charlotte</v>
      </c>
      <c r="B1416" s="25" t="str">
        <f>+M1416</f>
        <v>587.02.686.0</v>
      </c>
      <c r="C1416" s="25" t="str">
        <f>LEFT(L1416,2)</f>
        <v>R9</v>
      </c>
      <c r="D1416" s="25">
        <f>+Q1416</f>
        <v>0.75</v>
      </c>
      <c r="E1416" s="25" t="str">
        <f>+R1416</f>
        <v>A</v>
      </c>
      <c r="F1416" s="25" t="str">
        <f>+S1416</f>
        <v>A</v>
      </c>
      <c r="G1416" s="29" t="s">
        <v>539</v>
      </c>
      <c r="H1416" s="29" t="str">
        <f t="shared" si="22"/>
        <v/>
      </c>
      <c r="I1416" s="25" t="str">
        <f>IF(K1416&gt;4,"Dames","Messieurs")</f>
        <v>Dames</v>
      </c>
      <c r="J1416" t="str">
        <f>RIGHT(B1416,5)</f>
        <v>686.0</v>
      </c>
      <c r="K1416">
        <f>VALUE(LEFT(J1416,1))</f>
        <v>6</v>
      </c>
      <c r="L1416" s="25" t="str">
        <f>+O1416</f>
        <v>R9 </v>
      </c>
      <c r="M1416" s="25" t="s">
        <v>561</v>
      </c>
      <c r="N1416" s="25" t="s">
        <v>562</v>
      </c>
      <c r="O1416" s="25" t="s">
        <v>3073</v>
      </c>
      <c r="P1416" s="25">
        <v>11805</v>
      </c>
      <c r="Q1416" s="25">
        <v>0.75</v>
      </c>
      <c r="R1416" s="25" t="s">
        <v>36</v>
      </c>
      <c r="S1416" s="25" t="s">
        <v>36</v>
      </c>
    </row>
    <row r="1417" spans="1:19" x14ac:dyDescent="0.35">
      <c r="A1417" s="25" t="str">
        <f>+N1417</f>
        <v>Legendre Thibault</v>
      </c>
      <c r="B1417" s="25" t="str">
        <f>+M1417</f>
        <v>587.98.492.0</v>
      </c>
      <c r="C1417" s="25" t="str">
        <f>LEFT(L1417,2)</f>
        <v>R9</v>
      </c>
      <c r="D1417" s="25">
        <f>+Q1417</f>
        <v>0.75</v>
      </c>
      <c r="E1417" s="25" t="str">
        <f>+R1417</f>
        <v>A</v>
      </c>
      <c r="F1417" s="25" t="str">
        <f>+S1417</f>
        <v>S</v>
      </c>
      <c r="G1417" s="29" t="s">
        <v>539</v>
      </c>
      <c r="H1417" s="29" t="str">
        <f t="shared" si="22"/>
        <v/>
      </c>
      <c r="I1417" s="25" t="str">
        <f>IF(K1417&gt;4,"Dames","Messieurs")</f>
        <v>Messieurs</v>
      </c>
      <c r="J1417" t="str">
        <f>RIGHT(B1417,5)</f>
        <v>492.0</v>
      </c>
      <c r="K1417">
        <f>VALUE(LEFT(J1417,1))</f>
        <v>4</v>
      </c>
      <c r="L1417" s="25" t="str">
        <f>+O1417</f>
        <v>R9 </v>
      </c>
      <c r="M1417" s="25" t="s">
        <v>1062</v>
      </c>
      <c r="N1417" s="25" t="s">
        <v>1063</v>
      </c>
      <c r="O1417" s="25" t="s">
        <v>3073</v>
      </c>
      <c r="P1417" s="25">
        <v>32458</v>
      </c>
      <c r="Q1417" s="25">
        <v>0.75</v>
      </c>
      <c r="R1417" s="25" t="s">
        <v>36</v>
      </c>
      <c r="S1417" s="25" t="s">
        <v>878</v>
      </c>
    </row>
    <row r="1418" spans="1:19" x14ac:dyDescent="0.35">
      <c r="A1418" s="25" t="str">
        <f>+N1418</f>
        <v>Leggieri Nicola</v>
      </c>
      <c r="B1418" s="25" t="str">
        <f>+M1418</f>
        <v>587.76.364.0</v>
      </c>
      <c r="C1418" s="25" t="str">
        <f>LEFT(L1418,2)</f>
        <v>R9</v>
      </c>
      <c r="D1418" s="25">
        <f>+Q1418</f>
        <v>0.75</v>
      </c>
      <c r="E1418" s="25" t="str">
        <f>+R1418</f>
        <v>45+</v>
      </c>
      <c r="F1418" s="25" t="str">
        <f>+S1418</f>
        <v>S</v>
      </c>
      <c r="G1418" s="29" t="s">
        <v>1839</v>
      </c>
      <c r="H1418" s="29" t="str">
        <f t="shared" si="22"/>
        <v/>
      </c>
      <c r="I1418" s="25" t="str">
        <f>IF(K1418&gt;4,"Dames","Messieurs")</f>
        <v>Messieurs</v>
      </c>
      <c r="J1418" t="str">
        <f>RIGHT(B1418,5)</f>
        <v>364.0</v>
      </c>
      <c r="K1418">
        <f>VALUE(LEFT(J1418,1))</f>
        <v>3</v>
      </c>
      <c r="L1418" s="25" t="str">
        <f>+O1418</f>
        <v>R9 </v>
      </c>
      <c r="M1418" s="25" t="s">
        <v>2116</v>
      </c>
      <c r="N1418" s="25" t="s">
        <v>2117</v>
      </c>
      <c r="O1418" s="25" t="s">
        <v>3073</v>
      </c>
      <c r="P1418" s="25">
        <v>32458</v>
      </c>
      <c r="Q1418" s="25">
        <v>0.75</v>
      </c>
      <c r="R1418" s="25" t="s">
        <v>78</v>
      </c>
      <c r="S1418" s="25" t="s">
        <v>878</v>
      </c>
    </row>
    <row r="1419" spans="1:19" x14ac:dyDescent="0.35">
      <c r="A1419" s="25" t="str">
        <f>+N1419</f>
        <v>Leguojeu Louane K</v>
      </c>
      <c r="B1419" s="25" t="str">
        <f>+M1419</f>
        <v>587.13.749.0</v>
      </c>
      <c r="C1419" s="25" t="str">
        <f>LEFT(L1419,2)</f>
        <v>R6</v>
      </c>
      <c r="D1419" s="25">
        <f>+Q1419</f>
        <v>3.7010000000000001</v>
      </c>
      <c r="E1419" s="25" t="str">
        <f>+R1419</f>
        <v>12&amp;U</v>
      </c>
      <c r="F1419" s="25" t="str">
        <f>+S1419</f>
        <v>A</v>
      </c>
      <c r="G1419" s="29" t="s">
        <v>29</v>
      </c>
      <c r="H1419" s="29" t="str">
        <f t="shared" si="22"/>
        <v/>
      </c>
      <c r="I1419" s="25" t="str">
        <f>IF(K1419&gt;4,"Dames","Messieurs")</f>
        <v>Dames</v>
      </c>
      <c r="J1419" t="str">
        <f>RIGHT(B1419,5)</f>
        <v>749.0</v>
      </c>
      <c r="K1419">
        <f>VALUE(LEFT(J1419,1))</f>
        <v>7</v>
      </c>
      <c r="L1419" s="25" t="str">
        <f>+O1419</f>
        <v>R6 </v>
      </c>
      <c r="M1419" s="25" t="s">
        <v>5166</v>
      </c>
      <c r="N1419" s="25" t="s">
        <v>5167</v>
      </c>
      <c r="O1419" s="25" t="s">
        <v>3065</v>
      </c>
      <c r="P1419" s="25">
        <v>3132</v>
      </c>
      <c r="Q1419" s="25">
        <v>3.7010000000000001</v>
      </c>
      <c r="R1419" s="25" t="s">
        <v>50</v>
      </c>
      <c r="S1419" s="25" t="s">
        <v>36</v>
      </c>
    </row>
    <row r="1420" spans="1:19" x14ac:dyDescent="0.35">
      <c r="A1420" s="25" t="str">
        <f>+N1420</f>
        <v>Leguojeu Yannik</v>
      </c>
      <c r="B1420" s="25" t="str">
        <f>+M1420</f>
        <v>587.80.424.0</v>
      </c>
      <c r="C1420" s="25" t="str">
        <f>LEFT(L1420,2)</f>
        <v>R9</v>
      </c>
      <c r="D1420" s="25">
        <f>+Q1420</f>
        <v>0.75</v>
      </c>
      <c r="E1420" s="25" t="str">
        <f>+R1420</f>
        <v>45+</v>
      </c>
      <c r="F1420" s="25" t="str">
        <f>+S1420</f>
        <v>S</v>
      </c>
      <c r="G1420" s="29" t="s">
        <v>29</v>
      </c>
      <c r="H1420" s="29" t="str">
        <f t="shared" si="22"/>
        <v/>
      </c>
      <c r="I1420" s="25" t="str">
        <f>IF(K1420&gt;4,"Dames","Messieurs")</f>
        <v>Messieurs</v>
      </c>
      <c r="J1420" t="str">
        <f>RIGHT(B1420,5)</f>
        <v>424.0</v>
      </c>
      <c r="K1420">
        <f>VALUE(LEFT(J1420,1))</f>
        <v>4</v>
      </c>
      <c r="L1420" s="25" t="str">
        <f>+O1420</f>
        <v>R9 </v>
      </c>
      <c r="M1420" s="25" t="s">
        <v>5374</v>
      </c>
      <c r="N1420" s="25" t="s">
        <v>5375</v>
      </c>
      <c r="O1420" s="25" t="s">
        <v>3073</v>
      </c>
      <c r="P1420" s="25">
        <v>32458</v>
      </c>
      <c r="Q1420" s="25">
        <v>0.75</v>
      </c>
      <c r="R1420" s="25" t="s">
        <v>78</v>
      </c>
      <c r="S1420" s="25" t="s">
        <v>878</v>
      </c>
    </row>
    <row r="1421" spans="1:19" x14ac:dyDescent="0.35">
      <c r="A1421" s="25" t="str">
        <f>+N1421</f>
        <v>Lehmann Rania</v>
      </c>
      <c r="B1421" s="25" t="str">
        <f>+M1421</f>
        <v>588.09.781.0</v>
      </c>
      <c r="C1421" s="25" t="str">
        <f>LEFT(L1421,2)</f>
        <v>R9</v>
      </c>
      <c r="D1421" s="25">
        <f>+Q1421</f>
        <v>0.75</v>
      </c>
      <c r="E1421" s="25" t="str">
        <f>+R1421</f>
        <v>16&amp;U</v>
      </c>
      <c r="F1421" s="25" t="str">
        <f>+S1421</f>
        <v>A</v>
      </c>
      <c r="G1421" s="29" t="s">
        <v>3393</v>
      </c>
      <c r="H1421" s="29" t="str">
        <f t="shared" si="22"/>
        <v/>
      </c>
      <c r="I1421" s="25" t="str">
        <f>IF(K1421&gt;4,"Dames","Messieurs")</f>
        <v>Dames</v>
      </c>
      <c r="J1421" t="str">
        <f>RIGHT(B1421,5)</f>
        <v>781.0</v>
      </c>
      <c r="K1421">
        <f>VALUE(LEFT(J1421,1))</f>
        <v>7</v>
      </c>
      <c r="L1421" s="25" t="str">
        <f>+O1421</f>
        <v>R9 </v>
      </c>
      <c r="M1421" s="25" t="s">
        <v>3564</v>
      </c>
      <c r="N1421" s="25" t="s">
        <v>3565</v>
      </c>
      <c r="O1421" s="25" t="s">
        <v>3073</v>
      </c>
      <c r="P1421" s="25">
        <v>11805</v>
      </c>
      <c r="Q1421" s="25">
        <v>0.75</v>
      </c>
      <c r="R1421" s="25" t="s">
        <v>87</v>
      </c>
      <c r="S1421" s="25" t="s">
        <v>36</v>
      </c>
    </row>
    <row r="1422" spans="1:19" x14ac:dyDescent="0.35">
      <c r="A1422" s="25" t="str">
        <f>+N1422</f>
        <v>Lehner Savioz Monya</v>
      </c>
      <c r="B1422" s="25" t="str">
        <f>+M1422</f>
        <v>589.76.684.0</v>
      </c>
      <c r="C1422" s="25" t="str">
        <f>LEFT(L1422,2)</f>
        <v>R8</v>
      </c>
      <c r="D1422" s="25">
        <f>+Q1422</f>
        <v>1.262</v>
      </c>
      <c r="E1422" s="25" t="str">
        <f>+R1422</f>
        <v>45+</v>
      </c>
      <c r="F1422" s="25" t="str">
        <f>+S1422</f>
        <v>A</v>
      </c>
      <c r="G1422" s="29" t="s">
        <v>2175</v>
      </c>
      <c r="H1422" s="29" t="str">
        <f t="shared" si="22"/>
        <v/>
      </c>
      <c r="I1422" s="25" t="str">
        <f>IF(K1422&gt;4,"Dames","Messieurs")</f>
        <v>Dames</v>
      </c>
      <c r="J1422" t="str">
        <f>RIGHT(B1422,5)</f>
        <v>684.0</v>
      </c>
      <c r="K1422">
        <f>VALUE(LEFT(J1422,1))</f>
        <v>6</v>
      </c>
      <c r="L1422" s="25" t="str">
        <f>+O1422</f>
        <v>R8 </v>
      </c>
      <c r="M1422" s="25" t="s">
        <v>3940</v>
      </c>
      <c r="N1422" s="25" t="s">
        <v>3941</v>
      </c>
      <c r="O1422" s="25" t="s">
        <v>3070</v>
      </c>
      <c r="P1422" s="25">
        <v>9550</v>
      </c>
      <c r="Q1422" s="25">
        <v>1.262</v>
      </c>
      <c r="R1422" s="25" t="s">
        <v>78</v>
      </c>
      <c r="S1422" s="25" t="s">
        <v>36</v>
      </c>
    </row>
    <row r="1423" spans="1:19" x14ac:dyDescent="0.35">
      <c r="A1423" s="25" t="str">
        <f>+N1423</f>
        <v>Lemal Arian</v>
      </c>
      <c r="B1423" s="25" t="str">
        <f>+M1423</f>
        <v>592.83.192.0</v>
      </c>
      <c r="C1423" s="25" t="str">
        <f>LEFT(L1423,2)</f>
        <v>R8</v>
      </c>
      <c r="D1423" s="25">
        <f>+Q1423</f>
        <v>1.35</v>
      </c>
      <c r="E1423" s="25" t="str">
        <f>+R1423</f>
        <v>40+</v>
      </c>
      <c r="F1423" s="25" t="str">
        <f>+S1423</f>
        <v>S</v>
      </c>
      <c r="G1423" s="29" t="s">
        <v>28</v>
      </c>
      <c r="H1423" s="29" t="str">
        <f t="shared" si="22"/>
        <v/>
      </c>
      <c r="I1423" s="25" t="str">
        <f>IF(K1423&gt;4,"Dames","Messieurs")</f>
        <v>Messieurs</v>
      </c>
      <c r="J1423" t="str">
        <f>RIGHT(B1423,5)</f>
        <v>192.0</v>
      </c>
      <c r="K1423">
        <f>VALUE(LEFT(J1423,1))</f>
        <v>1</v>
      </c>
      <c r="L1423" s="25" t="str">
        <f>+O1423</f>
        <v>R8 </v>
      </c>
      <c r="M1423" s="25" t="s">
        <v>2456</v>
      </c>
      <c r="N1423" s="25" t="s">
        <v>2457</v>
      </c>
      <c r="O1423" s="25" t="s">
        <v>3070</v>
      </c>
      <c r="P1423" s="25">
        <v>24976</v>
      </c>
      <c r="Q1423" s="25">
        <v>1.35</v>
      </c>
      <c r="R1423" s="25" t="s">
        <v>68</v>
      </c>
      <c r="S1423" s="25" t="s">
        <v>878</v>
      </c>
    </row>
    <row r="1424" spans="1:19" x14ac:dyDescent="0.35">
      <c r="A1424" s="25" t="str">
        <f>+N1424</f>
        <v>Lembo Antonio</v>
      </c>
      <c r="B1424" s="25" t="str">
        <f>+M1424</f>
        <v>592.94.430.0</v>
      </c>
      <c r="C1424" s="25" t="str">
        <f>LEFT(L1424,2)</f>
        <v>R9</v>
      </c>
      <c r="D1424" s="25">
        <f>+Q1424</f>
        <v>0.75</v>
      </c>
      <c r="E1424" s="25" t="str">
        <f>+R1424</f>
        <v>A</v>
      </c>
      <c r="F1424" s="25" t="str">
        <f>+S1424</f>
        <v>S</v>
      </c>
      <c r="G1424" s="29" t="s">
        <v>3359</v>
      </c>
      <c r="H1424" s="29" t="str">
        <f t="shared" si="22"/>
        <v/>
      </c>
      <c r="I1424" s="25" t="str">
        <f>IF(K1424&gt;4,"Dames","Messieurs")</f>
        <v>Messieurs</v>
      </c>
      <c r="J1424" t="str">
        <f>RIGHT(B1424,5)</f>
        <v>430.0</v>
      </c>
      <c r="K1424">
        <f>VALUE(LEFT(J1424,1))</f>
        <v>4</v>
      </c>
      <c r="L1424" s="25" t="str">
        <f>+O1424</f>
        <v>R9 </v>
      </c>
      <c r="M1424" s="25" t="s">
        <v>1693</v>
      </c>
      <c r="N1424" s="25" t="s">
        <v>1694</v>
      </c>
      <c r="O1424" s="25" t="s">
        <v>3073</v>
      </c>
      <c r="P1424" s="25">
        <v>32458</v>
      </c>
      <c r="Q1424" s="25">
        <v>0.75</v>
      </c>
      <c r="R1424" s="25" t="s">
        <v>36</v>
      </c>
      <c r="S1424" s="25" t="s">
        <v>878</v>
      </c>
    </row>
    <row r="1425" spans="1:19" x14ac:dyDescent="0.35">
      <c r="A1425" s="25" t="str">
        <f>+N1425</f>
        <v>Lemoine Agnès</v>
      </c>
      <c r="B1425" s="25" t="str">
        <f>+M1425</f>
        <v>592.74.513.0</v>
      </c>
      <c r="C1425" s="25" t="str">
        <f>LEFT(L1425,2)</f>
        <v>R8</v>
      </c>
      <c r="D1425" s="25">
        <f>+Q1425</f>
        <v>1.0169999999999999</v>
      </c>
      <c r="E1425" s="25" t="str">
        <f>+R1425</f>
        <v>50+</v>
      </c>
      <c r="F1425" s="25" t="str">
        <f>+S1425</f>
        <v>A</v>
      </c>
      <c r="G1425" s="29" t="s">
        <v>1839</v>
      </c>
      <c r="H1425" s="29" t="str">
        <f t="shared" si="22"/>
        <v/>
      </c>
      <c r="I1425" s="25" t="str">
        <f>IF(K1425&gt;4,"Dames","Messieurs")</f>
        <v>Dames</v>
      </c>
      <c r="J1425" t="str">
        <f>RIGHT(B1425,5)</f>
        <v>513.0</v>
      </c>
      <c r="K1425">
        <f>VALUE(LEFT(J1425,1))</f>
        <v>5</v>
      </c>
      <c r="L1425" s="25" t="str">
        <f>+O1425</f>
        <v>R8 </v>
      </c>
      <c r="M1425" s="25" t="s">
        <v>3836</v>
      </c>
      <c r="N1425" s="25" t="s">
        <v>3837</v>
      </c>
      <c r="O1425" s="25" t="s">
        <v>3070</v>
      </c>
      <c r="P1425" s="25">
        <v>10546</v>
      </c>
      <c r="Q1425" s="25">
        <v>1.0169999999999999</v>
      </c>
      <c r="R1425" s="25" t="s">
        <v>39</v>
      </c>
      <c r="S1425" s="25" t="s">
        <v>36</v>
      </c>
    </row>
    <row r="1426" spans="1:19" x14ac:dyDescent="0.35">
      <c r="A1426" s="25" t="str">
        <f>+N1426</f>
        <v>L'Eplattenier Marc</v>
      </c>
      <c r="B1426" s="25" t="str">
        <f>+M1426</f>
        <v>593.99.266.0</v>
      </c>
      <c r="C1426" s="25" t="str">
        <f>LEFT(L1426,2)</f>
        <v>R9</v>
      </c>
      <c r="D1426" s="25">
        <f>+Q1426</f>
        <v>0.75</v>
      </c>
      <c r="E1426" s="25" t="str">
        <f>+R1426</f>
        <v>A</v>
      </c>
      <c r="F1426" s="25" t="str">
        <f>+S1426</f>
        <v>S</v>
      </c>
      <c r="G1426" s="29" t="s">
        <v>543</v>
      </c>
      <c r="H1426" s="29" t="str">
        <f t="shared" si="22"/>
        <v/>
      </c>
      <c r="I1426" s="25" t="str">
        <f>IF(K1426&gt;4,"Dames","Messieurs")</f>
        <v>Messieurs</v>
      </c>
      <c r="J1426" t="str">
        <f>RIGHT(B1426,5)</f>
        <v>266.0</v>
      </c>
      <c r="K1426">
        <f>VALUE(LEFT(J1426,1))</f>
        <v>2</v>
      </c>
      <c r="L1426" s="25" t="str">
        <f>+O1426</f>
        <v>R9 </v>
      </c>
      <c r="M1426" s="25" t="s">
        <v>1272</v>
      </c>
      <c r="N1426" s="25" t="s">
        <v>1273</v>
      </c>
      <c r="O1426" s="25" t="s">
        <v>3073</v>
      </c>
      <c r="P1426" s="25">
        <v>32458</v>
      </c>
      <c r="Q1426" s="25">
        <v>0.75</v>
      </c>
      <c r="R1426" s="25" t="s">
        <v>36</v>
      </c>
      <c r="S1426" s="25" t="s">
        <v>878</v>
      </c>
    </row>
    <row r="1427" spans="1:19" x14ac:dyDescent="0.35">
      <c r="A1427" s="25" t="str">
        <f>+N1427</f>
        <v>Lepot Marc</v>
      </c>
      <c r="B1427" s="25" t="str">
        <f>+M1427</f>
        <v>593.60.437.0</v>
      </c>
      <c r="C1427" s="25" t="str">
        <f>LEFT(L1427,2)</f>
        <v>R9</v>
      </c>
      <c r="D1427" s="25">
        <f>+Q1427</f>
        <v>0.75</v>
      </c>
      <c r="E1427" s="25" t="str">
        <f>+R1427</f>
        <v>65+</v>
      </c>
      <c r="F1427" s="25" t="str">
        <f>+S1427</f>
        <v>S</v>
      </c>
      <c r="G1427" s="29" t="s">
        <v>1839</v>
      </c>
      <c r="H1427" s="29" t="str">
        <f t="shared" si="22"/>
        <v/>
      </c>
      <c r="I1427" s="25" t="str">
        <f>IF(K1427&gt;4,"Dames","Messieurs")</f>
        <v>Messieurs</v>
      </c>
      <c r="J1427" t="str">
        <f>RIGHT(B1427,5)</f>
        <v>437.0</v>
      </c>
      <c r="K1427">
        <f>VALUE(LEFT(J1427,1))</f>
        <v>4</v>
      </c>
      <c r="L1427" s="25" t="str">
        <f>+O1427</f>
        <v>R9 </v>
      </c>
      <c r="M1427" s="25" t="s">
        <v>2032</v>
      </c>
      <c r="N1427" s="25" t="s">
        <v>2033</v>
      </c>
      <c r="O1427" s="25" t="s">
        <v>3073</v>
      </c>
      <c r="P1427" s="25">
        <v>32458</v>
      </c>
      <c r="Q1427" s="25">
        <v>0.75</v>
      </c>
      <c r="R1427" s="25" t="s">
        <v>100</v>
      </c>
      <c r="S1427" s="25" t="s">
        <v>878</v>
      </c>
    </row>
    <row r="1428" spans="1:19" x14ac:dyDescent="0.35">
      <c r="A1428" s="25" t="str">
        <f>+N1428</f>
        <v>Leresche Jean-René</v>
      </c>
      <c r="B1428" s="25" t="str">
        <f>+M1428</f>
        <v>594.57.418.0</v>
      </c>
      <c r="C1428" s="25" t="str">
        <f>LEFT(L1428,2)</f>
        <v>R5</v>
      </c>
      <c r="D1428" s="25">
        <f>+Q1428</f>
        <v>5.7809999999999997</v>
      </c>
      <c r="E1428" s="25" t="str">
        <f>+R1428</f>
        <v>65+</v>
      </c>
      <c r="F1428" s="25" t="str">
        <f>+S1428</f>
        <v>A</v>
      </c>
      <c r="G1428" s="29" t="s">
        <v>1839</v>
      </c>
      <c r="H1428" s="29" t="str">
        <f t="shared" si="22"/>
        <v/>
      </c>
      <c r="I1428" s="25" t="str">
        <f>IF(K1428&gt;4,"Dames","Messieurs")</f>
        <v>Messieurs</v>
      </c>
      <c r="J1428" t="str">
        <f>RIGHT(B1428,5)</f>
        <v>418.0</v>
      </c>
      <c r="K1428">
        <f>VALUE(LEFT(J1428,1))</f>
        <v>4</v>
      </c>
      <c r="L1428" s="25" t="str">
        <f>+O1428</f>
        <v>R5 </v>
      </c>
      <c r="M1428" s="25" t="s">
        <v>4917</v>
      </c>
      <c r="N1428" s="25" t="s">
        <v>4918</v>
      </c>
      <c r="O1428" s="25" t="s">
        <v>3084</v>
      </c>
      <c r="P1428" s="25">
        <v>2651</v>
      </c>
      <c r="Q1428" s="25">
        <v>5.7809999999999997</v>
      </c>
      <c r="R1428" s="25" t="s">
        <v>100</v>
      </c>
      <c r="S1428" s="25" t="s">
        <v>36</v>
      </c>
    </row>
    <row r="1429" spans="1:19" x14ac:dyDescent="0.35">
      <c r="A1429" s="25" t="str">
        <f>+N1429</f>
        <v>Leuenberger Pierre - André</v>
      </c>
      <c r="B1429" s="25" t="str">
        <f>+M1429</f>
        <v>596.55.251.0</v>
      </c>
      <c r="C1429" s="25" t="str">
        <f>LEFT(L1429,2)</f>
        <v>R5</v>
      </c>
      <c r="D1429" s="25">
        <f>+Q1429</f>
        <v>4.97</v>
      </c>
      <c r="E1429" s="25" t="str">
        <f>+R1429</f>
        <v>70+</v>
      </c>
      <c r="F1429" s="25" t="str">
        <f>+S1429</f>
        <v>A</v>
      </c>
      <c r="G1429" s="29" t="s">
        <v>1839</v>
      </c>
      <c r="H1429" s="29" t="str">
        <f t="shared" si="22"/>
        <v/>
      </c>
      <c r="I1429" s="25" t="str">
        <f>IF(K1429&gt;4,"Dames","Messieurs")</f>
        <v>Messieurs</v>
      </c>
      <c r="J1429" t="str">
        <f>RIGHT(B1429,5)</f>
        <v>251.0</v>
      </c>
      <c r="K1429">
        <f>VALUE(LEFT(J1429,1))</f>
        <v>2</v>
      </c>
      <c r="L1429" s="25" t="str">
        <f>+O1429</f>
        <v>R5 </v>
      </c>
      <c r="M1429" s="25" t="s">
        <v>1511</v>
      </c>
      <c r="N1429" s="25" t="s">
        <v>1512</v>
      </c>
      <c r="O1429" s="25" t="s">
        <v>3084</v>
      </c>
      <c r="P1429" s="25">
        <v>4394</v>
      </c>
      <c r="Q1429" s="25">
        <v>4.97</v>
      </c>
      <c r="R1429" s="25" t="s">
        <v>148</v>
      </c>
      <c r="S1429" s="25" t="s">
        <v>36</v>
      </c>
    </row>
    <row r="1430" spans="1:19" x14ac:dyDescent="0.35">
      <c r="A1430" s="25" t="str">
        <f>+N1430</f>
        <v>Levet Alexandre</v>
      </c>
      <c r="B1430" s="25" t="str">
        <f>+M1430</f>
        <v>599.77.301.0</v>
      </c>
      <c r="C1430" s="25" t="str">
        <f>LEFT(L1430,2)</f>
        <v>R9</v>
      </c>
      <c r="D1430" s="25">
        <f>+Q1430</f>
        <v>0.75</v>
      </c>
      <c r="E1430" s="25" t="str">
        <f>+R1430</f>
        <v>45+</v>
      </c>
      <c r="F1430" s="25" t="str">
        <f>+S1430</f>
        <v>S</v>
      </c>
      <c r="G1430" s="29" t="s">
        <v>543</v>
      </c>
      <c r="H1430" s="29" t="str">
        <f t="shared" si="22"/>
        <v/>
      </c>
      <c r="I1430" s="25" t="str">
        <f>IF(K1430&gt;4,"Dames","Messieurs")</f>
        <v>Messieurs</v>
      </c>
      <c r="J1430" t="str">
        <f>RIGHT(B1430,5)</f>
        <v>301.0</v>
      </c>
      <c r="K1430">
        <f>VALUE(LEFT(J1430,1))</f>
        <v>3</v>
      </c>
      <c r="L1430" s="25" t="str">
        <f>+O1430</f>
        <v>R9 </v>
      </c>
      <c r="M1430" s="25" t="s">
        <v>1274</v>
      </c>
      <c r="N1430" s="25" t="s">
        <v>1275</v>
      </c>
      <c r="O1430" s="25" t="s">
        <v>3073</v>
      </c>
      <c r="P1430" s="25">
        <v>32458</v>
      </c>
      <c r="Q1430" s="25">
        <v>0.75</v>
      </c>
      <c r="R1430" s="25" t="s">
        <v>78</v>
      </c>
      <c r="S1430" s="25" t="s">
        <v>878</v>
      </c>
    </row>
    <row r="1431" spans="1:19" x14ac:dyDescent="0.35">
      <c r="A1431" s="25" t="str">
        <f>+N1431</f>
        <v>Levy Julius</v>
      </c>
      <c r="B1431" s="25" t="str">
        <f>+M1431</f>
        <v>599.09.359.0</v>
      </c>
      <c r="C1431" s="25" t="str">
        <f>LEFT(L1431,2)</f>
        <v>R6</v>
      </c>
      <c r="D1431" s="25">
        <f>+Q1431</f>
        <v>4.5259999999999998</v>
      </c>
      <c r="E1431" s="25" t="str">
        <f>+R1431</f>
        <v>16&amp;U</v>
      </c>
      <c r="F1431" s="25" t="str">
        <f>+S1431</f>
        <v>A</v>
      </c>
      <c r="G1431" s="29" t="s">
        <v>1839</v>
      </c>
      <c r="H1431" s="29" t="str">
        <f t="shared" si="22"/>
        <v/>
      </c>
      <c r="I1431" s="25" t="str">
        <f>IF(K1431&gt;4,"Dames","Messieurs")</f>
        <v>Messieurs</v>
      </c>
      <c r="J1431" t="str">
        <f>RIGHT(B1431,5)</f>
        <v>359.0</v>
      </c>
      <c r="K1431">
        <f>VALUE(LEFT(J1431,1))</f>
        <v>3</v>
      </c>
      <c r="L1431" s="25" t="str">
        <f>+O1431</f>
        <v>R6 </v>
      </c>
      <c r="M1431" s="25" t="s">
        <v>4941</v>
      </c>
      <c r="N1431" s="25" t="s">
        <v>4942</v>
      </c>
      <c r="O1431" s="25" t="s">
        <v>3065</v>
      </c>
      <c r="P1431" s="25">
        <v>5741</v>
      </c>
      <c r="Q1431" s="25">
        <v>4.5259999999999998</v>
      </c>
      <c r="R1431" s="25" t="s">
        <v>87</v>
      </c>
      <c r="S1431" s="25" t="s">
        <v>36</v>
      </c>
    </row>
    <row r="1432" spans="1:19" x14ac:dyDescent="0.35">
      <c r="A1432" s="25" t="str">
        <f>+N1432</f>
        <v>Levy Nicolas</v>
      </c>
      <c r="B1432" s="25" t="str">
        <f>+M1432</f>
        <v>599.74.413.0</v>
      </c>
      <c r="C1432" s="25" t="str">
        <f>LEFT(L1432,2)</f>
        <v>R7</v>
      </c>
      <c r="D1432" s="25">
        <f>+Q1432</f>
        <v>3.1070000000000002</v>
      </c>
      <c r="E1432" s="25" t="str">
        <f>+R1432</f>
        <v>50+</v>
      </c>
      <c r="F1432" s="25" t="str">
        <f>+S1432</f>
        <v>A</v>
      </c>
      <c r="G1432" s="29" t="s">
        <v>1839</v>
      </c>
      <c r="H1432" s="29" t="str">
        <f t="shared" si="22"/>
        <v/>
      </c>
      <c r="I1432" s="25" t="str">
        <f>IF(K1432&gt;4,"Dames","Messieurs")</f>
        <v>Messieurs</v>
      </c>
      <c r="J1432" t="str">
        <f>RIGHT(B1432,5)</f>
        <v>413.0</v>
      </c>
      <c r="K1432">
        <f>VALUE(LEFT(J1432,1))</f>
        <v>4</v>
      </c>
      <c r="L1432" s="25" t="str">
        <f>+O1432</f>
        <v>R7 </v>
      </c>
      <c r="M1432" s="25" t="s">
        <v>3905</v>
      </c>
      <c r="N1432" s="25" t="s">
        <v>3906</v>
      </c>
      <c r="O1432" s="25" t="s">
        <v>3066</v>
      </c>
      <c r="P1432" s="25">
        <v>11996</v>
      </c>
      <c r="Q1432" s="25">
        <v>3.1070000000000002</v>
      </c>
      <c r="R1432" s="25" t="s">
        <v>39</v>
      </c>
      <c r="S1432" s="25" t="s">
        <v>36</v>
      </c>
    </row>
    <row r="1433" spans="1:19" x14ac:dyDescent="0.35">
      <c r="A1433" s="25" t="str">
        <f>+N1433</f>
        <v>Lewis Caroline</v>
      </c>
      <c r="B1433" s="25" t="str">
        <f>+M1433</f>
        <v>599.73.569.0</v>
      </c>
      <c r="C1433" s="25" t="str">
        <f>LEFT(L1433,2)</f>
        <v>R8</v>
      </c>
      <c r="D1433" s="25">
        <f>+Q1433</f>
        <v>1.0960000000000001</v>
      </c>
      <c r="E1433" s="25" t="str">
        <f>+R1433</f>
        <v>50+</v>
      </c>
      <c r="F1433" s="25" t="str">
        <f>+S1433</f>
        <v>A</v>
      </c>
      <c r="G1433" s="29" t="s">
        <v>3359</v>
      </c>
      <c r="H1433" s="29" t="str">
        <f t="shared" si="22"/>
        <v/>
      </c>
      <c r="I1433" s="25" t="str">
        <f>IF(K1433&gt;4,"Dames","Messieurs")</f>
        <v>Dames</v>
      </c>
      <c r="J1433" t="str">
        <f>RIGHT(B1433,5)</f>
        <v>569.0</v>
      </c>
      <c r="K1433">
        <f>VALUE(LEFT(J1433,1))</f>
        <v>5</v>
      </c>
      <c r="L1433" s="25" t="str">
        <f>+O1433</f>
        <v>R8 </v>
      </c>
      <c r="M1433" s="25" t="s">
        <v>838</v>
      </c>
      <c r="N1433" s="25" t="s">
        <v>839</v>
      </c>
      <c r="O1433" s="25" t="s">
        <v>3070</v>
      </c>
      <c r="P1433" s="25">
        <v>10263</v>
      </c>
      <c r="Q1433" s="25">
        <v>1.0960000000000001</v>
      </c>
      <c r="R1433" s="25" t="s">
        <v>39</v>
      </c>
      <c r="S1433" s="25" t="s">
        <v>36</v>
      </c>
    </row>
    <row r="1434" spans="1:19" x14ac:dyDescent="0.35">
      <c r="A1434" s="25" t="str">
        <f>+N1434</f>
        <v>Lewis Catherine</v>
      </c>
      <c r="B1434" s="25" t="str">
        <f>+M1434</f>
        <v>599.67.821.0</v>
      </c>
      <c r="C1434" s="25" t="str">
        <f>LEFT(L1434,2)</f>
        <v>R6</v>
      </c>
      <c r="D1434" s="25">
        <f>+Q1434</f>
        <v>3.972</v>
      </c>
      <c r="E1434" s="25" t="str">
        <f>+R1434</f>
        <v>55+</v>
      </c>
      <c r="F1434" s="25" t="str">
        <f>+S1434</f>
        <v>A</v>
      </c>
      <c r="G1434" s="29" t="s">
        <v>1839</v>
      </c>
      <c r="H1434" s="29" t="str">
        <f t="shared" si="22"/>
        <v/>
      </c>
      <c r="I1434" s="25" t="str">
        <f>IF(K1434&gt;4,"Dames","Messieurs")</f>
        <v>Dames</v>
      </c>
      <c r="J1434" t="str">
        <f>RIGHT(B1434,5)</f>
        <v>821.0</v>
      </c>
      <c r="K1434">
        <f>VALUE(LEFT(J1434,1))</f>
        <v>8</v>
      </c>
      <c r="L1434" s="25" t="str">
        <f>+O1434</f>
        <v>R6 </v>
      </c>
      <c r="M1434" s="25" t="s">
        <v>1942</v>
      </c>
      <c r="N1434" s="25" t="s">
        <v>1943</v>
      </c>
      <c r="O1434" s="25" t="s">
        <v>3065</v>
      </c>
      <c r="P1434" s="25">
        <v>2718</v>
      </c>
      <c r="Q1434" s="25">
        <v>3.972</v>
      </c>
      <c r="R1434" s="25" t="s">
        <v>53</v>
      </c>
      <c r="S1434" s="25" t="s">
        <v>36</v>
      </c>
    </row>
    <row r="1435" spans="1:19" x14ac:dyDescent="0.35">
      <c r="A1435" s="25" t="str">
        <f>+N1435</f>
        <v>Lewis Chris</v>
      </c>
      <c r="B1435" s="25" t="str">
        <f>+M1435</f>
        <v>599.62.485.0</v>
      </c>
      <c r="C1435" s="25" t="str">
        <f>LEFT(L1435,2)</f>
        <v>R8</v>
      </c>
      <c r="D1435" s="25">
        <f>+Q1435</f>
        <v>0.97699999999999998</v>
      </c>
      <c r="E1435" s="25" t="str">
        <f>+R1435</f>
        <v>60+</v>
      </c>
      <c r="F1435" s="25" t="str">
        <f>+S1435</f>
        <v>A</v>
      </c>
      <c r="G1435" s="29" t="s">
        <v>1839</v>
      </c>
      <c r="H1435" s="29" t="str">
        <f t="shared" si="22"/>
        <v/>
      </c>
      <c r="I1435" s="25" t="str">
        <f>IF(K1435&gt;4,"Dames","Messieurs")</f>
        <v>Messieurs</v>
      </c>
      <c r="J1435" t="str">
        <f>RIGHT(B1435,5)</f>
        <v>485.0</v>
      </c>
      <c r="K1435">
        <f>VALUE(LEFT(J1435,1))</f>
        <v>4</v>
      </c>
      <c r="L1435" s="25" t="str">
        <f>+O1435</f>
        <v>R8 </v>
      </c>
      <c r="M1435" s="25" t="s">
        <v>2096</v>
      </c>
      <c r="N1435" s="25" t="s">
        <v>2097</v>
      </c>
      <c r="O1435" s="25" t="s">
        <v>3070</v>
      </c>
      <c r="P1435" s="25">
        <v>29253</v>
      </c>
      <c r="Q1435" s="25">
        <v>0.97699999999999998</v>
      </c>
      <c r="R1435" s="25" t="s">
        <v>47</v>
      </c>
      <c r="S1435" s="25" t="s">
        <v>36</v>
      </c>
    </row>
    <row r="1436" spans="1:19" x14ac:dyDescent="0.35">
      <c r="A1436" s="25" t="str">
        <f>+N1436</f>
        <v>Lewis Richard</v>
      </c>
      <c r="B1436" s="25" t="str">
        <f>+M1436</f>
        <v>599.67.144.0</v>
      </c>
      <c r="C1436" s="25" t="str">
        <f>LEFT(L1436,2)</f>
        <v>R9</v>
      </c>
      <c r="D1436" s="25">
        <f>+Q1436</f>
        <v>0.75</v>
      </c>
      <c r="E1436" s="25" t="str">
        <f>+R1436</f>
        <v>55+</v>
      </c>
      <c r="F1436" s="25" t="str">
        <f>+S1436</f>
        <v>A</v>
      </c>
      <c r="G1436" s="29" t="s">
        <v>1839</v>
      </c>
      <c r="H1436" s="29" t="str">
        <f t="shared" si="22"/>
        <v/>
      </c>
      <c r="I1436" s="25" t="str">
        <f>IF(K1436&gt;4,"Dames","Messieurs")</f>
        <v>Messieurs</v>
      </c>
      <c r="J1436" t="str">
        <f>RIGHT(B1436,5)</f>
        <v>144.0</v>
      </c>
      <c r="K1436">
        <f>VALUE(LEFT(J1436,1))</f>
        <v>1</v>
      </c>
      <c r="L1436" s="25" t="str">
        <f>+O1436</f>
        <v>R9 </v>
      </c>
      <c r="M1436" s="25" t="s">
        <v>2090</v>
      </c>
      <c r="N1436" s="25" t="s">
        <v>2091</v>
      </c>
      <c r="O1436" s="25" t="s">
        <v>3073</v>
      </c>
      <c r="P1436" s="25">
        <v>32458</v>
      </c>
      <c r="Q1436" s="25">
        <v>0.75</v>
      </c>
      <c r="R1436" s="25" t="s">
        <v>53</v>
      </c>
      <c r="S1436" s="25" t="s">
        <v>36</v>
      </c>
    </row>
    <row r="1437" spans="1:19" x14ac:dyDescent="0.35">
      <c r="A1437" s="25" t="str">
        <f>+N1437</f>
        <v>Lewis Sam</v>
      </c>
      <c r="B1437" s="25" t="str">
        <f>+M1437</f>
        <v>599.02.406.0</v>
      </c>
      <c r="C1437" s="25" t="str">
        <f>LEFT(L1437,2)</f>
        <v>R9</v>
      </c>
      <c r="D1437" s="25">
        <f>+Q1437</f>
        <v>0.75</v>
      </c>
      <c r="E1437" s="25" t="str">
        <f>+R1437</f>
        <v>A</v>
      </c>
      <c r="F1437" s="25" t="str">
        <f>+S1437</f>
        <v>S</v>
      </c>
      <c r="G1437" s="29" t="s">
        <v>1839</v>
      </c>
      <c r="H1437" s="29" t="str">
        <f t="shared" si="22"/>
        <v/>
      </c>
      <c r="I1437" s="25" t="str">
        <f>IF(K1437&gt;4,"Dames","Messieurs")</f>
        <v>Messieurs</v>
      </c>
      <c r="J1437" t="str">
        <f>RIGHT(B1437,5)</f>
        <v>406.0</v>
      </c>
      <c r="K1437">
        <f>VALUE(LEFT(J1437,1))</f>
        <v>4</v>
      </c>
      <c r="L1437" s="25" t="str">
        <f>+O1437</f>
        <v>R9 </v>
      </c>
      <c r="M1437" s="25" t="s">
        <v>2134</v>
      </c>
      <c r="N1437" s="25" t="s">
        <v>2135</v>
      </c>
      <c r="O1437" s="25" t="s">
        <v>3073</v>
      </c>
      <c r="P1437" s="25">
        <v>32458</v>
      </c>
      <c r="Q1437" s="25">
        <v>0.75</v>
      </c>
      <c r="R1437" s="25" t="s">
        <v>36</v>
      </c>
      <c r="S1437" s="25" t="s">
        <v>878</v>
      </c>
    </row>
    <row r="1438" spans="1:19" x14ac:dyDescent="0.35">
      <c r="A1438" s="25" t="str">
        <f>+N1438</f>
        <v>Lewis Saskia</v>
      </c>
      <c r="B1438" s="25" t="str">
        <f>+M1438</f>
        <v>599.09.644.0</v>
      </c>
      <c r="C1438" s="25" t="str">
        <f>LEFT(L1438,2)</f>
        <v>R9</v>
      </c>
      <c r="D1438" s="25">
        <f>+Q1438</f>
        <v>0.75</v>
      </c>
      <c r="E1438" s="25" t="str">
        <f>+R1438</f>
        <v>16&amp;U</v>
      </c>
      <c r="F1438" s="25" t="str">
        <f>+S1438</f>
        <v>A</v>
      </c>
      <c r="G1438" s="29" t="s">
        <v>539</v>
      </c>
      <c r="H1438" s="29" t="str">
        <f t="shared" si="22"/>
        <v/>
      </c>
      <c r="I1438" s="25" t="str">
        <f>IF(K1438&gt;4,"Dames","Messieurs")</f>
        <v>Dames</v>
      </c>
      <c r="J1438" t="str">
        <f>RIGHT(B1438,5)</f>
        <v>644.0</v>
      </c>
      <c r="K1438">
        <f>VALUE(LEFT(J1438,1))</f>
        <v>6</v>
      </c>
      <c r="L1438" s="25" t="str">
        <f>+O1438</f>
        <v>R9 </v>
      </c>
      <c r="M1438" s="25" t="s">
        <v>3114</v>
      </c>
      <c r="N1438" s="25" t="s">
        <v>3115</v>
      </c>
      <c r="O1438" s="25" t="s">
        <v>3073</v>
      </c>
      <c r="P1438" s="25">
        <v>11805</v>
      </c>
      <c r="Q1438" s="25">
        <v>0.75</v>
      </c>
      <c r="R1438" s="25" t="s">
        <v>87</v>
      </c>
      <c r="S1438" s="25" t="s">
        <v>36</v>
      </c>
    </row>
    <row r="1439" spans="1:19" x14ac:dyDescent="0.35">
      <c r="A1439" s="25" t="str">
        <f>+N1439</f>
        <v>Lewis Sean</v>
      </c>
      <c r="B1439" s="25" t="str">
        <f>+M1439</f>
        <v>599.08.408.0</v>
      </c>
      <c r="C1439" s="25" t="str">
        <f>LEFT(L1439,2)</f>
        <v>R7</v>
      </c>
      <c r="D1439" s="25">
        <f>+Q1439</f>
        <v>2.399</v>
      </c>
      <c r="E1439" s="25" t="str">
        <f>+R1439</f>
        <v>18&amp;U</v>
      </c>
      <c r="F1439" s="25" t="str">
        <f>+S1439</f>
        <v>S</v>
      </c>
      <c r="G1439" s="29" t="s">
        <v>3359</v>
      </c>
      <c r="H1439" s="29" t="str">
        <f t="shared" si="22"/>
        <v/>
      </c>
      <c r="I1439" s="25" t="str">
        <f>IF(K1439&gt;4,"Dames","Messieurs")</f>
        <v>Messieurs</v>
      </c>
      <c r="J1439" t="str">
        <f>RIGHT(B1439,5)</f>
        <v>408.0</v>
      </c>
      <c r="K1439">
        <f>VALUE(LEFT(J1439,1))</f>
        <v>4</v>
      </c>
      <c r="L1439" s="25" t="str">
        <f>+O1439</f>
        <v>R7 </v>
      </c>
      <c r="M1439" s="25" t="s">
        <v>1865</v>
      </c>
      <c r="N1439" s="25" t="s">
        <v>1866</v>
      </c>
      <c r="O1439" s="25" t="s">
        <v>3066</v>
      </c>
      <c r="P1439" s="25">
        <v>16288</v>
      </c>
      <c r="Q1439" s="25">
        <v>2.399</v>
      </c>
      <c r="R1439" s="25" t="s">
        <v>73</v>
      </c>
      <c r="S1439" s="25" t="s">
        <v>878</v>
      </c>
    </row>
    <row r="1440" spans="1:19" x14ac:dyDescent="0.35">
      <c r="A1440" s="25" t="str">
        <f>+N1440</f>
        <v>Liebmann Adam</v>
      </c>
      <c r="B1440" s="25" t="str">
        <f>+M1440</f>
        <v>601.14.402.1</v>
      </c>
      <c r="C1440" s="25" t="str">
        <f>LEFT(L1440,2)</f>
        <v>R9</v>
      </c>
      <c r="D1440" s="25">
        <f>+Q1440</f>
        <v>0.745</v>
      </c>
      <c r="E1440" s="25" t="str">
        <f>+R1440</f>
        <v>12&amp;U</v>
      </c>
      <c r="F1440" s="25" t="str">
        <f>+S1440</f>
        <v>A</v>
      </c>
      <c r="G1440" s="29" t="s">
        <v>29</v>
      </c>
      <c r="H1440" s="29" t="str">
        <f t="shared" si="22"/>
        <v/>
      </c>
      <c r="I1440" s="25" t="str">
        <f>IF(K1440&gt;4,"Dames","Messieurs")</f>
        <v>Messieurs</v>
      </c>
      <c r="J1440" t="str">
        <f>RIGHT(B1440,5)</f>
        <v>402.1</v>
      </c>
      <c r="K1440">
        <f>VALUE(LEFT(J1440,1))</f>
        <v>4</v>
      </c>
      <c r="L1440" s="25" t="str">
        <f>+O1440</f>
        <v>R9 </v>
      </c>
      <c r="M1440" s="25" t="s">
        <v>5382</v>
      </c>
      <c r="N1440" s="25" t="s">
        <v>5383</v>
      </c>
      <c r="O1440" s="25" t="s">
        <v>3073</v>
      </c>
      <c r="P1440" s="25">
        <v>44548</v>
      </c>
      <c r="Q1440" s="25">
        <v>0.745</v>
      </c>
      <c r="R1440" s="25" t="s">
        <v>50</v>
      </c>
      <c r="S1440" s="25" t="s">
        <v>36</v>
      </c>
    </row>
    <row r="1441" spans="1:19" x14ac:dyDescent="0.35">
      <c r="A1441" s="25" t="str">
        <f>+N1441</f>
        <v>Ligony Alex</v>
      </c>
      <c r="B1441" s="25" t="str">
        <f>+M1441</f>
        <v>604.99.343.0</v>
      </c>
      <c r="C1441" s="25" t="str">
        <f>LEFT(L1441,2)</f>
        <v>R9</v>
      </c>
      <c r="D1441" s="25">
        <f>+Q1441</f>
        <v>0.75</v>
      </c>
      <c r="E1441" s="25" t="str">
        <f>+R1441</f>
        <v>A</v>
      </c>
      <c r="F1441" s="25" t="str">
        <f>+S1441</f>
        <v>S</v>
      </c>
      <c r="G1441" s="29" t="s">
        <v>539</v>
      </c>
      <c r="H1441" s="29" t="str">
        <f t="shared" si="22"/>
        <v/>
      </c>
      <c r="I1441" s="25" t="str">
        <f>IF(K1441&gt;4,"Dames","Messieurs")</f>
        <v>Messieurs</v>
      </c>
      <c r="J1441" t="str">
        <f>RIGHT(B1441,5)</f>
        <v>343.0</v>
      </c>
      <c r="K1441">
        <f>VALUE(LEFT(J1441,1))</f>
        <v>3</v>
      </c>
      <c r="L1441" s="25" t="str">
        <f>+O1441</f>
        <v>R9 </v>
      </c>
      <c r="M1441" s="25" t="s">
        <v>1064</v>
      </c>
      <c r="N1441" s="25" t="s">
        <v>1065</v>
      </c>
      <c r="O1441" s="25" t="s">
        <v>3073</v>
      </c>
      <c r="P1441" s="25">
        <v>32458</v>
      </c>
      <c r="Q1441" s="25">
        <v>0.75</v>
      </c>
      <c r="R1441" s="25" t="s">
        <v>36</v>
      </c>
      <c r="S1441" s="25" t="s">
        <v>878</v>
      </c>
    </row>
    <row r="1442" spans="1:19" x14ac:dyDescent="0.35">
      <c r="A1442" s="25" t="str">
        <f>+N1442</f>
        <v>Lim Isak</v>
      </c>
      <c r="B1442" s="25" t="str">
        <f>+M1442</f>
        <v>604.06.210.0</v>
      </c>
      <c r="C1442" s="25" t="str">
        <f>LEFT(L1442,2)</f>
        <v>R9</v>
      </c>
      <c r="D1442" s="25">
        <f>+Q1442</f>
        <v>0.75</v>
      </c>
      <c r="E1442" s="25" t="str">
        <f>+R1442</f>
        <v>A</v>
      </c>
      <c r="F1442" s="25" t="str">
        <f>+S1442</f>
        <v>S</v>
      </c>
      <c r="G1442" s="29" t="s">
        <v>1839</v>
      </c>
      <c r="H1442" s="29" t="str">
        <f t="shared" si="22"/>
        <v/>
      </c>
      <c r="I1442" s="25" t="str">
        <f>IF(K1442&gt;4,"Dames","Messieurs")</f>
        <v>Messieurs</v>
      </c>
      <c r="J1442" t="str">
        <f>RIGHT(B1442,5)</f>
        <v>210.0</v>
      </c>
      <c r="K1442">
        <f>VALUE(LEFT(J1442,1))</f>
        <v>2</v>
      </c>
      <c r="L1442" s="25" t="str">
        <f>+O1442</f>
        <v>R9 </v>
      </c>
      <c r="M1442" s="25" t="s">
        <v>2144</v>
      </c>
      <c r="N1442" s="25" t="s">
        <v>2145</v>
      </c>
      <c r="O1442" s="25" t="s">
        <v>3073</v>
      </c>
      <c r="P1442" s="25">
        <v>32458</v>
      </c>
      <c r="Q1442" s="25">
        <v>0.75</v>
      </c>
      <c r="R1442" s="25" t="s">
        <v>36</v>
      </c>
      <c r="S1442" s="25" t="s">
        <v>878</v>
      </c>
    </row>
    <row r="1443" spans="1:19" x14ac:dyDescent="0.35">
      <c r="A1443" s="25" t="str">
        <f>+N1443</f>
        <v>Limacher Luca</v>
      </c>
      <c r="B1443" s="25" t="str">
        <f>+M1443</f>
        <v>604.03.113.0</v>
      </c>
      <c r="C1443" s="25" t="str">
        <f>LEFT(L1443,2)</f>
        <v>R6</v>
      </c>
      <c r="D1443" s="25">
        <f>+Q1443</f>
        <v>3.9470000000000001</v>
      </c>
      <c r="E1443" s="25" t="str">
        <f>+R1443</f>
        <v>A</v>
      </c>
      <c r="F1443" s="25" t="str">
        <f>+S1443</f>
        <v>S</v>
      </c>
      <c r="G1443" s="29" t="s">
        <v>1839</v>
      </c>
      <c r="H1443" s="29" t="str">
        <f t="shared" si="22"/>
        <v/>
      </c>
      <c r="I1443" s="25" t="str">
        <f>IF(K1443&gt;4,"Dames","Messieurs")</f>
        <v>Messieurs</v>
      </c>
      <c r="J1443" t="str">
        <f>RIGHT(B1443,5)</f>
        <v>113.0</v>
      </c>
      <c r="K1443">
        <f>VALUE(LEFT(J1443,1))</f>
        <v>1</v>
      </c>
      <c r="L1443" s="25" t="str">
        <f>+O1443</f>
        <v>R6 </v>
      </c>
      <c r="M1443" s="25" t="s">
        <v>4952</v>
      </c>
      <c r="N1443" s="25" t="s">
        <v>4953</v>
      </c>
      <c r="O1443" s="25" t="s">
        <v>3065</v>
      </c>
      <c r="P1443" s="25">
        <v>7921</v>
      </c>
      <c r="Q1443" s="25">
        <v>3.9470000000000001</v>
      </c>
      <c r="R1443" s="25" t="s">
        <v>36</v>
      </c>
      <c r="S1443" s="25" t="s">
        <v>878</v>
      </c>
    </row>
    <row r="1444" spans="1:19" x14ac:dyDescent="0.35">
      <c r="A1444" s="25" t="str">
        <f>+N1444</f>
        <v>Limoner Maryse</v>
      </c>
      <c r="B1444" s="25" t="str">
        <f>+M1444</f>
        <v>604.56.650.0</v>
      </c>
      <c r="C1444" s="25" t="str">
        <f>LEFT(L1444,2)</f>
        <v>R8</v>
      </c>
      <c r="D1444" s="25">
        <f>+Q1444</f>
        <v>1.2490000000000001</v>
      </c>
      <c r="E1444" s="25" t="str">
        <f>+R1444</f>
        <v>65+</v>
      </c>
      <c r="F1444" s="25" t="str">
        <f>+S1444</f>
        <v>A</v>
      </c>
      <c r="G1444" s="29" t="s">
        <v>1839</v>
      </c>
      <c r="H1444" s="29" t="str">
        <f t="shared" si="22"/>
        <v/>
      </c>
      <c r="I1444" s="25" t="str">
        <f>IF(K1444&gt;4,"Dames","Messieurs")</f>
        <v>Dames</v>
      </c>
      <c r="J1444" t="str">
        <f>RIGHT(B1444,5)</f>
        <v>650.0</v>
      </c>
      <c r="K1444">
        <f>VALUE(LEFT(J1444,1))</f>
        <v>6</v>
      </c>
      <c r="L1444" s="25" t="str">
        <f>+O1444</f>
        <v>R8 </v>
      </c>
      <c r="M1444" s="25" t="s">
        <v>1968</v>
      </c>
      <c r="N1444" s="25" t="s">
        <v>1969</v>
      </c>
      <c r="O1444" s="25" t="s">
        <v>3070</v>
      </c>
      <c r="P1444" s="25">
        <v>9620</v>
      </c>
      <c r="Q1444" s="25">
        <v>1.2490000000000001</v>
      </c>
      <c r="R1444" s="25" t="s">
        <v>100</v>
      </c>
      <c r="S1444" s="25" t="s">
        <v>36</v>
      </c>
    </row>
    <row r="1445" spans="1:19" x14ac:dyDescent="0.35">
      <c r="A1445" s="25" t="str">
        <f>+N1445</f>
        <v>Linder Andreas</v>
      </c>
      <c r="B1445" s="25" t="str">
        <f>+M1445</f>
        <v>606.58.275.0</v>
      </c>
      <c r="C1445" s="25" t="str">
        <f>LEFT(L1445,2)</f>
        <v>R9</v>
      </c>
      <c r="D1445" s="25">
        <f>+Q1445</f>
        <v>0.56200000000000006</v>
      </c>
      <c r="E1445" s="25" t="str">
        <f>+R1445</f>
        <v>65+</v>
      </c>
      <c r="F1445" s="25" t="str">
        <f>+S1445</f>
        <v>A</v>
      </c>
      <c r="G1445" s="29" t="s">
        <v>539</v>
      </c>
      <c r="H1445" s="29" t="str">
        <f t="shared" si="22"/>
        <v/>
      </c>
      <c r="I1445" s="25" t="str">
        <f>IF(K1445&gt;4,"Dames","Messieurs")</f>
        <v>Messieurs</v>
      </c>
      <c r="J1445" t="str">
        <f>RIGHT(B1445,5)</f>
        <v>275.0</v>
      </c>
      <c r="K1445">
        <f>VALUE(LEFT(J1445,1))</f>
        <v>2</v>
      </c>
      <c r="L1445" s="25" t="str">
        <f>+O1445</f>
        <v>R9 </v>
      </c>
      <c r="M1445" s="25" t="s">
        <v>471</v>
      </c>
      <c r="N1445" s="25" t="s">
        <v>472</v>
      </c>
      <c r="O1445" s="25" t="s">
        <v>3073</v>
      </c>
      <c r="P1445" s="25">
        <v>57917</v>
      </c>
      <c r="Q1445" s="25">
        <v>0.56200000000000006</v>
      </c>
      <c r="R1445" s="25" t="s">
        <v>100</v>
      </c>
      <c r="S1445" s="25" t="s">
        <v>36</v>
      </c>
    </row>
    <row r="1446" spans="1:19" x14ac:dyDescent="0.35">
      <c r="A1446" s="25" t="str">
        <f>+N1446</f>
        <v>Linder Sam</v>
      </c>
      <c r="B1446" s="25" t="str">
        <f>+M1446</f>
        <v>606.97.372.0</v>
      </c>
      <c r="C1446" s="25" t="str">
        <f>LEFT(L1446,2)</f>
        <v>R9</v>
      </c>
      <c r="D1446" s="25">
        <f>+Q1446</f>
        <v>0.75</v>
      </c>
      <c r="E1446" s="25" t="str">
        <f>+R1446</f>
        <v>A</v>
      </c>
      <c r="F1446" s="25" t="str">
        <f>+S1446</f>
        <v>S</v>
      </c>
      <c r="G1446" s="29" t="s">
        <v>539</v>
      </c>
      <c r="H1446" s="29" t="str">
        <f t="shared" si="22"/>
        <v/>
      </c>
      <c r="I1446" s="25" t="str">
        <f>IF(K1446&gt;4,"Dames","Messieurs")</f>
        <v>Messieurs</v>
      </c>
      <c r="J1446" t="str">
        <f>RIGHT(B1446,5)</f>
        <v>372.0</v>
      </c>
      <c r="K1446">
        <f>VALUE(LEFT(J1446,1))</f>
        <v>3</v>
      </c>
      <c r="L1446" s="25" t="str">
        <f>+O1446</f>
        <v>R9 </v>
      </c>
      <c r="M1446" s="25" t="s">
        <v>1066</v>
      </c>
      <c r="N1446" s="25" t="s">
        <v>1067</v>
      </c>
      <c r="O1446" s="25" t="s">
        <v>3073</v>
      </c>
      <c r="P1446" s="25">
        <v>32458</v>
      </c>
      <c r="Q1446" s="25">
        <v>0.75</v>
      </c>
      <c r="R1446" s="25" t="s">
        <v>36</v>
      </c>
      <c r="S1446" s="25" t="s">
        <v>878</v>
      </c>
    </row>
    <row r="1447" spans="1:19" x14ac:dyDescent="0.35">
      <c r="A1447" s="25" t="str">
        <f>+N1447</f>
        <v>Linder Théo</v>
      </c>
      <c r="B1447" s="25" t="str">
        <f>+M1447</f>
        <v>606.95.372.0</v>
      </c>
      <c r="C1447" s="25" t="str">
        <f>LEFT(L1447,2)</f>
        <v>R7</v>
      </c>
      <c r="D1447" s="25">
        <f>+Q1447</f>
        <v>3.3849999999999998</v>
      </c>
      <c r="E1447" s="25" t="str">
        <f>+R1447</f>
        <v>A</v>
      </c>
      <c r="F1447" s="25" t="str">
        <f>+S1447</f>
        <v>A</v>
      </c>
      <c r="G1447" s="29" t="s">
        <v>539</v>
      </c>
      <c r="H1447" s="29" t="str">
        <f t="shared" si="22"/>
        <v/>
      </c>
      <c r="I1447" s="25" t="str">
        <f>IF(K1447&gt;4,"Dames","Messieurs")</f>
        <v>Messieurs</v>
      </c>
      <c r="J1447" t="str">
        <f>RIGHT(B1447,5)</f>
        <v>372.0</v>
      </c>
      <c r="K1447">
        <f>VALUE(LEFT(J1447,1))</f>
        <v>3</v>
      </c>
      <c r="L1447" s="25" t="str">
        <f>+O1447</f>
        <v>R7 </v>
      </c>
      <c r="M1447" s="25" t="s">
        <v>473</v>
      </c>
      <c r="N1447" s="25" t="s">
        <v>474</v>
      </c>
      <c r="O1447" s="25" t="s">
        <v>3066</v>
      </c>
      <c r="P1447" s="25">
        <v>10534</v>
      </c>
      <c r="Q1447" s="25">
        <v>3.3849999999999998</v>
      </c>
      <c r="R1447" s="25" t="s">
        <v>36</v>
      </c>
      <c r="S1447" s="25" t="s">
        <v>36</v>
      </c>
    </row>
    <row r="1448" spans="1:19" x14ac:dyDescent="0.35">
      <c r="A1448" s="25" t="str">
        <f>+N1448</f>
        <v>Lirzin Mathilde</v>
      </c>
      <c r="B1448" s="25" t="str">
        <f>+M1448</f>
        <v>608.97.837.0</v>
      </c>
      <c r="C1448" s="25" t="str">
        <f>LEFT(L1448,2)</f>
        <v>R9</v>
      </c>
      <c r="D1448" s="25">
        <f>+Q1448</f>
        <v>0.75</v>
      </c>
      <c r="E1448" s="25" t="str">
        <f>+R1448</f>
        <v>A</v>
      </c>
      <c r="F1448" s="25" t="str">
        <f>+S1448</f>
        <v>S</v>
      </c>
      <c r="G1448" s="29" t="s">
        <v>539</v>
      </c>
      <c r="H1448" s="29" t="str">
        <f t="shared" si="22"/>
        <v/>
      </c>
      <c r="I1448" s="25" t="str">
        <f>IF(K1448&gt;4,"Dames","Messieurs")</f>
        <v>Dames</v>
      </c>
      <c r="J1448" t="str">
        <f>RIGHT(B1448,5)</f>
        <v>837.0</v>
      </c>
      <c r="K1448">
        <f>VALUE(LEFT(J1448,1))</f>
        <v>8</v>
      </c>
      <c r="L1448" s="25" t="str">
        <f>+O1448</f>
        <v>R9 </v>
      </c>
      <c r="M1448" s="25" t="s">
        <v>1068</v>
      </c>
      <c r="N1448" s="25" t="s">
        <v>1069</v>
      </c>
      <c r="O1448" s="25" t="s">
        <v>3073</v>
      </c>
      <c r="P1448" s="25">
        <v>11805</v>
      </c>
      <c r="Q1448" s="25">
        <v>0.75</v>
      </c>
      <c r="R1448" s="25" t="s">
        <v>36</v>
      </c>
      <c r="S1448" s="25" t="s">
        <v>878</v>
      </c>
    </row>
    <row r="1449" spans="1:19" x14ac:dyDescent="0.35">
      <c r="A1449" s="25" t="str">
        <f>+N1449</f>
        <v>Litostanska Anna</v>
      </c>
      <c r="B1449" s="25" t="str">
        <f>+M1449</f>
        <v>609.13.836.0</v>
      </c>
      <c r="C1449" s="25" t="str">
        <f>LEFT(L1449,2)</f>
        <v>R5</v>
      </c>
      <c r="D1449" s="25">
        <f>+Q1449</f>
        <v>4.6139999999999999</v>
      </c>
      <c r="E1449" s="25" t="str">
        <f>+R1449</f>
        <v>12&amp;U</v>
      </c>
      <c r="F1449" s="25" t="str">
        <f>+S1449</f>
        <v>A</v>
      </c>
      <c r="G1449" s="29" t="s">
        <v>2175</v>
      </c>
      <c r="H1449" s="29" t="str">
        <f t="shared" si="22"/>
        <v/>
      </c>
      <c r="I1449" s="25" t="str">
        <f>IF(K1449&gt;4,"Dames","Messieurs")</f>
        <v>Dames</v>
      </c>
      <c r="J1449" t="str">
        <f>RIGHT(B1449,5)</f>
        <v>836.0</v>
      </c>
      <c r="K1449">
        <f>VALUE(LEFT(J1449,1))</f>
        <v>8</v>
      </c>
      <c r="L1449" s="25" t="str">
        <f>+O1449</f>
        <v>R5 </v>
      </c>
      <c r="M1449" s="25" t="s">
        <v>3368</v>
      </c>
      <c r="N1449" s="25" t="s">
        <v>5091</v>
      </c>
      <c r="O1449" s="25" t="s">
        <v>3084</v>
      </c>
      <c r="P1449" s="25">
        <v>1914</v>
      </c>
      <c r="Q1449" s="25">
        <v>4.6139999999999999</v>
      </c>
      <c r="R1449" s="25" t="s">
        <v>50</v>
      </c>
      <c r="S1449" s="25" t="s">
        <v>36</v>
      </c>
    </row>
    <row r="1450" spans="1:19" x14ac:dyDescent="0.35">
      <c r="A1450" s="25" t="str">
        <f>+N1450</f>
        <v>Litostanska Sofia</v>
      </c>
      <c r="B1450" s="25" t="str">
        <f>+M1450</f>
        <v>609.09.531.0</v>
      </c>
      <c r="C1450" s="25" t="str">
        <f>LEFT(L1450,2)</f>
        <v>R7</v>
      </c>
      <c r="D1450" s="25">
        <f>+Q1450</f>
        <v>2.1890000000000001</v>
      </c>
      <c r="E1450" s="25" t="str">
        <f>+R1450</f>
        <v>16&amp;U</v>
      </c>
      <c r="F1450" s="25" t="str">
        <f>+S1450</f>
        <v>S</v>
      </c>
      <c r="G1450" s="29" t="s">
        <v>2175</v>
      </c>
      <c r="H1450" s="29" t="str">
        <f t="shared" ref="H1450:H1512" si="23">IF(B1450=B1449,1,"")</f>
        <v/>
      </c>
      <c r="I1450" s="25" t="str">
        <f>IF(K1450&gt;4,"Dames","Messieurs")</f>
        <v>Dames</v>
      </c>
      <c r="J1450" t="str">
        <f>RIGHT(B1450,5)</f>
        <v>531.0</v>
      </c>
      <c r="K1450">
        <f>VALUE(LEFT(J1450,1))</f>
        <v>5</v>
      </c>
      <c r="L1450" s="25" t="str">
        <f>+O1450</f>
        <v>R7 </v>
      </c>
      <c r="M1450" s="25" t="s">
        <v>3362</v>
      </c>
      <c r="N1450" s="25" t="s">
        <v>3363</v>
      </c>
      <c r="O1450" s="25" t="s">
        <v>3066</v>
      </c>
      <c r="P1450" s="25">
        <v>6298</v>
      </c>
      <c r="Q1450" s="25">
        <v>2.1890000000000001</v>
      </c>
      <c r="R1450" s="25" t="s">
        <v>87</v>
      </c>
      <c r="S1450" s="25" t="s">
        <v>878</v>
      </c>
    </row>
    <row r="1451" spans="1:19" x14ac:dyDescent="0.35">
      <c r="A1451" s="25" t="str">
        <f>+N1451</f>
        <v>Litzen Zackarias</v>
      </c>
      <c r="B1451" s="25" t="str">
        <f>+M1451</f>
        <v>609.09.488.0</v>
      </c>
      <c r="C1451" s="25" t="str">
        <f>LEFT(L1451,2)</f>
        <v>R9</v>
      </c>
      <c r="D1451" s="25">
        <f>+Q1451</f>
        <v>0.75</v>
      </c>
      <c r="E1451" s="25" t="str">
        <f>+R1451</f>
        <v>16&amp;U</v>
      </c>
      <c r="F1451" s="25" t="str">
        <f>+S1451</f>
        <v>A</v>
      </c>
      <c r="G1451" s="29" t="s">
        <v>28</v>
      </c>
      <c r="H1451" s="29" t="str">
        <f t="shared" si="23"/>
        <v/>
      </c>
      <c r="I1451" s="25" t="str">
        <f>IF(K1451&gt;4,"Dames","Messieurs")</f>
        <v>Messieurs</v>
      </c>
      <c r="J1451" t="str">
        <f>RIGHT(B1451,5)</f>
        <v>488.0</v>
      </c>
      <c r="K1451">
        <f>VALUE(LEFT(J1451,1))</f>
        <v>4</v>
      </c>
      <c r="L1451" s="25" t="str">
        <f>+O1451</f>
        <v>R9 </v>
      </c>
      <c r="M1451" s="25" t="s">
        <v>3219</v>
      </c>
      <c r="N1451" s="25" t="s">
        <v>3220</v>
      </c>
      <c r="O1451" s="25" t="s">
        <v>3073</v>
      </c>
      <c r="P1451" s="25">
        <v>32458</v>
      </c>
      <c r="Q1451" s="25">
        <v>0.75</v>
      </c>
      <c r="R1451" s="25" t="s">
        <v>87</v>
      </c>
      <c r="S1451" s="25" t="s">
        <v>36</v>
      </c>
    </row>
    <row r="1452" spans="1:19" x14ac:dyDescent="0.35">
      <c r="A1452" s="25" t="str">
        <f>+N1452</f>
        <v>Ljubicic Antoine</v>
      </c>
      <c r="B1452" s="25" t="str">
        <f>+M1452</f>
        <v>609.12.172.0</v>
      </c>
      <c r="C1452" s="25" t="str">
        <f>LEFT(L1452,2)</f>
        <v>R8</v>
      </c>
      <c r="D1452" s="25">
        <f>+Q1452</f>
        <v>1.3120000000000001</v>
      </c>
      <c r="E1452" s="25" t="str">
        <f>+R1452</f>
        <v>14&amp;U</v>
      </c>
      <c r="F1452" s="25" t="str">
        <f>+S1452</f>
        <v>A</v>
      </c>
      <c r="G1452" s="29" t="s">
        <v>29</v>
      </c>
      <c r="H1452" s="29" t="str">
        <f t="shared" si="23"/>
        <v/>
      </c>
      <c r="I1452" s="25" t="str">
        <f>IF(K1452&gt;4,"Dames","Messieurs")</f>
        <v>Messieurs</v>
      </c>
      <c r="J1452" t="str">
        <f>RIGHT(B1452,5)</f>
        <v>172.0</v>
      </c>
      <c r="K1452">
        <f>VALUE(LEFT(J1452,1))</f>
        <v>1</v>
      </c>
      <c r="L1452" s="25" t="str">
        <f>+O1452</f>
        <v>R8 </v>
      </c>
      <c r="M1452" s="25" t="s">
        <v>5310</v>
      </c>
      <c r="N1452" s="25" t="s">
        <v>5311</v>
      </c>
      <c r="O1452" s="25" t="s">
        <v>3070</v>
      </c>
      <c r="P1452" s="25">
        <v>25616</v>
      </c>
      <c r="Q1452" s="25">
        <v>1.3120000000000001</v>
      </c>
      <c r="R1452" s="25" t="s">
        <v>83</v>
      </c>
      <c r="S1452" s="25" t="s">
        <v>36</v>
      </c>
    </row>
    <row r="1453" spans="1:19" x14ac:dyDescent="0.35">
      <c r="A1453" s="25" t="str">
        <f>+N1453</f>
        <v>Llavallol Agustin</v>
      </c>
      <c r="B1453" s="25" t="str">
        <f>+M1453</f>
        <v>609.77.238.0</v>
      </c>
      <c r="C1453" s="25" t="str">
        <f>LEFT(L1453,2)</f>
        <v>R9</v>
      </c>
      <c r="D1453" s="25">
        <f>+Q1453</f>
        <v>0.75</v>
      </c>
      <c r="E1453" s="25" t="str">
        <f>+R1453</f>
        <v>45+</v>
      </c>
      <c r="F1453" s="25" t="str">
        <f>+S1453</f>
        <v>S</v>
      </c>
      <c r="G1453" s="29" t="s">
        <v>539</v>
      </c>
      <c r="H1453" s="29" t="str">
        <f t="shared" si="23"/>
        <v/>
      </c>
      <c r="I1453" s="25" t="str">
        <f>IF(K1453&gt;4,"Dames","Messieurs")</f>
        <v>Messieurs</v>
      </c>
      <c r="J1453" t="str">
        <f>RIGHT(B1453,5)</f>
        <v>238.0</v>
      </c>
      <c r="K1453">
        <f>VALUE(LEFT(J1453,1))</f>
        <v>2</v>
      </c>
      <c r="L1453" s="25" t="str">
        <f>+O1453</f>
        <v>R9 </v>
      </c>
      <c r="M1453" s="25" t="s">
        <v>2269</v>
      </c>
      <c r="N1453" s="25" t="s">
        <v>2270</v>
      </c>
      <c r="O1453" s="25" t="s">
        <v>3073</v>
      </c>
      <c r="P1453" s="25">
        <v>32458</v>
      </c>
      <c r="Q1453" s="25">
        <v>0.75</v>
      </c>
      <c r="R1453" s="25" t="s">
        <v>78</v>
      </c>
      <c r="S1453" s="25" t="s">
        <v>878</v>
      </c>
    </row>
    <row r="1454" spans="1:19" x14ac:dyDescent="0.35">
      <c r="A1454" s="25" t="str">
        <f>+N1454</f>
        <v>Llavallol Simon</v>
      </c>
      <c r="B1454" s="25" t="str">
        <f>+M1454</f>
        <v>609.14.207.0</v>
      </c>
      <c r="C1454" s="25" t="str">
        <f>LEFT(L1454,2)</f>
        <v>R9</v>
      </c>
      <c r="D1454" s="25">
        <f>+Q1454</f>
        <v>0.83699999999999997</v>
      </c>
      <c r="E1454" s="25" t="str">
        <f>+R1454</f>
        <v>12&amp;U</v>
      </c>
      <c r="F1454" s="25" t="str">
        <f>+S1454</f>
        <v>A</v>
      </c>
      <c r="G1454" s="29" t="s">
        <v>539</v>
      </c>
      <c r="H1454" s="29" t="str">
        <f t="shared" si="23"/>
        <v/>
      </c>
      <c r="I1454" s="25" t="str">
        <f>IF(K1454&gt;4,"Dames","Messieurs")</f>
        <v>Messieurs</v>
      </c>
      <c r="J1454" t="str">
        <f>RIGHT(B1454,5)</f>
        <v>207.0</v>
      </c>
      <c r="K1454">
        <f>VALUE(LEFT(J1454,1))</f>
        <v>2</v>
      </c>
      <c r="L1454" s="25" t="str">
        <f>+O1454</f>
        <v>R9 </v>
      </c>
      <c r="M1454" s="25" t="s">
        <v>3494</v>
      </c>
      <c r="N1454" s="25" t="s">
        <v>3495</v>
      </c>
      <c r="O1454" s="25" t="s">
        <v>3073</v>
      </c>
      <c r="P1454" s="25">
        <v>31241</v>
      </c>
      <c r="Q1454" s="25">
        <v>0.83699999999999997</v>
      </c>
      <c r="R1454" s="25" t="s">
        <v>50</v>
      </c>
      <c r="S1454" s="25" t="s">
        <v>36</v>
      </c>
    </row>
    <row r="1455" spans="1:19" x14ac:dyDescent="0.35">
      <c r="A1455" s="25" t="str">
        <f>+N1455</f>
        <v>Lloyd Michèle</v>
      </c>
      <c r="B1455" s="25" t="str">
        <f>+M1455</f>
        <v>609.68.614.0</v>
      </c>
      <c r="C1455" s="25" t="str">
        <f>LEFT(L1455,2)</f>
        <v>R9</v>
      </c>
      <c r="D1455" s="25">
        <f>+Q1455</f>
        <v>0.75</v>
      </c>
      <c r="E1455" s="25" t="str">
        <f>+R1455</f>
        <v>55+</v>
      </c>
      <c r="F1455" s="25" t="str">
        <f>+S1455</f>
        <v>A</v>
      </c>
      <c r="G1455" s="29" t="s">
        <v>1839</v>
      </c>
      <c r="H1455" s="29" t="str">
        <f t="shared" si="23"/>
        <v/>
      </c>
      <c r="I1455" s="25" t="str">
        <f>IF(K1455&gt;4,"Dames","Messieurs")</f>
        <v>Dames</v>
      </c>
      <c r="J1455" t="str">
        <f>RIGHT(B1455,5)</f>
        <v>614.0</v>
      </c>
      <c r="K1455">
        <f>VALUE(LEFT(J1455,1))</f>
        <v>6</v>
      </c>
      <c r="L1455" s="25" t="str">
        <f>+O1455</f>
        <v>R9 </v>
      </c>
      <c r="M1455" s="25" t="s">
        <v>3847</v>
      </c>
      <c r="N1455" s="25" t="s">
        <v>3848</v>
      </c>
      <c r="O1455" s="25" t="s">
        <v>3073</v>
      </c>
      <c r="P1455" s="25">
        <v>16552</v>
      </c>
      <c r="Q1455" s="25">
        <v>0.75</v>
      </c>
      <c r="R1455" s="25" t="s">
        <v>53</v>
      </c>
      <c r="S1455" s="25" t="s">
        <v>36</v>
      </c>
    </row>
    <row r="1456" spans="1:19" x14ac:dyDescent="0.35">
      <c r="A1456" s="25" t="str">
        <f>+N1456</f>
        <v>Lo Bello Laura</v>
      </c>
      <c r="B1456" s="25" t="str">
        <f>+M1456</f>
        <v>610.79.632.0</v>
      </c>
      <c r="C1456" s="25" t="str">
        <f>LEFT(L1456,2)</f>
        <v>R7</v>
      </c>
      <c r="D1456" s="25">
        <f>+Q1456</f>
        <v>2.3250000000000002</v>
      </c>
      <c r="E1456" s="25" t="str">
        <f>+R1456</f>
        <v>45+</v>
      </c>
      <c r="F1456" s="25" t="str">
        <f>+S1456</f>
        <v>A</v>
      </c>
      <c r="G1456" s="29" t="s">
        <v>28</v>
      </c>
      <c r="H1456" s="29" t="str">
        <f t="shared" si="23"/>
        <v/>
      </c>
      <c r="I1456" s="25" t="str">
        <f>IF(K1456&gt;4,"Dames","Messieurs")</f>
        <v>Dames</v>
      </c>
      <c r="J1456" t="str">
        <f>RIGHT(B1456,5)</f>
        <v>632.0</v>
      </c>
      <c r="K1456">
        <f>VALUE(LEFT(J1456,1))</f>
        <v>6</v>
      </c>
      <c r="L1456" s="25" t="str">
        <f>+O1456</f>
        <v>R7 </v>
      </c>
      <c r="M1456" s="25" t="s">
        <v>3794</v>
      </c>
      <c r="N1456" s="25" t="s">
        <v>3795</v>
      </c>
      <c r="O1456" s="25" t="s">
        <v>3066</v>
      </c>
      <c r="P1456" s="25">
        <v>5934</v>
      </c>
      <c r="Q1456" s="25">
        <v>2.3250000000000002</v>
      </c>
      <c r="R1456" s="25" t="s">
        <v>78</v>
      </c>
      <c r="S1456" s="25" t="s">
        <v>36</v>
      </c>
    </row>
    <row r="1457" spans="1:19" x14ac:dyDescent="0.35">
      <c r="A1457" s="25" t="str">
        <f>+N1457</f>
        <v>Lo Conte Luca</v>
      </c>
      <c r="B1457" s="25" t="str">
        <f>+M1457</f>
        <v>610.00.284.0</v>
      </c>
      <c r="C1457" s="25" t="str">
        <f>LEFT(L1457,2)</f>
        <v>R9</v>
      </c>
      <c r="D1457" s="25">
        <f>+Q1457</f>
        <v>0.75</v>
      </c>
      <c r="E1457" s="25" t="str">
        <f>+R1457</f>
        <v>A</v>
      </c>
      <c r="F1457" s="25" t="str">
        <f>+S1457</f>
        <v>S</v>
      </c>
      <c r="G1457" s="29" t="s">
        <v>3359</v>
      </c>
      <c r="H1457" s="29" t="str">
        <f t="shared" si="23"/>
        <v/>
      </c>
      <c r="I1457" s="25" t="str">
        <f>IF(K1457&gt;4,"Dames","Messieurs")</f>
        <v>Messieurs</v>
      </c>
      <c r="J1457" t="str">
        <f>RIGHT(B1457,5)</f>
        <v>284.0</v>
      </c>
      <c r="K1457">
        <f>VALUE(LEFT(J1457,1))</f>
        <v>2</v>
      </c>
      <c r="L1457" s="25" t="str">
        <f>+O1457</f>
        <v>R9 </v>
      </c>
      <c r="M1457" s="25" t="s">
        <v>1695</v>
      </c>
      <c r="N1457" s="25" t="s">
        <v>1696</v>
      </c>
      <c r="O1457" s="25" t="s">
        <v>3073</v>
      </c>
      <c r="P1457" s="25">
        <v>32458</v>
      </c>
      <c r="Q1457" s="25">
        <v>0.75</v>
      </c>
      <c r="R1457" s="25" t="s">
        <v>36</v>
      </c>
      <c r="S1457" s="25" t="s">
        <v>878</v>
      </c>
    </row>
    <row r="1458" spans="1:19" x14ac:dyDescent="0.35">
      <c r="A1458" s="25" t="str">
        <f>+N1458</f>
        <v>Lob Jean</v>
      </c>
      <c r="B1458" s="25" t="str">
        <f>+M1458</f>
        <v>610.27.483.0</v>
      </c>
      <c r="C1458" s="25" t="str">
        <f>LEFT(L1458,2)</f>
        <v>R9</v>
      </c>
      <c r="D1458" s="25">
        <f>+Q1458</f>
        <v>0.75</v>
      </c>
      <c r="E1458" s="25" t="str">
        <f>+R1458</f>
        <v>90+</v>
      </c>
      <c r="F1458" s="25" t="str">
        <f>+S1458</f>
        <v>S</v>
      </c>
      <c r="G1458" s="29" t="s">
        <v>28</v>
      </c>
      <c r="H1458" s="29" t="str">
        <f t="shared" si="23"/>
        <v/>
      </c>
      <c r="I1458" s="25" t="str">
        <f>IF(K1458&gt;4,"Dames","Messieurs")</f>
        <v>Messieurs</v>
      </c>
      <c r="J1458" t="str">
        <f>RIGHT(B1458,5)</f>
        <v>483.0</v>
      </c>
      <c r="K1458">
        <f>VALUE(LEFT(J1458,1))</f>
        <v>4</v>
      </c>
      <c r="L1458" s="25" t="str">
        <f>+O1458</f>
        <v>R9 </v>
      </c>
      <c r="M1458" s="25" t="s">
        <v>1513</v>
      </c>
      <c r="N1458" s="25" t="s">
        <v>1514</v>
      </c>
      <c r="O1458" s="25" t="s">
        <v>3073</v>
      </c>
      <c r="P1458" s="25">
        <v>32458</v>
      </c>
      <c r="Q1458" s="25">
        <v>0.75</v>
      </c>
      <c r="R1458" s="25" t="s">
        <v>4882</v>
      </c>
      <c r="S1458" s="25" t="s">
        <v>878</v>
      </c>
    </row>
    <row r="1459" spans="1:19" x14ac:dyDescent="0.35">
      <c r="A1459" s="25" t="str">
        <f>+N1459</f>
        <v>Lob Joana</v>
      </c>
      <c r="B1459" s="25" t="str">
        <f>+M1459</f>
        <v>610.97.543.0</v>
      </c>
      <c r="C1459" s="25" t="str">
        <f>LEFT(L1459,2)</f>
        <v>R9</v>
      </c>
      <c r="D1459" s="25">
        <f>+Q1459</f>
        <v>0.75</v>
      </c>
      <c r="E1459" s="25" t="str">
        <f>+R1459</f>
        <v>A</v>
      </c>
      <c r="F1459" s="25" t="str">
        <f>+S1459</f>
        <v>S</v>
      </c>
      <c r="G1459" s="29" t="s">
        <v>28</v>
      </c>
      <c r="H1459" s="29" t="str">
        <f t="shared" si="23"/>
        <v/>
      </c>
      <c r="I1459" s="25" t="str">
        <f>IF(K1459&gt;4,"Dames","Messieurs")</f>
        <v>Dames</v>
      </c>
      <c r="J1459" t="str">
        <f>RIGHT(B1459,5)</f>
        <v>543.0</v>
      </c>
      <c r="K1459">
        <f>VALUE(LEFT(J1459,1))</f>
        <v>5</v>
      </c>
      <c r="L1459" s="25" t="str">
        <f>+O1459</f>
        <v>R9 </v>
      </c>
      <c r="M1459" s="25" t="s">
        <v>1515</v>
      </c>
      <c r="N1459" s="25" t="s">
        <v>1516</v>
      </c>
      <c r="O1459" s="25" t="s">
        <v>3073</v>
      </c>
      <c r="P1459" s="25">
        <v>11805</v>
      </c>
      <c r="Q1459" s="25">
        <v>0.75</v>
      </c>
      <c r="R1459" s="25" t="s">
        <v>36</v>
      </c>
      <c r="S1459" s="25" t="s">
        <v>878</v>
      </c>
    </row>
    <row r="1460" spans="1:19" x14ac:dyDescent="0.35">
      <c r="A1460" s="25" t="str">
        <f>+N1460</f>
        <v>Lob Sophie</v>
      </c>
      <c r="B1460" s="25" t="str">
        <f>+M1460</f>
        <v>610.01.501.0</v>
      </c>
      <c r="C1460" s="25" t="str">
        <f>LEFT(L1460,2)</f>
        <v>R9</v>
      </c>
      <c r="D1460" s="25">
        <f>+Q1460</f>
        <v>0.75</v>
      </c>
      <c r="E1460" s="25" t="str">
        <f>+R1460</f>
        <v>A</v>
      </c>
      <c r="F1460" s="25" t="str">
        <f>+S1460</f>
        <v>S</v>
      </c>
      <c r="G1460" s="29" t="s">
        <v>28</v>
      </c>
      <c r="H1460" s="29" t="str">
        <f t="shared" si="23"/>
        <v/>
      </c>
      <c r="I1460" s="25" t="str">
        <f>IF(K1460&gt;4,"Dames","Messieurs")</f>
        <v>Dames</v>
      </c>
      <c r="J1460" t="str">
        <f>RIGHT(B1460,5)</f>
        <v>501.0</v>
      </c>
      <c r="K1460">
        <f>VALUE(LEFT(J1460,1))</f>
        <v>5</v>
      </c>
      <c r="L1460" s="25" t="str">
        <f>+O1460</f>
        <v>R9 </v>
      </c>
      <c r="M1460" s="25" t="s">
        <v>1517</v>
      </c>
      <c r="N1460" s="25" t="s">
        <v>1518</v>
      </c>
      <c r="O1460" s="25" t="s">
        <v>3073</v>
      </c>
      <c r="P1460" s="25">
        <v>11805</v>
      </c>
      <c r="Q1460" s="25">
        <v>0.75</v>
      </c>
      <c r="R1460" s="25" t="s">
        <v>36</v>
      </c>
      <c r="S1460" s="25" t="s">
        <v>878</v>
      </c>
    </row>
    <row r="1461" spans="1:19" x14ac:dyDescent="0.35">
      <c r="A1461" s="25" t="str">
        <f>+N1461</f>
        <v>Lob Sylvie</v>
      </c>
      <c r="B1461" s="25" t="str">
        <f>+M1461</f>
        <v>610.61.559.0</v>
      </c>
      <c r="C1461" s="25" t="str">
        <f>LEFT(L1461,2)</f>
        <v>R8</v>
      </c>
      <c r="D1461" s="25">
        <f>+Q1461</f>
        <v>1.179</v>
      </c>
      <c r="E1461" s="25" t="str">
        <f>+R1461</f>
        <v>60+</v>
      </c>
      <c r="F1461" s="25" t="str">
        <f>+S1461</f>
        <v>A</v>
      </c>
      <c r="G1461" s="29" t="s">
        <v>28</v>
      </c>
      <c r="H1461" s="29" t="str">
        <f t="shared" si="23"/>
        <v/>
      </c>
      <c r="I1461" s="25" t="str">
        <f>IF(K1461&gt;4,"Dames","Messieurs")</f>
        <v>Dames</v>
      </c>
      <c r="J1461" t="str">
        <f>RIGHT(B1461,5)</f>
        <v>559.0</v>
      </c>
      <c r="K1461">
        <f>VALUE(LEFT(J1461,1))</f>
        <v>5</v>
      </c>
      <c r="L1461" s="25" t="str">
        <f>+O1461</f>
        <v>R8 </v>
      </c>
      <c r="M1461" s="25" t="s">
        <v>2468</v>
      </c>
      <c r="N1461" s="25" t="s">
        <v>2469</v>
      </c>
      <c r="O1461" s="25" t="s">
        <v>3070</v>
      </c>
      <c r="P1461" s="25">
        <v>9922</v>
      </c>
      <c r="Q1461" s="25">
        <v>1.179</v>
      </c>
      <c r="R1461" s="25" t="s">
        <v>47</v>
      </c>
      <c r="S1461" s="25" t="s">
        <v>36</v>
      </c>
    </row>
    <row r="1462" spans="1:19" x14ac:dyDescent="0.35">
      <c r="A1462" s="25" t="str">
        <f>+N1462</f>
        <v>Locatelli Jean-Claude</v>
      </c>
      <c r="B1462" s="25" t="str">
        <f>+M1462</f>
        <v>610.68.355.0</v>
      </c>
      <c r="C1462" s="25" t="str">
        <f>LEFT(L1462,2)</f>
        <v>R8</v>
      </c>
      <c r="D1462" s="25">
        <f>+Q1462</f>
        <v>1.6739999999999999</v>
      </c>
      <c r="E1462" s="25" t="str">
        <f>+R1462</f>
        <v>55+</v>
      </c>
      <c r="F1462" s="25" t="str">
        <f>+S1462</f>
        <v>A</v>
      </c>
      <c r="G1462" s="29" t="s">
        <v>2175</v>
      </c>
      <c r="H1462" s="29" t="str">
        <f t="shared" si="23"/>
        <v/>
      </c>
      <c r="I1462" s="25" t="str">
        <f>IF(K1462&gt;4,"Dames","Messieurs")</f>
        <v>Messieurs</v>
      </c>
      <c r="J1462" t="str">
        <f>RIGHT(B1462,5)</f>
        <v>355.0</v>
      </c>
      <c r="K1462">
        <f>VALUE(LEFT(J1462,1))</f>
        <v>3</v>
      </c>
      <c r="L1462" s="25" t="str">
        <f>+O1462</f>
        <v>R8 </v>
      </c>
      <c r="M1462" s="25" t="s">
        <v>2827</v>
      </c>
      <c r="N1462" s="25" t="s">
        <v>2828</v>
      </c>
      <c r="O1462" s="25" t="s">
        <v>3070</v>
      </c>
      <c r="P1462" s="25">
        <v>21811</v>
      </c>
      <c r="Q1462" s="25">
        <v>1.6739999999999999</v>
      </c>
      <c r="R1462" s="25" t="s">
        <v>53</v>
      </c>
      <c r="S1462" s="25" t="s">
        <v>36</v>
      </c>
    </row>
    <row r="1463" spans="1:19" x14ac:dyDescent="0.35">
      <c r="A1463" s="25" t="str">
        <f>+N1463</f>
        <v>Lockhart-Smith Maggie</v>
      </c>
      <c r="B1463" s="25" t="str">
        <f>+M1463</f>
        <v>610.67.883.0</v>
      </c>
      <c r="C1463" s="25" t="str">
        <f>LEFT(L1463,2)</f>
        <v>R7</v>
      </c>
      <c r="D1463" s="25">
        <f>+Q1463</f>
        <v>1.802</v>
      </c>
      <c r="E1463" s="25" t="str">
        <f>+R1463</f>
        <v>55+</v>
      </c>
      <c r="F1463" s="25" t="str">
        <f>+S1463</f>
        <v>S</v>
      </c>
      <c r="G1463" s="29" t="s">
        <v>1839</v>
      </c>
      <c r="H1463" s="29" t="str">
        <f t="shared" si="23"/>
        <v/>
      </c>
      <c r="I1463" s="25" t="str">
        <f>IF(K1463&gt;4,"Dames","Messieurs")</f>
        <v>Dames</v>
      </c>
      <c r="J1463" t="str">
        <f>RIGHT(B1463,5)</f>
        <v>883.0</v>
      </c>
      <c r="K1463">
        <f>VALUE(LEFT(J1463,1))</f>
        <v>8</v>
      </c>
      <c r="L1463" s="25" t="str">
        <f>+O1463</f>
        <v>R7 </v>
      </c>
      <c r="M1463" s="25" t="s">
        <v>1885</v>
      </c>
      <c r="N1463" s="25" t="s">
        <v>1886</v>
      </c>
      <c r="O1463" s="25" t="s">
        <v>3066</v>
      </c>
      <c r="P1463" s="25">
        <v>7493</v>
      </c>
      <c r="Q1463" s="25">
        <v>1.802</v>
      </c>
      <c r="R1463" s="25" t="s">
        <v>53</v>
      </c>
      <c r="S1463" s="25" t="s">
        <v>878</v>
      </c>
    </row>
    <row r="1464" spans="1:19" x14ac:dyDescent="0.35">
      <c r="A1464" s="25" t="str">
        <f>+N1464</f>
        <v>Lockhart-Smith Richard</v>
      </c>
      <c r="B1464" s="25" t="str">
        <f>+M1464</f>
        <v>610.63.352.0</v>
      </c>
      <c r="C1464" s="25" t="str">
        <f>LEFT(L1464,2)</f>
        <v>R9</v>
      </c>
      <c r="D1464" s="25">
        <f>+Q1464</f>
        <v>0.75</v>
      </c>
      <c r="E1464" s="25" t="str">
        <f>+R1464</f>
        <v>60+</v>
      </c>
      <c r="F1464" s="25" t="str">
        <f>+S1464</f>
        <v>S</v>
      </c>
      <c r="G1464" s="29" t="s">
        <v>1839</v>
      </c>
      <c r="H1464" s="29" t="str">
        <f t="shared" si="23"/>
        <v/>
      </c>
      <c r="I1464" s="25" t="str">
        <f>IF(K1464&gt;4,"Dames","Messieurs")</f>
        <v>Messieurs</v>
      </c>
      <c r="J1464" t="str">
        <f>RIGHT(B1464,5)</f>
        <v>352.0</v>
      </c>
      <c r="K1464">
        <f>VALUE(LEFT(J1464,1))</f>
        <v>3</v>
      </c>
      <c r="L1464" s="25" t="str">
        <f>+O1464</f>
        <v>R9 </v>
      </c>
      <c r="M1464" s="25" t="s">
        <v>2004</v>
      </c>
      <c r="N1464" s="25" t="s">
        <v>2005</v>
      </c>
      <c r="O1464" s="25" t="s">
        <v>3073</v>
      </c>
      <c r="P1464" s="25">
        <v>32458</v>
      </c>
      <c r="Q1464" s="25">
        <v>0.75</v>
      </c>
      <c r="R1464" s="25" t="s">
        <v>47</v>
      </c>
      <c r="S1464" s="25" t="s">
        <v>878</v>
      </c>
    </row>
    <row r="1465" spans="1:19" x14ac:dyDescent="0.35">
      <c r="A1465" s="25" t="str">
        <f>+N1465</f>
        <v>Lockhart-Smith Sophie</v>
      </c>
      <c r="B1465" s="25" t="str">
        <f>+M1465</f>
        <v>610.97.868.0</v>
      </c>
      <c r="C1465" s="25" t="str">
        <f>LEFT(L1465,2)</f>
        <v>R8</v>
      </c>
      <c r="D1465" s="25">
        <f>+Q1465</f>
        <v>1.486</v>
      </c>
      <c r="E1465" s="25" t="str">
        <f>+R1465</f>
        <v>A</v>
      </c>
      <c r="F1465" s="25" t="str">
        <f>+S1465</f>
        <v>S</v>
      </c>
      <c r="G1465" s="29" t="s">
        <v>1839</v>
      </c>
      <c r="H1465" s="29" t="str">
        <f t="shared" si="23"/>
        <v/>
      </c>
      <c r="I1465" s="25" t="str">
        <f>IF(K1465&gt;4,"Dames","Messieurs")</f>
        <v>Dames</v>
      </c>
      <c r="J1465" t="str">
        <f>RIGHT(B1465,5)</f>
        <v>868.0</v>
      </c>
      <c r="K1465">
        <f>VALUE(LEFT(J1465,1))</f>
        <v>8</v>
      </c>
      <c r="L1465" s="25" t="str">
        <f>+O1465</f>
        <v>R8 </v>
      </c>
      <c r="M1465" s="25" t="s">
        <v>1932</v>
      </c>
      <c r="N1465" s="25" t="s">
        <v>1933</v>
      </c>
      <c r="O1465" s="25" t="s">
        <v>3070</v>
      </c>
      <c r="P1465" s="25">
        <v>8593</v>
      </c>
      <c r="Q1465" s="25">
        <v>1.486</v>
      </c>
      <c r="R1465" s="25" t="s">
        <v>36</v>
      </c>
      <c r="S1465" s="25" t="s">
        <v>878</v>
      </c>
    </row>
    <row r="1466" spans="1:19" x14ac:dyDescent="0.35">
      <c r="A1466" s="25" t="str">
        <f>+N1466</f>
        <v>Loddo Alessandro</v>
      </c>
      <c r="B1466" s="25" t="str">
        <f>+M1466</f>
        <v>610.08.284.0</v>
      </c>
      <c r="C1466" s="25" t="str">
        <f>LEFT(L1466,2)</f>
        <v>R9</v>
      </c>
      <c r="D1466" s="25">
        <f>+Q1466</f>
        <v>0.75</v>
      </c>
      <c r="E1466" s="25" t="str">
        <f>+R1466</f>
        <v>18&amp;U</v>
      </c>
      <c r="F1466" s="25" t="str">
        <f>+S1466</f>
        <v>S</v>
      </c>
      <c r="G1466" s="29" t="s">
        <v>1839</v>
      </c>
      <c r="H1466" s="29" t="str">
        <f t="shared" si="23"/>
        <v/>
      </c>
      <c r="I1466" s="25" t="str">
        <f>IF(K1466&gt;4,"Dames","Messieurs")</f>
        <v>Messieurs</v>
      </c>
      <c r="J1466" t="str">
        <f>RIGHT(B1466,5)</f>
        <v>284.0</v>
      </c>
      <c r="K1466">
        <f>VALUE(LEFT(J1466,1))</f>
        <v>2</v>
      </c>
      <c r="L1466" s="25" t="str">
        <f>+O1466</f>
        <v>R9 </v>
      </c>
      <c r="M1466" s="25" t="s">
        <v>2567</v>
      </c>
      <c r="N1466" s="25" t="s">
        <v>2568</v>
      </c>
      <c r="O1466" s="25" t="s">
        <v>3073</v>
      </c>
      <c r="P1466" s="25">
        <v>32458</v>
      </c>
      <c r="Q1466" s="25">
        <v>0.75</v>
      </c>
      <c r="R1466" s="25" t="s">
        <v>73</v>
      </c>
      <c r="S1466" s="25" t="s">
        <v>878</v>
      </c>
    </row>
    <row r="1467" spans="1:19" x14ac:dyDescent="0.35">
      <c r="A1467" s="25" t="str">
        <f>+N1467</f>
        <v>Loeffel Flavien</v>
      </c>
      <c r="B1467" s="25" t="str">
        <f>+M1467</f>
        <v>611.14.301.0</v>
      </c>
      <c r="C1467" s="25" t="str">
        <f>LEFT(L1467,2)</f>
        <v>R7</v>
      </c>
      <c r="D1467" s="25">
        <f>+Q1467</f>
        <v>2.9049999999999998</v>
      </c>
      <c r="E1467" s="25" t="str">
        <f>+R1467</f>
        <v>12&amp;U</v>
      </c>
      <c r="F1467" s="25" t="str">
        <f>+S1467</f>
        <v>A</v>
      </c>
      <c r="G1467" s="29" t="s">
        <v>3393</v>
      </c>
      <c r="H1467" s="29" t="str">
        <f t="shared" si="23"/>
        <v/>
      </c>
      <c r="I1467" s="25" t="str">
        <f>IF(K1467&gt;4,"Dames","Messieurs")</f>
        <v>Messieurs</v>
      </c>
      <c r="J1467" t="str">
        <f>RIGHT(B1467,5)</f>
        <v>301.0</v>
      </c>
      <c r="K1467">
        <f>VALUE(LEFT(J1467,1))</f>
        <v>3</v>
      </c>
      <c r="L1467" s="25" t="str">
        <f>+O1467</f>
        <v>R7 </v>
      </c>
      <c r="M1467" s="25" t="s">
        <v>3664</v>
      </c>
      <c r="N1467" s="25" t="s">
        <v>3665</v>
      </c>
      <c r="O1467" s="25" t="s">
        <v>3066</v>
      </c>
      <c r="P1467" s="25">
        <v>13160</v>
      </c>
      <c r="Q1467" s="25">
        <v>2.9049999999999998</v>
      </c>
      <c r="R1467" s="25" t="s">
        <v>50</v>
      </c>
      <c r="S1467" s="25" t="s">
        <v>36</v>
      </c>
    </row>
    <row r="1468" spans="1:19" x14ac:dyDescent="0.35">
      <c r="A1468" s="25" t="str">
        <f>+N1468</f>
        <v>Loerincik Yohan</v>
      </c>
      <c r="B1468" s="25" t="str">
        <f>+M1468</f>
        <v>613.03.282.0</v>
      </c>
      <c r="C1468" s="25" t="str">
        <f>LEFT(L1468,2)</f>
        <v>R7</v>
      </c>
      <c r="D1468" s="25">
        <f>+Q1468</f>
        <v>2.4180000000000001</v>
      </c>
      <c r="E1468" s="25" t="str">
        <f>+R1468</f>
        <v>A</v>
      </c>
      <c r="F1468" s="25" t="str">
        <f>+S1468</f>
        <v>S</v>
      </c>
      <c r="G1468" s="29" t="s">
        <v>543</v>
      </c>
      <c r="H1468" s="29" t="str">
        <f t="shared" si="23"/>
        <v/>
      </c>
      <c r="I1468" s="25" t="str">
        <f>IF(K1468&gt;4,"Dames","Messieurs")</f>
        <v>Messieurs</v>
      </c>
      <c r="J1468" t="str">
        <f>RIGHT(B1468,5)</f>
        <v>282.0</v>
      </c>
      <c r="K1468">
        <f>VALUE(LEFT(J1468,1))</f>
        <v>2</v>
      </c>
      <c r="L1468" s="25" t="str">
        <f>+O1468</f>
        <v>R7 </v>
      </c>
      <c r="M1468" s="25" t="s">
        <v>2331</v>
      </c>
      <c r="N1468" s="25" t="s">
        <v>2332</v>
      </c>
      <c r="O1468" s="25" t="s">
        <v>3066</v>
      </c>
      <c r="P1468" s="25">
        <v>16150</v>
      </c>
      <c r="Q1468" s="25">
        <v>2.4180000000000001</v>
      </c>
      <c r="R1468" s="25" t="s">
        <v>36</v>
      </c>
      <c r="S1468" s="25" t="s">
        <v>878</v>
      </c>
    </row>
    <row r="1469" spans="1:19" x14ac:dyDescent="0.35">
      <c r="A1469" s="25" t="str">
        <f>+N1469</f>
        <v>Logan Brown Claire-Anne</v>
      </c>
      <c r="B1469" s="25" t="str">
        <f>+M1469</f>
        <v>611.66.808.0</v>
      </c>
      <c r="C1469" s="25" t="str">
        <f>LEFT(L1469,2)</f>
        <v>R6</v>
      </c>
      <c r="D1469" s="25">
        <f>+Q1469</f>
        <v>3.2320000000000002</v>
      </c>
      <c r="E1469" s="25" t="str">
        <f>+R1469</f>
        <v>55+</v>
      </c>
      <c r="F1469" s="25" t="str">
        <f>+S1469</f>
        <v>A</v>
      </c>
      <c r="G1469" s="29" t="s">
        <v>1839</v>
      </c>
      <c r="H1469" s="29" t="str">
        <f t="shared" si="23"/>
        <v/>
      </c>
      <c r="I1469" s="25" t="str">
        <f>IF(K1469&gt;4,"Dames","Messieurs")</f>
        <v>Dames</v>
      </c>
      <c r="J1469" t="str">
        <f>RIGHT(B1469,5)</f>
        <v>808.0</v>
      </c>
      <c r="K1469">
        <f>VALUE(LEFT(J1469,1))</f>
        <v>8</v>
      </c>
      <c r="L1469" s="25" t="str">
        <f>+O1469</f>
        <v>R6 </v>
      </c>
      <c r="M1469" s="25" t="s">
        <v>3246</v>
      </c>
      <c r="N1469" s="25" t="s">
        <v>3247</v>
      </c>
      <c r="O1469" s="25" t="s">
        <v>3065</v>
      </c>
      <c r="P1469" s="25">
        <v>3943</v>
      </c>
      <c r="Q1469" s="25">
        <v>3.2320000000000002</v>
      </c>
      <c r="R1469" s="25" t="s">
        <v>53</v>
      </c>
      <c r="S1469" s="25" t="s">
        <v>36</v>
      </c>
    </row>
    <row r="1470" spans="1:19" x14ac:dyDescent="0.35">
      <c r="A1470" s="25" t="str">
        <f>+N1470</f>
        <v>Loichot Gregory</v>
      </c>
      <c r="B1470" s="25" t="str">
        <f>+M1470</f>
        <v>611.81.136.0</v>
      </c>
      <c r="C1470" s="25" t="str">
        <f>LEFT(L1470,2)</f>
        <v>R5</v>
      </c>
      <c r="D1470" s="25">
        <f>+Q1470</f>
        <v>5.2770000000000001</v>
      </c>
      <c r="E1470" s="25" t="str">
        <f>+R1470</f>
        <v>40+</v>
      </c>
      <c r="F1470" s="25" t="str">
        <f>+S1470</f>
        <v>A</v>
      </c>
      <c r="G1470" s="29" t="s">
        <v>3359</v>
      </c>
      <c r="H1470" s="29" t="str">
        <f t="shared" si="23"/>
        <v/>
      </c>
      <c r="I1470" s="25" t="str">
        <f>IF(K1470&gt;4,"Dames","Messieurs")</f>
        <v>Messieurs</v>
      </c>
      <c r="J1470" t="str">
        <f>RIGHT(B1470,5)</f>
        <v>136.0</v>
      </c>
      <c r="K1470">
        <f>VALUE(LEFT(J1470,1))</f>
        <v>1</v>
      </c>
      <c r="L1470" s="25" t="str">
        <f>+O1470</f>
        <v>R5 </v>
      </c>
      <c r="M1470" s="25" t="s">
        <v>3333</v>
      </c>
      <c r="N1470" s="25" t="s">
        <v>2174</v>
      </c>
      <c r="O1470" s="25" t="s">
        <v>3084</v>
      </c>
      <c r="P1470" s="25">
        <v>3592</v>
      </c>
      <c r="Q1470" s="25">
        <v>5.2770000000000001</v>
      </c>
      <c r="R1470" s="25" t="s">
        <v>68</v>
      </c>
      <c r="S1470" s="25" t="s">
        <v>36</v>
      </c>
    </row>
    <row r="1471" spans="1:19" x14ac:dyDescent="0.35">
      <c r="A1471" s="25" t="str">
        <f>+N1471</f>
        <v>Loichot Jean</v>
      </c>
      <c r="B1471" s="25" t="str">
        <f>+M1471</f>
        <v>611.48.192.0</v>
      </c>
      <c r="C1471" s="25" t="str">
        <f>LEFT(L1471,2)</f>
        <v>R7</v>
      </c>
      <c r="D1471" s="25">
        <f>+Q1471</f>
        <v>1.8420000000000001</v>
      </c>
      <c r="E1471" s="25" t="str">
        <f>+R1471</f>
        <v>75+</v>
      </c>
      <c r="F1471" s="25" t="str">
        <f>+S1471</f>
        <v>A</v>
      </c>
      <c r="G1471" s="29" t="s">
        <v>3359</v>
      </c>
      <c r="H1471" s="29" t="str">
        <f t="shared" si="23"/>
        <v/>
      </c>
      <c r="I1471" s="25" t="str">
        <f>IF(K1471&gt;4,"Dames","Messieurs")</f>
        <v>Messieurs</v>
      </c>
      <c r="J1471" t="str">
        <f>RIGHT(B1471,5)</f>
        <v>192.0</v>
      </c>
      <c r="K1471">
        <f>VALUE(LEFT(J1471,1))</f>
        <v>1</v>
      </c>
      <c r="L1471" s="25" t="str">
        <f>+O1471</f>
        <v>R7 </v>
      </c>
      <c r="M1471" s="25" t="s">
        <v>808</v>
      </c>
      <c r="N1471" s="25" t="s">
        <v>809</v>
      </c>
      <c r="O1471" s="25" t="s">
        <v>3066</v>
      </c>
      <c r="P1471" s="25">
        <v>20426</v>
      </c>
      <c r="Q1471" s="25">
        <v>1.8420000000000001</v>
      </c>
      <c r="R1471" s="25" t="s">
        <v>159</v>
      </c>
      <c r="S1471" s="25" t="s">
        <v>36</v>
      </c>
    </row>
    <row r="1472" spans="1:19" x14ac:dyDescent="0.35">
      <c r="A1472" s="25" t="str">
        <f>+N1472</f>
        <v>Loizides Alexander</v>
      </c>
      <c r="B1472" s="25" t="str">
        <f>+M1472</f>
        <v>611.07.127.0</v>
      </c>
      <c r="C1472" s="25" t="str">
        <f>LEFT(L1472,2)</f>
        <v>R7</v>
      </c>
      <c r="D1472" s="25">
        <f>+Q1472</f>
        <v>3.206</v>
      </c>
      <c r="E1472" s="25" t="str">
        <f>+R1472</f>
        <v>18&amp;U</v>
      </c>
      <c r="F1472" s="25" t="str">
        <f>+S1472</f>
        <v>S</v>
      </c>
      <c r="G1472" s="29" t="s">
        <v>29</v>
      </c>
      <c r="H1472" s="29" t="str">
        <f t="shared" si="23"/>
        <v/>
      </c>
      <c r="I1472" s="25" t="str">
        <f>IF(K1472&gt;4,"Dames","Messieurs")</f>
        <v>Messieurs</v>
      </c>
      <c r="J1472" t="str">
        <f>RIGHT(B1472,5)</f>
        <v>127.0</v>
      </c>
      <c r="K1472">
        <f>VALUE(LEFT(J1472,1))</f>
        <v>1</v>
      </c>
      <c r="L1472" s="25" t="str">
        <f>+O1472</f>
        <v>R7 </v>
      </c>
      <c r="M1472" s="25" t="s">
        <v>5250</v>
      </c>
      <c r="N1472" s="25" t="s">
        <v>5251</v>
      </c>
      <c r="O1472" s="25" t="s">
        <v>3066</v>
      </c>
      <c r="P1472" s="25">
        <v>11438</v>
      </c>
      <c r="Q1472" s="25">
        <v>3.206</v>
      </c>
      <c r="R1472" s="25" t="s">
        <v>73</v>
      </c>
      <c r="S1472" s="25" t="s">
        <v>878</v>
      </c>
    </row>
    <row r="1473" spans="1:19" x14ac:dyDescent="0.35">
      <c r="A1473" s="25" t="str">
        <f>+N1473</f>
        <v>Loliée Eric</v>
      </c>
      <c r="B1473" s="25" t="str">
        <f>+M1473</f>
        <v>611.43.218.0</v>
      </c>
      <c r="C1473" s="25" t="str">
        <f>LEFT(L1473,2)</f>
        <v>R7</v>
      </c>
      <c r="D1473" s="25">
        <f>+Q1473</f>
        <v>2.9790000000000001</v>
      </c>
      <c r="E1473" s="25" t="str">
        <f>+R1473</f>
        <v>80+</v>
      </c>
      <c r="F1473" s="25" t="str">
        <f>+S1473</f>
        <v>A</v>
      </c>
      <c r="G1473" s="29" t="s">
        <v>1839</v>
      </c>
      <c r="H1473" s="29" t="str">
        <f t="shared" si="23"/>
        <v/>
      </c>
      <c r="I1473" s="25" t="str">
        <f>IF(K1473&gt;4,"Dames","Messieurs")</f>
        <v>Messieurs</v>
      </c>
      <c r="J1473" t="str">
        <f>RIGHT(B1473,5)</f>
        <v>218.0</v>
      </c>
      <c r="K1473">
        <f>VALUE(LEFT(J1473,1))</f>
        <v>2</v>
      </c>
      <c r="L1473" s="25" t="str">
        <f>+O1473</f>
        <v>R7 </v>
      </c>
      <c r="M1473" s="25" t="s">
        <v>3857</v>
      </c>
      <c r="N1473" s="25" t="s">
        <v>3858</v>
      </c>
      <c r="O1473" s="25" t="s">
        <v>3066</v>
      </c>
      <c r="P1473" s="25">
        <v>12729</v>
      </c>
      <c r="Q1473" s="25">
        <v>2.9790000000000001</v>
      </c>
      <c r="R1473" s="25" t="s">
        <v>160</v>
      </c>
      <c r="S1473" s="25" t="s">
        <v>36</v>
      </c>
    </row>
    <row r="1474" spans="1:19" x14ac:dyDescent="0.35">
      <c r="A1474" s="25" t="str">
        <f>+N1474</f>
        <v>Lombardot Kevin</v>
      </c>
      <c r="B1474" s="25" t="str">
        <f>+M1474</f>
        <v>611.99.289.0</v>
      </c>
      <c r="C1474" s="25" t="str">
        <f>LEFT(L1474,2)</f>
        <v>R8</v>
      </c>
      <c r="D1474" s="25">
        <f>+Q1474</f>
        <v>1.149</v>
      </c>
      <c r="E1474" s="25" t="str">
        <f>+R1474</f>
        <v>A</v>
      </c>
      <c r="F1474" s="25" t="str">
        <f>+S1474</f>
        <v>A</v>
      </c>
      <c r="G1474" s="29" t="s">
        <v>27</v>
      </c>
      <c r="H1474" s="29" t="str">
        <f t="shared" si="23"/>
        <v/>
      </c>
      <c r="I1474" s="25" t="str">
        <f>IF(K1474&gt;4,"Dames","Messieurs")</f>
        <v>Messieurs</v>
      </c>
      <c r="J1474" t="str">
        <f>RIGHT(B1474,5)</f>
        <v>289.0</v>
      </c>
      <c r="K1474">
        <f>VALUE(LEFT(J1474,1))</f>
        <v>2</v>
      </c>
      <c r="L1474" s="25" t="str">
        <f>+O1474</f>
        <v>R8 </v>
      </c>
      <c r="M1474" s="25" t="s">
        <v>2413</v>
      </c>
      <c r="N1474" s="25" t="s">
        <v>2414</v>
      </c>
      <c r="O1474" s="25" t="s">
        <v>3070</v>
      </c>
      <c r="P1474" s="25">
        <v>27370</v>
      </c>
      <c r="Q1474" s="25">
        <v>1.149</v>
      </c>
      <c r="R1474" s="25" t="s">
        <v>36</v>
      </c>
      <c r="S1474" s="25" t="s">
        <v>36</v>
      </c>
    </row>
    <row r="1475" spans="1:19" x14ac:dyDescent="0.35">
      <c r="A1475" s="25" t="str">
        <f>+N1475</f>
        <v>Londono Jaïro</v>
      </c>
      <c r="B1475" s="25" t="str">
        <f>+M1475</f>
        <v>611.84.176.0</v>
      </c>
      <c r="C1475" s="25" t="str">
        <f>LEFT(L1475,2)</f>
        <v>R9</v>
      </c>
      <c r="D1475" s="25">
        <f>+Q1475</f>
        <v>0.75</v>
      </c>
      <c r="E1475" s="25" t="str">
        <f>+R1475</f>
        <v>40+</v>
      </c>
      <c r="F1475" s="25" t="str">
        <f>+S1475</f>
        <v>S</v>
      </c>
      <c r="G1475" s="29" t="s">
        <v>28</v>
      </c>
      <c r="H1475" s="29" t="str">
        <f t="shared" si="23"/>
        <v/>
      </c>
      <c r="I1475" s="25" t="str">
        <f>IF(K1475&gt;4,"Dames","Messieurs")</f>
        <v>Messieurs</v>
      </c>
      <c r="J1475" t="str">
        <f>RIGHT(B1475,5)</f>
        <v>176.0</v>
      </c>
      <c r="K1475">
        <f>VALUE(LEFT(J1475,1))</f>
        <v>1</v>
      </c>
      <c r="L1475" s="25" t="str">
        <f>+O1475</f>
        <v>R9 </v>
      </c>
      <c r="M1475" s="25" t="s">
        <v>1519</v>
      </c>
      <c r="N1475" s="25" t="s">
        <v>1520</v>
      </c>
      <c r="O1475" s="25" t="s">
        <v>3073</v>
      </c>
      <c r="P1475" s="25">
        <v>32458</v>
      </c>
      <c r="Q1475" s="25">
        <v>0.75</v>
      </c>
      <c r="R1475" s="25" t="s">
        <v>68</v>
      </c>
      <c r="S1475" s="25" t="s">
        <v>878</v>
      </c>
    </row>
    <row r="1476" spans="1:19" x14ac:dyDescent="0.35">
      <c r="A1476" s="25" t="str">
        <f>+N1476</f>
        <v>Londono Naik</v>
      </c>
      <c r="B1476" s="25" t="str">
        <f>+M1476</f>
        <v>611.91.323.0</v>
      </c>
      <c r="C1476" s="25" t="str">
        <f>LEFT(L1476,2)</f>
        <v>R7</v>
      </c>
      <c r="D1476" s="25">
        <f>+Q1476</f>
        <v>2.7320000000000002</v>
      </c>
      <c r="E1476" s="25" t="str">
        <f>+R1476</f>
        <v>A</v>
      </c>
      <c r="F1476" s="25" t="str">
        <f>+S1476</f>
        <v>A</v>
      </c>
      <c r="G1476" s="29" t="s">
        <v>28</v>
      </c>
      <c r="H1476" s="29" t="str">
        <f t="shared" si="23"/>
        <v/>
      </c>
      <c r="I1476" s="25" t="str">
        <f>IF(K1476&gt;4,"Dames","Messieurs")</f>
        <v>Messieurs</v>
      </c>
      <c r="J1476" t="str">
        <f>RIGHT(B1476,5)</f>
        <v>323.0</v>
      </c>
      <c r="K1476">
        <f>VALUE(LEFT(J1476,1))</f>
        <v>3</v>
      </c>
      <c r="L1476" s="25" t="str">
        <f>+O1476</f>
        <v>R7 </v>
      </c>
      <c r="M1476" s="25" t="s">
        <v>3802</v>
      </c>
      <c r="N1476" s="25" t="s">
        <v>3803</v>
      </c>
      <c r="O1476" s="25" t="s">
        <v>3066</v>
      </c>
      <c r="P1476" s="25">
        <v>14184</v>
      </c>
      <c r="Q1476" s="25">
        <v>2.7320000000000002</v>
      </c>
      <c r="R1476" s="25" t="s">
        <v>36</v>
      </c>
      <c r="S1476" s="25" t="s">
        <v>36</v>
      </c>
    </row>
    <row r="1477" spans="1:19" x14ac:dyDescent="0.35">
      <c r="A1477" s="25" t="str">
        <f>+N1477</f>
        <v>Longchamp François</v>
      </c>
      <c r="B1477" s="25" t="str">
        <f>+M1477</f>
        <v>611.68.110.0</v>
      </c>
      <c r="C1477" s="25" t="str">
        <f>LEFT(L1477,2)</f>
        <v>R9</v>
      </c>
      <c r="D1477" s="25">
        <f>+Q1477</f>
        <v>0.75</v>
      </c>
      <c r="E1477" s="25" t="str">
        <f>+R1477</f>
        <v>55+</v>
      </c>
      <c r="F1477" s="25" t="str">
        <f>+S1477</f>
        <v>A</v>
      </c>
      <c r="G1477" s="29" t="s">
        <v>28</v>
      </c>
      <c r="H1477" s="29" t="str">
        <f t="shared" si="23"/>
        <v/>
      </c>
      <c r="I1477" s="25" t="str">
        <f>IF(K1477&gt;4,"Dames","Messieurs")</f>
        <v>Messieurs</v>
      </c>
      <c r="J1477" t="str">
        <f>RIGHT(B1477,5)</f>
        <v>110.0</v>
      </c>
      <c r="K1477">
        <f>VALUE(LEFT(J1477,1))</f>
        <v>1</v>
      </c>
      <c r="L1477" s="25" t="str">
        <f>+O1477</f>
        <v>R9 </v>
      </c>
      <c r="M1477" s="25" t="s">
        <v>4878</v>
      </c>
      <c r="N1477" s="25" t="s">
        <v>4879</v>
      </c>
      <c r="O1477" s="25" t="s">
        <v>3073</v>
      </c>
      <c r="P1477" s="25">
        <v>32458</v>
      </c>
      <c r="Q1477" s="25">
        <v>0.75</v>
      </c>
      <c r="R1477" s="25" t="s">
        <v>53</v>
      </c>
      <c r="S1477" s="25" t="s">
        <v>36</v>
      </c>
    </row>
    <row r="1478" spans="1:19" x14ac:dyDescent="0.35">
      <c r="A1478" s="25" t="str">
        <f>+N1478</f>
        <v>Loo Baptiste</v>
      </c>
      <c r="B1478" s="25" t="str">
        <f>+M1478</f>
        <v>612.00.320.0</v>
      </c>
      <c r="C1478" s="25" t="str">
        <f>LEFT(L1478,2)</f>
        <v>R9</v>
      </c>
      <c r="D1478" s="25">
        <f>+Q1478</f>
        <v>0.75</v>
      </c>
      <c r="E1478" s="25" t="str">
        <f>+R1478</f>
        <v>A</v>
      </c>
      <c r="F1478" s="25" t="str">
        <f>+S1478</f>
        <v>S</v>
      </c>
      <c r="G1478" s="29" t="s">
        <v>2175</v>
      </c>
      <c r="H1478" s="29" t="str">
        <f t="shared" si="23"/>
        <v/>
      </c>
      <c r="I1478" s="25" t="str">
        <f>IF(K1478&gt;4,"Dames","Messieurs")</f>
        <v>Messieurs</v>
      </c>
      <c r="J1478" t="str">
        <f>RIGHT(B1478,5)</f>
        <v>320.0</v>
      </c>
      <c r="K1478">
        <f>VALUE(LEFT(J1478,1))</f>
        <v>3</v>
      </c>
      <c r="L1478" s="25" t="str">
        <f>+O1478</f>
        <v>R9 </v>
      </c>
      <c r="M1478" s="25" t="s">
        <v>3033</v>
      </c>
      <c r="N1478" s="25" t="s">
        <v>3034</v>
      </c>
      <c r="O1478" s="25" t="s">
        <v>3073</v>
      </c>
      <c r="P1478" s="25">
        <v>32458</v>
      </c>
      <c r="Q1478" s="25">
        <v>0.75</v>
      </c>
      <c r="R1478" s="25" t="s">
        <v>36</v>
      </c>
      <c r="S1478" s="25" t="s">
        <v>878</v>
      </c>
    </row>
    <row r="1479" spans="1:19" x14ac:dyDescent="0.35">
      <c r="A1479" s="25" t="str">
        <f>+N1479</f>
        <v>Lopez Aitor</v>
      </c>
      <c r="B1479" s="25" t="str">
        <f>+M1479</f>
        <v>612.79.108.0</v>
      </c>
      <c r="C1479" s="25" t="str">
        <f>LEFT(L1479,2)</f>
        <v>R9</v>
      </c>
      <c r="D1479" s="25">
        <f>+Q1479</f>
        <v>0.75</v>
      </c>
      <c r="E1479" s="25" t="str">
        <f>+R1479</f>
        <v>45+</v>
      </c>
      <c r="F1479" s="25" t="str">
        <f>+S1479</f>
        <v>S</v>
      </c>
      <c r="G1479" s="29" t="s">
        <v>543</v>
      </c>
      <c r="H1479" s="29" t="str">
        <f t="shared" si="23"/>
        <v/>
      </c>
      <c r="I1479" s="25" t="str">
        <f>IF(K1479&gt;4,"Dames","Messieurs")</f>
        <v>Messieurs</v>
      </c>
      <c r="J1479" t="str">
        <f>RIGHT(B1479,5)</f>
        <v>108.0</v>
      </c>
      <c r="K1479">
        <f>VALUE(LEFT(J1479,1))</f>
        <v>1</v>
      </c>
      <c r="L1479" s="25" t="str">
        <f>+O1479</f>
        <v>R9 </v>
      </c>
      <c r="M1479" s="25" t="s">
        <v>1276</v>
      </c>
      <c r="N1479" s="25" t="s">
        <v>1277</v>
      </c>
      <c r="O1479" s="25" t="s">
        <v>3073</v>
      </c>
      <c r="P1479" s="25">
        <v>32458</v>
      </c>
      <c r="Q1479" s="25">
        <v>0.75</v>
      </c>
      <c r="R1479" s="25" t="s">
        <v>78</v>
      </c>
      <c r="S1479" s="25" t="s">
        <v>878</v>
      </c>
    </row>
    <row r="1480" spans="1:19" x14ac:dyDescent="0.35">
      <c r="A1480" s="25" t="str">
        <f>+N1480</f>
        <v>Lorber Frédéric</v>
      </c>
      <c r="B1480" s="25" t="str">
        <f>+M1480</f>
        <v>613.79.328.0</v>
      </c>
      <c r="C1480" s="25" t="str">
        <f>LEFT(L1480,2)</f>
        <v>R6</v>
      </c>
      <c r="D1480" s="25">
        <f>+Q1480</f>
        <v>3.5249999999999999</v>
      </c>
      <c r="E1480" s="25" t="str">
        <f>+R1480</f>
        <v>45+</v>
      </c>
      <c r="F1480" s="25" t="str">
        <f>+S1480</f>
        <v>A</v>
      </c>
      <c r="G1480" s="29" t="s">
        <v>1839</v>
      </c>
      <c r="H1480" s="29" t="str">
        <f t="shared" si="23"/>
        <v/>
      </c>
      <c r="I1480" s="25" t="str">
        <f>IF(K1480&gt;4,"Dames","Messieurs")</f>
        <v>Messieurs</v>
      </c>
      <c r="J1480" t="str">
        <f>RIGHT(B1480,5)</f>
        <v>328.0</v>
      </c>
      <c r="K1480">
        <f>VALUE(LEFT(J1480,1))</f>
        <v>3</v>
      </c>
      <c r="L1480" s="25" t="str">
        <f>+O1480</f>
        <v>R6 </v>
      </c>
      <c r="M1480" s="25" t="s">
        <v>1974</v>
      </c>
      <c r="N1480" s="25" t="s">
        <v>1975</v>
      </c>
      <c r="O1480" s="25" t="s">
        <v>3065</v>
      </c>
      <c r="P1480" s="25">
        <v>9856</v>
      </c>
      <c r="Q1480" s="25">
        <v>3.5249999999999999</v>
      </c>
      <c r="R1480" s="25" t="s">
        <v>78</v>
      </c>
      <c r="S1480" s="25" t="s">
        <v>36</v>
      </c>
    </row>
    <row r="1481" spans="1:19" x14ac:dyDescent="0.35">
      <c r="A1481" s="25" t="str">
        <f>+N1481</f>
        <v>Lorenzi Noé</v>
      </c>
      <c r="B1481" s="25" t="str">
        <f>+M1481</f>
        <v>613.02.438.0</v>
      </c>
      <c r="C1481" s="25" t="str">
        <f>LEFT(L1481,2)</f>
        <v>R5</v>
      </c>
      <c r="D1481" s="25">
        <f>+Q1481</f>
        <v>4.9029999999999996</v>
      </c>
      <c r="E1481" s="25" t="str">
        <f>+R1481</f>
        <v>A</v>
      </c>
      <c r="F1481" s="25" t="str">
        <f>+S1481</f>
        <v>A</v>
      </c>
      <c r="G1481" s="29" t="s">
        <v>3995</v>
      </c>
      <c r="H1481" s="29" t="str">
        <f t="shared" si="23"/>
        <v/>
      </c>
      <c r="I1481" s="25" t="str">
        <f>IF(K1481&gt;4,"Dames","Messieurs")</f>
        <v>Messieurs</v>
      </c>
      <c r="J1481" t="str">
        <f>RIGHT(B1481,5)</f>
        <v>438.0</v>
      </c>
      <c r="K1481">
        <f>VALUE(LEFT(J1481,1))</f>
        <v>4</v>
      </c>
      <c r="L1481" s="25" t="str">
        <f>+O1481</f>
        <v>R5 </v>
      </c>
      <c r="M1481" s="25" t="s">
        <v>4138</v>
      </c>
      <c r="N1481" s="25" t="s">
        <v>4139</v>
      </c>
      <c r="O1481" s="25" t="s">
        <v>3084</v>
      </c>
      <c r="P1481" s="25">
        <v>4558</v>
      </c>
      <c r="Q1481" s="25">
        <v>4.9029999999999996</v>
      </c>
      <c r="R1481" s="25" t="s">
        <v>36</v>
      </c>
      <c r="S1481" s="25" t="s">
        <v>36</v>
      </c>
    </row>
    <row r="1482" spans="1:19" x14ac:dyDescent="0.35">
      <c r="A1482" s="25" t="str">
        <f>+N1482</f>
        <v>Lorenzini Manuella</v>
      </c>
      <c r="B1482" s="25" t="str">
        <f>+M1482</f>
        <v>613.63.702.0</v>
      </c>
      <c r="C1482" s="25" t="str">
        <f>LEFT(L1482,2)</f>
        <v>R9</v>
      </c>
      <c r="D1482" s="25">
        <f>+Q1482</f>
        <v>0.75</v>
      </c>
      <c r="E1482" s="25" t="str">
        <f>+R1482</f>
        <v>60+</v>
      </c>
      <c r="F1482" s="25" t="str">
        <f>+S1482</f>
        <v>S</v>
      </c>
      <c r="G1482" s="29" t="s">
        <v>2175</v>
      </c>
      <c r="H1482" s="29" t="str">
        <f t="shared" si="23"/>
        <v/>
      </c>
      <c r="I1482" s="25" t="str">
        <f>IF(K1482&gt;4,"Dames","Messieurs")</f>
        <v>Dames</v>
      </c>
      <c r="J1482" t="str">
        <f>RIGHT(B1482,5)</f>
        <v>702.0</v>
      </c>
      <c r="K1482">
        <f>VALUE(LEFT(J1482,1))</f>
        <v>7</v>
      </c>
      <c r="L1482" s="25" t="str">
        <f>+O1482</f>
        <v>R9 </v>
      </c>
      <c r="M1482" s="25" t="s">
        <v>2965</v>
      </c>
      <c r="N1482" s="25" t="s">
        <v>2966</v>
      </c>
      <c r="O1482" s="25" t="s">
        <v>3073</v>
      </c>
      <c r="P1482" s="25">
        <v>11805</v>
      </c>
      <c r="Q1482" s="25">
        <v>0.75</v>
      </c>
      <c r="R1482" s="25" t="s">
        <v>47</v>
      </c>
      <c r="S1482" s="25" t="s">
        <v>878</v>
      </c>
    </row>
    <row r="1483" spans="1:19" x14ac:dyDescent="0.35">
      <c r="A1483" s="25" t="str">
        <f>+N1483</f>
        <v>Lorenzo Mirian</v>
      </c>
      <c r="B1483" s="25" t="str">
        <f>+M1483</f>
        <v>613.01.508.1</v>
      </c>
      <c r="C1483" s="25" t="str">
        <f>LEFT(L1483,2)</f>
        <v>R9</v>
      </c>
      <c r="D1483" s="25">
        <f>+Q1483</f>
        <v>0.75</v>
      </c>
      <c r="E1483" s="25" t="str">
        <f>+R1483</f>
        <v>A</v>
      </c>
      <c r="F1483" s="25" t="str">
        <f>+S1483</f>
        <v>S</v>
      </c>
      <c r="G1483" s="29" t="s">
        <v>28</v>
      </c>
      <c r="H1483" s="29" t="str">
        <f t="shared" si="23"/>
        <v/>
      </c>
      <c r="I1483" s="25" t="str">
        <f>IF(K1483&gt;4,"Dames","Messieurs")</f>
        <v>Dames</v>
      </c>
      <c r="J1483" t="str">
        <f>RIGHT(B1483,5)</f>
        <v>508.1</v>
      </c>
      <c r="K1483">
        <f>VALUE(LEFT(J1483,1))</f>
        <v>5</v>
      </c>
      <c r="L1483" s="25" t="str">
        <f>+O1483</f>
        <v>R9 </v>
      </c>
      <c r="M1483" s="25" t="s">
        <v>1521</v>
      </c>
      <c r="N1483" s="25" t="s">
        <v>1522</v>
      </c>
      <c r="O1483" s="25" t="s">
        <v>3073</v>
      </c>
      <c r="P1483" s="25">
        <v>11805</v>
      </c>
      <c r="Q1483" s="25">
        <v>0.75</v>
      </c>
      <c r="R1483" s="25" t="s">
        <v>36</v>
      </c>
      <c r="S1483" s="25" t="s">
        <v>878</v>
      </c>
    </row>
    <row r="1484" spans="1:19" x14ac:dyDescent="0.35">
      <c r="A1484" s="25" t="str">
        <f>+N1484</f>
        <v>Lorenzo Noelia</v>
      </c>
      <c r="B1484" s="25" t="str">
        <f>+M1484</f>
        <v>613.01.508.0</v>
      </c>
      <c r="C1484" s="25" t="str">
        <f>LEFT(L1484,2)</f>
        <v>R9</v>
      </c>
      <c r="D1484" s="25">
        <f>+Q1484</f>
        <v>0.75</v>
      </c>
      <c r="E1484" s="25" t="str">
        <f>+R1484</f>
        <v>A</v>
      </c>
      <c r="F1484" s="25" t="str">
        <f>+S1484</f>
        <v>S</v>
      </c>
      <c r="G1484" s="29" t="s">
        <v>28</v>
      </c>
      <c r="H1484" s="29" t="str">
        <f t="shared" si="23"/>
        <v/>
      </c>
      <c r="I1484" s="25" t="str">
        <f>IF(K1484&gt;4,"Dames","Messieurs")</f>
        <v>Dames</v>
      </c>
      <c r="J1484" t="str">
        <f>RIGHT(B1484,5)</f>
        <v>508.0</v>
      </c>
      <c r="K1484">
        <f>VALUE(LEFT(J1484,1))</f>
        <v>5</v>
      </c>
      <c r="L1484" s="25" t="str">
        <f>+O1484</f>
        <v>R9 </v>
      </c>
      <c r="M1484" s="25" t="s">
        <v>1523</v>
      </c>
      <c r="N1484" s="25" t="s">
        <v>1524</v>
      </c>
      <c r="O1484" s="25" t="s">
        <v>3073</v>
      </c>
      <c r="P1484" s="25">
        <v>11805</v>
      </c>
      <c r="Q1484" s="25">
        <v>0.75</v>
      </c>
      <c r="R1484" s="25" t="s">
        <v>36</v>
      </c>
      <c r="S1484" s="25" t="s">
        <v>878</v>
      </c>
    </row>
    <row r="1485" spans="1:19" x14ac:dyDescent="0.35">
      <c r="A1485" s="25" t="str">
        <f>+N1485</f>
        <v>Loretan Bastian</v>
      </c>
      <c r="B1485" s="25" t="str">
        <f>+M1485</f>
        <v>613.12.359.0</v>
      </c>
      <c r="C1485" s="25" t="str">
        <f>LEFT(L1485,2)</f>
        <v>R9</v>
      </c>
      <c r="D1485" s="25">
        <f>+Q1485</f>
        <v>0.75</v>
      </c>
      <c r="E1485" s="25" t="str">
        <f>+R1485</f>
        <v>14&amp;U</v>
      </c>
      <c r="F1485" s="25" t="str">
        <f>+S1485</f>
        <v>A</v>
      </c>
      <c r="G1485" s="29" t="s">
        <v>28</v>
      </c>
      <c r="H1485" s="29" t="str">
        <f t="shared" si="23"/>
        <v/>
      </c>
      <c r="I1485" s="25" t="str">
        <f>IF(K1485&gt;4,"Dames","Messieurs")</f>
        <v>Messieurs</v>
      </c>
      <c r="J1485" t="str">
        <f>RIGHT(B1485,5)</f>
        <v>359.0</v>
      </c>
      <c r="K1485">
        <f>VALUE(LEFT(J1485,1))</f>
        <v>3</v>
      </c>
      <c r="L1485" s="25" t="str">
        <f>+O1485</f>
        <v>R9 </v>
      </c>
      <c r="M1485" s="25" t="s">
        <v>3217</v>
      </c>
      <c r="N1485" s="25" t="s">
        <v>3218</v>
      </c>
      <c r="O1485" s="25" t="s">
        <v>3073</v>
      </c>
      <c r="P1485" s="25">
        <v>32458</v>
      </c>
      <c r="Q1485" s="25">
        <v>0.75</v>
      </c>
      <c r="R1485" s="25" t="s">
        <v>83</v>
      </c>
      <c r="S1485" s="25" t="s">
        <v>36</v>
      </c>
    </row>
    <row r="1486" spans="1:19" x14ac:dyDescent="0.35">
      <c r="A1486" s="25" t="str">
        <f>+N1486</f>
        <v>Lounici Kenzo</v>
      </c>
      <c r="B1486" s="25" t="str">
        <f>+M1486</f>
        <v>614.08.170.0</v>
      </c>
      <c r="C1486" s="25" t="str">
        <f>LEFT(L1486,2)</f>
        <v>R7</v>
      </c>
      <c r="D1486" s="25">
        <f>+Q1486</f>
        <v>2.5750000000000002</v>
      </c>
      <c r="E1486" s="25" t="str">
        <f>+R1486</f>
        <v>18&amp;U</v>
      </c>
      <c r="F1486" s="25" t="str">
        <f>+S1486</f>
        <v>A</v>
      </c>
      <c r="G1486" s="29" t="s">
        <v>27</v>
      </c>
      <c r="H1486" s="29" t="str">
        <f t="shared" si="23"/>
        <v/>
      </c>
      <c r="I1486" s="25" t="str">
        <f>IF(K1486&gt;4,"Dames","Messieurs")</f>
        <v>Messieurs</v>
      </c>
      <c r="J1486" t="str">
        <f>RIGHT(B1486,5)</f>
        <v>170.0</v>
      </c>
      <c r="K1486">
        <f>VALUE(LEFT(J1486,1))</f>
        <v>1</v>
      </c>
      <c r="L1486" s="25" t="str">
        <f>+O1486</f>
        <v>R7 </v>
      </c>
      <c r="M1486" s="25" t="s">
        <v>2411</v>
      </c>
      <c r="N1486" s="25" t="s">
        <v>2412</v>
      </c>
      <c r="O1486" s="25" t="s">
        <v>3066</v>
      </c>
      <c r="P1486" s="25">
        <v>15148</v>
      </c>
      <c r="Q1486" s="25">
        <v>2.5750000000000002</v>
      </c>
      <c r="R1486" s="25" t="s">
        <v>73</v>
      </c>
      <c r="S1486" s="25" t="s">
        <v>36</v>
      </c>
    </row>
    <row r="1487" spans="1:19" x14ac:dyDescent="0.35">
      <c r="A1487" s="25" t="str">
        <f>+N1487</f>
        <v>Lourenço Julien</v>
      </c>
      <c r="B1487" s="25" t="str">
        <f>+M1487</f>
        <v>614.11.311.0</v>
      </c>
      <c r="C1487" s="25" t="str">
        <f>LEFT(L1487,2)</f>
        <v>R9</v>
      </c>
      <c r="D1487" s="25">
        <f>+Q1487</f>
        <v>0.80600000000000005</v>
      </c>
      <c r="E1487" s="25" t="str">
        <f>+R1487</f>
        <v>14&amp;U</v>
      </c>
      <c r="F1487" s="25" t="str">
        <f>+S1487</f>
        <v>A</v>
      </c>
      <c r="G1487" s="29" t="s">
        <v>28</v>
      </c>
      <c r="H1487" s="29" t="str">
        <f t="shared" si="23"/>
        <v/>
      </c>
      <c r="I1487" s="25" t="str">
        <f>IF(K1487&gt;4,"Dames","Messieurs")</f>
        <v>Messieurs</v>
      </c>
      <c r="J1487" t="str">
        <f>RIGHT(B1487,5)</f>
        <v>311.0</v>
      </c>
      <c r="K1487">
        <f>VALUE(LEFT(J1487,1))</f>
        <v>3</v>
      </c>
      <c r="L1487" s="25" t="str">
        <f>+O1487</f>
        <v>R9 </v>
      </c>
      <c r="M1487" s="25" t="s">
        <v>3818</v>
      </c>
      <c r="N1487" s="25" t="s">
        <v>3819</v>
      </c>
      <c r="O1487" s="25" t="s">
        <v>3073</v>
      </c>
      <c r="P1487" s="25">
        <v>31669</v>
      </c>
      <c r="Q1487" s="25">
        <v>0.80600000000000005</v>
      </c>
      <c r="R1487" s="25" t="s">
        <v>83</v>
      </c>
      <c r="S1487" s="25" t="s">
        <v>36</v>
      </c>
    </row>
    <row r="1488" spans="1:19" x14ac:dyDescent="0.35">
      <c r="A1488" s="25" t="str">
        <f>+N1488</f>
        <v>Loverius Olivia</v>
      </c>
      <c r="B1488" s="25" t="str">
        <f>+M1488</f>
        <v>614.95.707.0</v>
      </c>
      <c r="C1488" s="25" t="str">
        <f>LEFT(L1488,2)</f>
        <v>R9</v>
      </c>
      <c r="D1488" s="25">
        <f>+Q1488</f>
        <v>0.75</v>
      </c>
      <c r="E1488" s="25" t="str">
        <f>+R1488</f>
        <v>30+</v>
      </c>
      <c r="F1488" s="25" t="str">
        <f>+S1488</f>
        <v>S</v>
      </c>
      <c r="G1488" s="29" t="s">
        <v>543</v>
      </c>
      <c r="H1488" s="29" t="str">
        <f t="shared" si="23"/>
        <v/>
      </c>
      <c r="I1488" s="25" t="str">
        <f>IF(K1488&gt;4,"Dames","Messieurs")</f>
        <v>Dames</v>
      </c>
      <c r="J1488" t="str">
        <f>RIGHT(B1488,5)</f>
        <v>707.0</v>
      </c>
      <c r="K1488">
        <f>VALUE(LEFT(J1488,1))</f>
        <v>7</v>
      </c>
      <c r="L1488" s="25" t="str">
        <f>+O1488</f>
        <v>R9 </v>
      </c>
      <c r="M1488" s="25" t="s">
        <v>1278</v>
      </c>
      <c r="N1488" s="25" t="s">
        <v>1279</v>
      </c>
      <c r="O1488" s="25" t="s">
        <v>3073</v>
      </c>
      <c r="P1488" s="25">
        <v>11805</v>
      </c>
      <c r="Q1488" s="25">
        <v>0.75</v>
      </c>
      <c r="R1488" s="25" t="s">
        <v>35</v>
      </c>
      <c r="S1488" s="25" t="s">
        <v>878</v>
      </c>
    </row>
    <row r="1489" spans="1:19" x14ac:dyDescent="0.35">
      <c r="A1489" s="25" t="str">
        <f>+N1489</f>
        <v>Lovink Mark</v>
      </c>
      <c r="B1489" s="25" t="str">
        <f>+M1489</f>
        <v>614.01.179.0</v>
      </c>
      <c r="C1489" s="25" t="str">
        <f>LEFT(L1489,2)</f>
        <v>R9</v>
      </c>
      <c r="D1489" s="25">
        <f>+Q1489</f>
        <v>0.75</v>
      </c>
      <c r="E1489" s="25" t="str">
        <f>+R1489</f>
        <v>A</v>
      </c>
      <c r="F1489" s="25" t="str">
        <f>+S1489</f>
        <v>S</v>
      </c>
      <c r="G1489" s="29" t="s">
        <v>27</v>
      </c>
      <c r="H1489" s="29" t="str">
        <f t="shared" si="23"/>
        <v/>
      </c>
      <c r="I1489" s="25" t="str">
        <f>IF(K1489&gt;4,"Dames","Messieurs")</f>
        <v>Messieurs</v>
      </c>
      <c r="J1489" t="str">
        <f>RIGHT(B1489,5)</f>
        <v>179.0</v>
      </c>
      <c r="K1489">
        <f>VALUE(LEFT(J1489,1))</f>
        <v>1</v>
      </c>
      <c r="L1489" s="25" t="str">
        <f>+O1489</f>
        <v>R9 </v>
      </c>
      <c r="M1489" s="25" t="s">
        <v>1445</v>
      </c>
      <c r="N1489" s="25" t="s">
        <v>1446</v>
      </c>
      <c r="O1489" s="25" t="s">
        <v>3073</v>
      </c>
      <c r="P1489" s="25">
        <v>32458</v>
      </c>
      <c r="Q1489" s="25">
        <v>0.75</v>
      </c>
      <c r="R1489" s="25" t="s">
        <v>36</v>
      </c>
      <c r="S1489" s="25" t="s">
        <v>878</v>
      </c>
    </row>
    <row r="1490" spans="1:19" x14ac:dyDescent="0.35">
      <c r="A1490" s="25" t="str">
        <f>+N1490</f>
        <v>Lubin Jean-Michel</v>
      </c>
      <c r="B1490" s="25" t="str">
        <f>+M1490</f>
        <v>615.49.271.1</v>
      </c>
      <c r="C1490" s="25" t="str">
        <f>LEFT(L1490,2)</f>
        <v>R5</v>
      </c>
      <c r="D1490" s="25">
        <f>+Q1490</f>
        <v>5.0170000000000003</v>
      </c>
      <c r="E1490" s="25" t="str">
        <f>+R1490</f>
        <v>75+</v>
      </c>
      <c r="F1490" s="25" t="str">
        <f>+S1490</f>
        <v>A</v>
      </c>
      <c r="G1490" s="29" t="s">
        <v>1839</v>
      </c>
      <c r="H1490" s="29" t="str">
        <f t="shared" si="23"/>
        <v/>
      </c>
      <c r="I1490" s="25" t="str">
        <f>IF(K1490&gt;4,"Dames","Messieurs")</f>
        <v>Messieurs</v>
      </c>
      <c r="J1490" t="str">
        <f>RIGHT(B1490,5)</f>
        <v>271.1</v>
      </c>
      <c r="K1490">
        <f>VALUE(LEFT(J1490,1))</f>
        <v>2</v>
      </c>
      <c r="L1490" s="25" t="str">
        <f>+O1490</f>
        <v>R5 </v>
      </c>
      <c r="M1490" s="25" t="s">
        <v>4927</v>
      </c>
      <c r="N1490" s="25" t="s">
        <v>4928</v>
      </c>
      <c r="O1490" s="25" t="s">
        <v>3084</v>
      </c>
      <c r="P1490" s="25">
        <v>4244</v>
      </c>
      <c r="Q1490" s="25">
        <v>5.0170000000000003</v>
      </c>
      <c r="R1490" s="25" t="s">
        <v>159</v>
      </c>
      <c r="S1490" s="25" t="s">
        <v>36</v>
      </c>
    </row>
    <row r="1491" spans="1:19" x14ac:dyDescent="0.35">
      <c r="A1491" s="25" t="str">
        <f>+N1491</f>
        <v>Luca Tomas</v>
      </c>
      <c r="B1491" s="25" t="str">
        <f>+M1491</f>
        <v>615.00.272.0</v>
      </c>
      <c r="C1491" s="25" t="str">
        <f>LEFT(L1491,2)</f>
        <v>R9</v>
      </c>
      <c r="D1491" s="25">
        <f>+Q1491</f>
        <v>0.75</v>
      </c>
      <c r="E1491" s="25" t="str">
        <f>+R1491</f>
        <v>A</v>
      </c>
      <c r="F1491" s="25" t="str">
        <f>+S1491</f>
        <v>S</v>
      </c>
      <c r="G1491" s="29" t="s">
        <v>3359</v>
      </c>
      <c r="H1491" s="29" t="str">
        <f t="shared" si="23"/>
        <v/>
      </c>
      <c r="I1491" s="25" t="str">
        <f>IF(K1491&gt;4,"Dames","Messieurs")</f>
        <v>Messieurs</v>
      </c>
      <c r="J1491" t="str">
        <f>RIGHT(B1491,5)</f>
        <v>272.0</v>
      </c>
      <c r="K1491">
        <f>VALUE(LEFT(J1491,1))</f>
        <v>2</v>
      </c>
      <c r="L1491" s="25" t="str">
        <f>+O1491</f>
        <v>R9 </v>
      </c>
      <c r="M1491" s="25" t="s">
        <v>1697</v>
      </c>
      <c r="N1491" s="25" t="s">
        <v>1698</v>
      </c>
      <c r="O1491" s="25" t="s">
        <v>3073</v>
      </c>
      <c r="P1491" s="25">
        <v>32458</v>
      </c>
      <c r="Q1491" s="25">
        <v>0.75</v>
      </c>
      <c r="R1491" s="25" t="s">
        <v>36</v>
      </c>
      <c r="S1491" s="25" t="s">
        <v>878</v>
      </c>
    </row>
    <row r="1492" spans="1:19" x14ac:dyDescent="0.35">
      <c r="A1492" s="25" t="str">
        <f>+N1492</f>
        <v>Lucchini Michel</v>
      </c>
      <c r="B1492" s="25" t="str">
        <f>+M1492</f>
        <v>615.67.133.0</v>
      </c>
      <c r="C1492" s="25" t="str">
        <f>LEFT(L1492,2)</f>
        <v>R7</v>
      </c>
      <c r="D1492" s="25">
        <f>+Q1492</f>
        <v>3.22</v>
      </c>
      <c r="E1492" s="25" t="str">
        <f>+R1492</f>
        <v>55+</v>
      </c>
      <c r="F1492" s="25" t="str">
        <f>+S1492</f>
        <v>A</v>
      </c>
      <c r="G1492" s="29" t="s">
        <v>543</v>
      </c>
      <c r="H1492" s="29" t="str">
        <f t="shared" si="23"/>
        <v/>
      </c>
      <c r="I1492" s="25" t="str">
        <f>IF(K1492&gt;4,"Dames","Messieurs")</f>
        <v>Messieurs</v>
      </c>
      <c r="J1492" t="str">
        <f>RIGHT(B1492,5)</f>
        <v>133.0</v>
      </c>
      <c r="K1492">
        <f>VALUE(LEFT(J1492,1))</f>
        <v>1</v>
      </c>
      <c r="L1492" s="25" t="str">
        <f>+O1492</f>
        <v>R7 </v>
      </c>
      <c r="M1492" s="25" t="s">
        <v>1792</v>
      </c>
      <c r="N1492" s="25" t="s">
        <v>3417</v>
      </c>
      <c r="O1492" s="25" t="s">
        <v>3066</v>
      </c>
      <c r="P1492" s="25">
        <v>11369</v>
      </c>
      <c r="Q1492" s="25">
        <v>3.22</v>
      </c>
      <c r="R1492" s="25" t="s">
        <v>53</v>
      </c>
      <c r="S1492" s="25" t="s">
        <v>36</v>
      </c>
    </row>
    <row r="1493" spans="1:19" x14ac:dyDescent="0.35">
      <c r="A1493" s="25" t="str">
        <f>+N1493</f>
        <v>Luccioni Daria</v>
      </c>
      <c r="B1493" s="25" t="str">
        <f>+M1493</f>
        <v>615.12.765.0</v>
      </c>
      <c r="C1493" s="25" t="str">
        <f>LEFT(L1493,2)</f>
        <v>R7</v>
      </c>
      <c r="D1493" s="25">
        <f>+Q1493</f>
        <v>2.6219999999999999</v>
      </c>
      <c r="E1493" s="25" t="str">
        <f>+R1493</f>
        <v>14&amp;U</v>
      </c>
      <c r="F1493" s="25" t="str">
        <f>+S1493</f>
        <v>A</v>
      </c>
      <c r="G1493" s="29" t="s">
        <v>3359</v>
      </c>
      <c r="H1493" s="29" t="str">
        <f t="shared" si="23"/>
        <v/>
      </c>
      <c r="I1493" s="25" t="str">
        <f>IF(K1493&gt;4,"Dames","Messieurs")</f>
        <v>Dames</v>
      </c>
      <c r="J1493" t="str">
        <f>RIGHT(B1493,5)</f>
        <v>765.0</v>
      </c>
      <c r="K1493">
        <f>VALUE(LEFT(J1493,1))</f>
        <v>7</v>
      </c>
      <c r="L1493" s="25" t="str">
        <f>+O1493</f>
        <v>R7 </v>
      </c>
      <c r="M1493" s="25" t="s">
        <v>3315</v>
      </c>
      <c r="N1493" s="25" t="s">
        <v>3316</v>
      </c>
      <c r="O1493" s="25" t="s">
        <v>3066</v>
      </c>
      <c r="P1493" s="25">
        <v>5212</v>
      </c>
      <c r="Q1493" s="25">
        <v>2.6219999999999999</v>
      </c>
      <c r="R1493" s="25" t="s">
        <v>83</v>
      </c>
      <c r="S1493" s="25" t="s">
        <v>36</v>
      </c>
    </row>
    <row r="1494" spans="1:19" x14ac:dyDescent="0.35">
      <c r="A1494" s="25" t="str">
        <f>+N1494</f>
        <v>Ludi Jean-Marc</v>
      </c>
      <c r="B1494" s="25" t="str">
        <f>+M1494</f>
        <v>616.65.167.0</v>
      </c>
      <c r="C1494" s="25" t="str">
        <f>LEFT(L1494,2)</f>
        <v>R9</v>
      </c>
      <c r="D1494" s="25">
        <f>+Q1494</f>
        <v>0.75</v>
      </c>
      <c r="E1494" s="25" t="str">
        <f>+R1494</f>
        <v>60+</v>
      </c>
      <c r="F1494" s="25" t="str">
        <f>+S1494</f>
        <v>S</v>
      </c>
      <c r="G1494" s="29" t="s">
        <v>27</v>
      </c>
      <c r="H1494" s="29" t="str">
        <f t="shared" si="23"/>
        <v/>
      </c>
      <c r="I1494" s="25" t="str">
        <f>IF(K1494&gt;4,"Dames","Messieurs")</f>
        <v>Messieurs</v>
      </c>
      <c r="J1494" t="str">
        <f>RIGHT(B1494,5)</f>
        <v>167.0</v>
      </c>
      <c r="K1494">
        <f>VALUE(LEFT(J1494,1))</f>
        <v>1</v>
      </c>
      <c r="L1494" s="25" t="str">
        <f>+O1494</f>
        <v>R9 </v>
      </c>
      <c r="M1494" s="25" t="s">
        <v>1447</v>
      </c>
      <c r="N1494" s="25" t="s">
        <v>1448</v>
      </c>
      <c r="O1494" s="25" t="s">
        <v>3073</v>
      </c>
      <c r="P1494" s="25">
        <v>32458</v>
      </c>
      <c r="Q1494" s="25">
        <v>0.75</v>
      </c>
      <c r="R1494" s="25" t="s">
        <v>47</v>
      </c>
      <c r="S1494" s="25" t="s">
        <v>878</v>
      </c>
    </row>
    <row r="1495" spans="1:19" x14ac:dyDescent="0.35">
      <c r="A1495" s="25" t="str">
        <f>+N1495</f>
        <v>Ludy Grégoire</v>
      </c>
      <c r="B1495" s="25" t="str">
        <f>+M1495</f>
        <v>616.74.235.0</v>
      </c>
      <c r="C1495" s="25" t="str">
        <f>LEFT(L1495,2)</f>
        <v>R9</v>
      </c>
      <c r="D1495" s="25">
        <f>+Q1495</f>
        <v>0.83099999999999996</v>
      </c>
      <c r="E1495" s="25" t="str">
        <f>+R1495</f>
        <v>50+</v>
      </c>
      <c r="F1495" s="25" t="str">
        <f>+S1495</f>
        <v>A</v>
      </c>
      <c r="G1495" s="29" t="s">
        <v>3393</v>
      </c>
      <c r="H1495" s="29" t="str">
        <f t="shared" si="23"/>
        <v/>
      </c>
      <c r="I1495" s="25" t="str">
        <f>IF(K1495&gt;4,"Dames","Messieurs")</f>
        <v>Messieurs</v>
      </c>
      <c r="J1495" t="str">
        <f>RIGHT(B1495,5)</f>
        <v>235.0</v>
      </c>
      <c r="K1495">
        <f>VALUE(LEFT(J1495,1))</f>
        <v>2</v>
      </c>
      <c r="L1495" s="25" t="str">
        <f>+O1495</f>
        <v>R9 </v>
      </c>
      <c r="M1495" s="25" t="s">
        <v>3662</v>
      </c>
      <c r="N1495" s="25" t="s">
        <v>3663</v>
      </c>
      <c r="O1495" s="25" t="s">
        <v>3073</v>
      </c>
      <c r="P1495" s="25">
        <v>31297</v>
      </c>
      <c r="Q1495" s="25">
        <v>0.83099999999999996</v>
      </c>
      <c r="R1495" s="25" t="s">
        <v>39</v>
      </c>
      <c r="S1495" s="25" t="s">
        <v>36</v>
      </c>
    </row>
    <row r="1496" spans="1:19" x14ac:dyDescent="0.35">
      <c r="A1496" s="25" t="str">
        <f>+N1496</f>
        <v>Ludy Zachary</v>
      </c>
      <c r="B1496" s="25" t="str">
        <f>+M1496</f>
        <v>616.08.276.0</v>
      </c>
      <c r="C1496" s="25" t="str">
        <f>LEFT(L1496,2)</f>
        <v>R7</v>
      </c>
      <c r="D1496" s="25">
        <f>+Q1496</f>
        <v>1.89</v>
      </c>
      <c r="E1496" s="25" t="str">
        <f>+R1496</f>
        <v>18&amp;U</v>
      </c>
      <c r="F1496" s="25" t="str">
        <f>+S1496</f>
        <v>A</v>
      </c>
      <c r="G1496" s="29" t="s">
        <v>3393</v>
      </c>
      <c r="H1496" s="29" t="str">
        <f t="shared" si="23"/>
        <v/>
      </c>
      <c r="I1496" s="25" t="str">
        <f>IF(K1496&gt;4,"Dames","Messieurs")</f>
        <v>Messieurs</v>
      </c>
      <c r="J1496" t="str">
        <f>RIGHT(B1496,5)</f>
        <v>276.0</v>
      </c>
      <c r="K1496">
        <f>VALUE(LEFT(J1496,1))</f>
        <v>2</v>
      </c>
      <c r="L1496" s="25" t="str">
        <f>+O1496</f>
        <v>R7 </v>
      </c>
      <c r="M1496" s="25" t="s">
        <v>3690</v>
      </c>
      <c r="N1496" s="25" t="s">
        <v>3691</v>
      </c>
      <c r="O1496" s="25" t="s">
        <v>3066</v>
      </c>
      <c r="P1496" s="25">
        <v>20040</v>
      </c>
      <c r="Q1496" s="25">
        <v>1.89</v>
      </c>
      <c r="R1496" s="25" t="s">
        <v>73</v>
      </c>
      <c r="S1496" s="25" t="s">
        <v>36</v>
      </c>
    </row>
    <row r="1497" spans="1:19" x14ac:dyDescent="0.35">
      <c r="A1497" s="25" t="str">
        <f>+N1497</f>
        <v>Luginbuehl Colin</v>
      </c>
      <c r="B1497" s="25" t="str">
        <f>+M1497</f>
        <v>617.02.303.0</v>
      </c>
      <c r="C1497" s="25" t="str">
        <f>LEFT(L1497,2)</f>
        <v>R9</v>
      </c>
      <c r="D1497" s="25">
        <f>+Q1497</f>
        <v>0.75</v>
      </c>
      <c r="E1497" s="25" t="str">
        <f>+R1497</f>
        <v>A</v>
      </c>
      <c r="F1497" s="25" t="str">
        <f>+S1497</f>
        <v>S</v>
      </c>
      <c r="G1497" s="29" t="s">
        <v>25</v>
      </c>
      <c r="H1497" s="29" t="str">
        <f t="shared" si="23"/>
        <v/>
      </c>
      <c r="I1497" s="25" t="str">
        <f>IF(K1497&gt;4,"Dames","Messieurs")</f>
        <v>Messieurs</v>
      </c>
      <c r="J1497" t="str">
        <f>RIGHT(B1497,5)</f>
        <v>303.0</v>
      </c>
      <c r="K1497">
        <f>VALUE(LEFT(J1497,1))</f>
        <v>3</v>
      </c>
      <c r="L1497" s="25" t="str">
        <f>+O1497</f>
        <v>R9 </v>
      </c>
      <c r="M1497" s="25" t="s">
        <v>126</v>
      </c>
      <c r="N1497" s="25" t="s">
        <v>127</v>
      </c>
      <c r="O1497" s="25" t="s">
        <v>3073</v>
      </c>
      <c r="P1497" s="25">
        <v>32458</v>
      </c>
      <c r="Q1497" s="25">
        <v>0.75</v>
      </c>
      <c r="R1497" s="25" t="s">
        <v>36</v>
      </c>
      <c r="S1497" s="25" t="s">
        <v>878</v>
      </c>
    </row>
    <row r="1498" spans="1:19" x14ac:dyDescent="0.35">
      <c r="A1498" s="25" t="str">
        <f>+N1498</f>
        <v>Luginbuehl Elisa</v>
      </c>
      <c r="B1498" s="25" t="str">
        <f>+M1498</f>
        <v>617.04.669.0</v>
      </c>
      <c r="C1498" s="25" t="str">
        <f>LEFT(L1498,2)</f>
        <v>R9</v>
      </c>
      <c r="D1498" s="25">
        <f>+Q1498</f>
        <v>0.75</v>
      </c>
      <c r="E1498" s="25" t="str">
        <f>+R1498</f>
        <v>A</v>
      </c>
      <c r="F1498" s="25" t="str">
        <f>+S1498</f>
        <v>S</v>
      </c>
      <c r="G1498" s="29" t="s">
        <v>25</v>
      </c>
      <c r="H1498" s="29" t="str">
        <f t="shared" si="23"/>
        <v/>
      </c>
      <c r="I1498" s="25" t="str">
        <f>IF(K1498&gt;4,"Dames","Messieurs")</f>
        <v>Dames</v>
      </c>
      <c r="J1498" t="str">
        <f>RIGHT(B1498,5)</f>
        <v>669.0</v>
      </c>
      <c r="K1498">
        <f>VALUE(LEFT(J1498,1))</f>
        <v>6</v>
      </c>
      <c r="L1498" s="25" t="str">
        <f>+O1498</f>
        <v>R9 </v>
      </c>
      <c r="M1498" s="25" t="s">
        <v>971</v>
      </c>
      <c r="N1498" s="25" t="s">
        <v>972</v>
      </c>
      <c r="O1498" s="25" t="s">
        <v>3073</v>
      </c>
      <c r="P1498" s="25">
        <v>11805</v>
      </c>
      <c r="Q1498" s="25">
        <v>0.75</v>
      </c>
      <c r="R1498" s="25" t="s">
        <v>36</v>
      </c>
      <c r="S1498" s="25" t="s">
        <v>878</v>
      </c>
    </row>
    <row r="1499" spans="1:19" x14ac:dyDescent="0.35">
      <c r="A1499" s="25" t="str">
        <f>+N1499</f>
        <v>Luginbühl Joëlle</v>
      </c>
      <c r="B1499" s="25" t="str">
        <f>+M1499</f>
        <v>617.74.782.0</v>
      </c>
      <c r="C1499" s="25" t="str">
        <f>LEFT(L1499,2)</f>
        <v>R8</v>
      </c>
      <c r="D1499" s="25">
        <f>+Q1499</f>
        <v>0.85099999999999998</v>
      </c>
      <c r="E1499" s="25" t="str">
        <f>+R1499</f>
        <v>50+</v>
      </c>
      <c r="F1499" s="25" t="str">
        <f>+S1499</f>
        <v>A</v>
      </c>
      <c r="G1499" s="29" t="s">
        <v>2175</v>
      </c>
      <c r="H1499" s="29" t="str">
        <f t="shared" si="23"/>
        <v/>
      </c>
      <c r="I1499" s="25" t="str">
        <f>IF(K1499&gt;4,"Dames","Messieurs")</f>
        <v>Dames</v>
      </c>
      <c r="J1499" t="str">
        <f>RIGHT(B1499,5)</f>
        <v>782.0</v>
      </c>
      <c r="K1499">
        <f>VALUE(LEFT(J1499,1))</f>
        <v>7</v>
      </c>
      <c r="L1499" s="25" t="str">
        <f>+O1499</f>
        <v>R8 </v>
      </c>
      <c r="M1499" s="25" t="s">
        <v>2783</v>
      </c>
      <c r="N1499" s="25" t="s">
        <v>2784</v>
      </c>
      <c r="O1499" s="25" t="s">
        <v>3070</v>
      </c>
      <c r="P1499" s="25">
        <v>11319</v>
      </c>
      <c r="Q1499" s="25">
        <v>0.85099999999999998</v>
      </c>
      <c r="R1499" s="25" t="s">
        <v>39</v>
      </c>
      <c r="S1499" s="25" t="s">
        <v>36</v>
      </c>
    </row>
    <row r="1500" spans="1:19" x14ac:dyDescent="0.35">
      <c r="A1500" s="25" t="str">
        <f>+N1500</f>
        <v>Luginbühl Raphaël</v>
      </c>
      <c r="B1500" s="25" t="str">
        <f>+M1500</f>
        <v>617.75.437.0</v>
      </c>
      <c r="C1500" s="25" t="str">
        <f>LEFT(L1500,2)</f>
        <v>R8</v>
      </c>
      <c r="D1500" s="25">
        <f>+Q1500</f>
        <v>1.5880000000000001</v>
      </c>
      <c r="E1500" s="25" t="str">
        <f>+R1500</f>
        <v>50+</v>
      </c>
      <c r="F1500" s="25" t="str">
        <f>+S1500</f>
        <v>S</v>
      </c>
      <c r="G1500" s="29" t="s">
        <v>2175</v>
      </c>
      <c r="H1500" s="29" t="str">
        <f t="shared" si="23"/>
        <v/>
      </c>
      <c r="I1500" s="25" t="str">
        <f>IF(K1500&gt;4,"Dames","Messieurs")</f>
        <v>Messieurs</v>
      </c>
      <c r="J1500" t="str">
        <f>RIGHT(B1500,5)</f>
        <v>437.0</v>
      </c>
      <c r="K1500">
        <f>VALUE(LEFT(J1500,1))</f>
        <v>4</v>
      </c>
      <c r="L1500" s="25" t="str">
        <f>+O1500</f>
        <v>R8 </v>
      </c>
      <c r="M1500" s="25" t="s">
        <v>2703</v>
      </c>
      <c r="N1500" s="25" t="s">
        <v>2704</v>
      </c>
      <c r="O1500" s="25" t="s">
        <v>3070</v>
      </c>
      <c r="P1500" s="25">
        <v>22636</v>
      </c>
      <c r="Q1500" s="25">
        <v>1.5880000000000001</v>
      </c>
      <c r="R1500" s="25" t="s">
        <v>39</v>
      </c>
      <c r="S1500" s="25" t="s">
        <v>878</v>
      </c>
    </row>
    <row r="1501" spans="1:19" x14ac:dyDescent="0.35">
      <c r="A1501" s="25" t="str">
        <f>+N1501</f>
        <v>Lundberg Johan</v>
      </c>
      <c r="B1501" s="25" t="str">
        <f>+M1501</f>
        <v>618.68.430.0</v>
      </c>
      <c r="C1501" s="25" t="str">
        <f>LEFT(L1501,2)</f>
        <v>R6</v>
      </c>
      <c r="D1501" s="25">
        <f>+Q1501</f>
        <v>4.3179999999999996</v>
      </c>
      <c r="E1501" s="25" t="str">
        <f>+R1501</f>
        <v>55+</v>
      </c>
      <c r="F1501" s="25" t="str">
        <f>+S1501</f>
        <v>A</v>
      </c>
      <c r="G1501" s="29" t="s">
        <v>27</v>
      </c>
      <c r="H1501" s="29" t="str">
        <f t="shared" si="23"/>
        <v/>
      </c>
      <c r="I1501" s="25" t="str">
        <f>IF(K1501&gt;4,"Dames","Messieurs")</f>
        <v>Messieurs</v>
      </c>
      <c r="J1501" t="str">
        <f>RIGHT(B1501,5)</f>
        <v>430.0</v>
      </c>
      <c r="K1501">
        <f>VALUE(LEFT(J1501,1))</f>
        <v>4</v>
      </c>
      <c r="L1501" s="25" t="str">
        <f>+O1501</f>
        <v>R6 </v>
      </c>
      <c r="M1501" s="25" t="s">
        <v>2407</v>
      </c>
      <c r="N1501" s="25" t="s">
        <v>2408</v>
      </c>
      <c r="O1501" s="25" t="s">
        <v>3065</v>
      </c>
      <c r="P1501" s="25">
        <v>6430</v>
      </c>
      <c r="Q1501" s="25">
        <v>4.3179999999999996</v>
      </c>
      <c r="R1501" s="25" t="s">
        <v>53</v>
      </c>
      <c r="S1501" s="25" t="s">
        <v>36</v>
      </c>
    </row>
    <row r="1502" spans="1:19" x14ac:dyDescent="0.35">
      <c r="A1502" s="25" t="str">
        <f>+N1502</f>
        <v>Lundstrom Juliette</v>
      </c>
      <c r="B1502" s="25" t="str">
        <f>+M1502</f>
        <v>618.06.780.0</v>
      </c>
      <c r="C1502" s="25" t="str">
        <f>LEFT(L1502,2)</f>
        <v>R9</v>
      </c>
      <c r="D1502" s="25">
        <f>+Q1502</f>
        <v>0.75</v>
      </c>
      <c r="E1502" s="25" t="str">
        <f>+R1502</f>
        <v>A</v>
      </c>
      <c r="F1502" s="25" t="str">
        <f>+S1502</f>
        <v>S</v>
      </c>
      <c r="G1502" s="29" t="s">
        <v>2175</v>
      </c>
      <c r="H1502" s="29" t="str">
        <f t="shared" si="23"/>
        <v/>
      </c>
      <c r="I1502" s="25" t="str">
        <f>IF(K1502&gt;4,"Dames","Messieurs")</f>
        <v>Dames</v>
      </c>
      <c r="J1502" t="str">
        <f>RIGHT(B1502,5)</f>
        <v>780.0</v>
      </c>
      <c r="K1502">
        <f>VALUE(LEFT(J1502,1))</f>
        <v>7</v>
      </c>
      <c r="L1502" s="25" t="str">
        <f>+O1502</f>
        <v>R9 </v>
      </c>
      <c r="M1502" s="25" t="s">
        <v>2949</v>
      </c>
      <c r="N1502" s="25" t="s">
        <v>2950</v>
      </c>
      <c r="O1502" s="25" t="s">
        <v>3073</v>
      </c>
      <c r="P1502" s="25">
        <v>11805</v>
      </c>
      <c r="Q1502" s="25">
        <v>0.75</v>
      </c>
      <c r="R1502" s="25" t="s">
        <v>36</v>
      </c>
      <c r="S1502" s="25" t="s">
        <v>878</v>
      </c>
    </row>
    <row r="1503" spans="1:19" x14ac:dyDescent="0.35">
      <c r="A1503" s="25" t="str">
        <f>+N1503</f>
        <v>Lundström Tanguy</v>
      </c>
      <c r="B1503" s="25" t="str">
        <f>+M1503</f>
        <v>618.09.121.0</v>
      </c>
      <c r="C1503" s="25" t="str">
        <f>LEFT(L1503,2)</f>
        <v>R7</v>
      </c>
      <c r="D1503" s="25">
        <f>+Q1503</f>
        <v>2.3679999999999999</v>
      </c>
      <c r="E1503" s="25" t="str">
        <f>+R1503</f>
        <v>16&amp;U</v>
      </c>
      <c r="F1503" s="25" t="str">
        <f>+S1503</f>
        <v>A</v>
      </c>
      <c r="G1503" s="29" t="s">
        <v>2175</v>
      </c>
      <c r="H1503" s="29" t="str">
        <f t="shared" si="23"/>
        <v/>
      </c>
      <c r="I1503" s="25" t="str">
        <f>IF(K1503&gt;4,"Dames","Messieurs")</f>
        <v>Messieurs</v>
      </c>
      <c r="J1503" t="str">
        <f>RIGHT(B1503,5)</f>
        <v>121.0</v>
      </c>
      <c r="K1503">
        <f>VALUE(LEFT(J1503,1))</f>
        <v>1</v>
      </c>
      <c r="L1503" s="25" t="str">
        <f>+O1503</f>
        <v>R7 </v>
      </c>
      <c r="M1503" s="25" t="s">
        <v>5137</v>
      </c>
      <c r="N1503" s="25" t="s">
        <v>5138</v>
      </c>
      <c r="O1503" s="25" t="s">
        <v>3066</v>
      </c>
      <c r="P1503" s="25">
        <v>16507</v>
      </c>
      <c r="Q1503" s="25">
        <v>2.3679999999999999</v>
      </c>
      <c r="R1503" s="25" t="s">
        <v>87</v>
      </c>
      <c r="S1503" s="25" t="s">
        <v>36</v>
      </c>
    </row>
    <row r="1504" spans="1:19" x14ac:dyDescent="0.35">
      <c r="A1504" s="25" t="str">
        <f>+N1504</f>
        <v>Luo-Tavel Wenqing</v>
      </c>
      <c r="B1504" s="25" t="str">
        <f>+M1504</f>
        <v>877.68.816.0</v>
      </c>
      <c r="C1504" s="25" t="str">
        <f>LEFT(L1504,2)</f>
        <v>R8</v>
      </c>
      <c r="D1504" s="25">
        <f>+Q1504</f>
        <v>0.82299999999999995</v>
      </c>
      <c r="E1504" s="25" t="str">
        <f>+R1504</f>
        <v>55+</v>
      </c>
      <c r="F1504" s="25" t="str">
        <f>+S1504</f>
        <v>A</v>
      </c>
      <c r="G1504" s="29" t="s">
        <v>28</v>
      </c>
      <c r="H1504" s="29" t="str">
        <f t="shared" si="23"/>
        <v/>
      </c>
      <c r="I1504" s="25" t="str">
        <f>IF(K1504&gt;4,"Dames","Messieurs")</f>
        <v>Dames</v>
      </c>
      <c r="J1504" t="str">
        <f>RIGHT(B1504,5)</f>
        <v>816.0</v>
      </c>
      <c r="K1504">
        <f>VALUE(LEFT(J1504,1))</f>
        <v>8</v>
      </c>
      <c r="L1504" s="25" t="str">
        <f>+O1504</f>
        <v>R8 </v>
      </c>
      <c r="M1504" s="25" t="s">
        <v>1525</v>
      </c>
      <c r="N1504" s="25" t="s">
        <v>1526</v>
      </c>
      <c r="O1504" s="25" t="s">
        <v>3070</v>
      </c>
      <c r="P1504" s="25">
        <v>11443</v>
      </c>
      <c r="Q1504" s="25">
        <v>0.82299999999999995</v>
      </c>
      <c r="R1504" s="25" t="s">
        <v>53</v>
      </c>
      <c r="S1504" s="25" t="s">
        <v>36</v>
      </c>
    </row>
    <row r="1505" spans="1:19" x14ac:dyDescent="0.35">
      <c r="A1505" s="25" t="str">
        <f>+N1505</f>
        <v>Luthi Jean-François</v>
      </c>
      <c r="B1505" s="25" t="str">
        <f>+M1505</f>
        <v>621.61.287.0</v>
      </c>
      <c r="C1505" s="25" t="str">
        <f>LEFT(L1505,2)</f>
        <v>R9</v>
      </c>
      <c r="D1505" s="25">
        <f>+Q1505</f>
        <v>0.75</v>
      </c>
      <c r="E1505" s="25" t="str">
        <f>+R1505</f>
        <v>60+</v>
      </c>
      <c r="F1505" s="25" t="str">
        <f>+S1505</f>
        <v>A</v>
      </c>
      <c r="G1505" s="29" t="s">
        <v>543</v>
      </c>
      <c r="H1505" s="29" t="str">
        <f t="shared" si="23"/>
        <v/>
      </c>
      <c r="I1505" s="25" t="str">
        <f>IF(K1505&gt;4,"Dames","Messieurs")</f>
        <v>Messieurs</v>
      </c>
      <c r="J1505" t="str">
        <f>RIGHT(B1505,5)</f>
        <v>287.0</v>
      </c>
      <c r="K1505">
        <f>VALUE(LEFT(J1505,1))</f>
        <v>2</v>
      </c>
      <c r="L1505" s="25" t="str">
        <f>+O1505</f>
        <v>R9 </v>
      </c>
      <c r="M1505" s="25" t="s">
        <v>656</v>
      </c>
      <c r="N1505" s="25" t="s">
        <v>657</v>
      </c>
      <c r="O1505" s="25" t="s">
        <v>3073</v>
      </c>
      <c r="P1505" s="25">
        <v>32458</v>
      </c>
      <c r="Q1505" s="25">
        <v>0.75</v>
      </c>
      <c r="R1505" s="25" t="s">
        <v>47</v>
      </c>
      <c r="S1505" s="25" t="s">
        <v>36</v>
      </c>
    </row>
    <row r="1506" spans="1:19" x14ac:dyDescent="0.35">
      <c r="A1506" s="25" t="str">
        <f>+N1506</f>
        <v>Luthi Marc</v>
      </c>
      <c r="B1506" s="25" t="str">
        <f>+M1506</f>
        <v>621.69.185.0</v>
      </c>
      <c r="C1506" s="25" t="str">
        <f>LEFT(L1506,2)</f>
        <v>R8</v>
      </c>
      <c r="D1506" s="25">
        <f>+Q1506</f>
        <v>0.98599999999999999</v>
      </c>
      <c r="E1506" s="25" t="str">
        <f>+R1506</f>
        <v>55+</v>
      </c>
      <c r="F1506" s="25" t="str">
        <f>+S1506</f>
        <v>A</v>
      </c>
      <c r="G1506" s="29" t="s">
        <v>1839</v>
      </c>
      <c r="H1506" s="29" t="str">
        <f t="shared" si="23"/>
        <v/>
      </c>
      <c r="I1506" s="25" t="str">
        <f>IF(K1506&gt;4,"Dames","Messieurs")</f>
        <v>Messieurs</v>
      </c>
      <c r="J1506" t="str">
        <f>RIGHT(B1506,5)</f>
        <v>185.0</v>
      </c>
      <c r="K1506">
        <f>VALUE(LEFT(J1506,1))</f>
        <v>1</v>
      </c>
      <c r="L1506" s="25" t="str">
        <f>+O1506</f>
        <v>R8 </v>
      </c>
      <c r="M1506" s="25" t="s">
        <v>2108</v>
      </c>
      <c r="N1506" s="25" t="s">
        <v>2109</v>
      </c>
      <c r="O1506" s="25" t="s">
        <v>3070</v>
      </c>
      <c r="P1506" s="25">
        <v>29103</v>
      </c>
      <c r="Q1506" s="25">
        <v>0.98599999999999999</v>
      </c>
      <c r="R1506" s="25" t="s">
        <v>53</v>
      </c>
      <c r="S1506" s="25" t="s">
        <v>36</v>
      </c>
    </row>
    <row r="1507" spans="1:19" x14ac:dyDescent="0.35">
      <c r="A1507" s="25" t="str">
        <f>+N1507</f>
        <v>LUTTER Nicolas</v>
      </c>
      <c r="B1507" s="25" t="str">
        <f>+M1507</f>
        <v>622.78.179.0</v>
      </c>
      <c r="C1507" s="25" t="str">
        <f>LEFT(L1507,2)</f>
        <v>R8</v>
      </c>
      <c r="D1507" s="25">
        <f>+Q1507</f>
        <v>1.19</v>
      </c>
      <c r="E1507" s="25" t="str">
        <f>+R1507</f>
        <v>45+</v>
      </c>
      <c r="F1507" s="25" t="str">
        <f>+S1507</f>
        <v>A</v>
      </c>
      <c r="G1507" s="29" t="s">
        <v>3359</v>
      </c>
      <c r="H1507" s="29" t="str">
        <f t="shared" si="23"/>
        <v/>
      </c>
      <c r="I1507" s="25" t="str">
        <f>IF(K1507&gt;4,"Dames","Messieurs")</f>
        <v>Messieurs</v>
      </c>
      <c r="J1507" t="str">
        <f>RIGHT(B1507,5)</f>
        <v>179.0</v>
      </c>
      <c r="K1507">
        <f>VALUE(LEFT(J1507,1))</f>
        <v>1</v>
      </c>
      <c r="L1507" s="25" t="str">
        <f>+O1507</f>
        <v>R8 </v>
      </c>
      <c r="M1507" s="25" t="s">
        <v>2646</v>
      </c>
      <c r="N1507" s="25" t="s">
        <v>2647</v>
      </c>
      <c r="O1507" s="25" t="s">
        <v>3070</v>
      </c>
      <c r="P1507" s="25">
        <v>26893</v>
      </c>
      <c r="Q1507" s="25">
        <v>1.19</v>
      </c>
      <c r="R1507" s="25" t="s">
        <v>78</v>
      </c>
      <c r="S1507" s="25" t="s">
        <v>36</v>
      </c>
    </row>
    <row r="1508" spans="1:19" x14ac:dyDescent="0.35">
      <c r="A1508" s="25" t="str">
        <f>+N1508</f>
        <v>Luyet Vincent</v>
      </c>
      <c r="B1508" s="25" t="str">
        <f>+M1508</f>
        <v>623.77.278.0</v>
      </c>
      <c r="C1508" s="25" t="str">
        <f>LEFT(L1508,2)</f>
        <v>R6</v>
      </c>
      <c r="D1508" s="25">
        <f>+Q1508</f>
        <v>4.05</v>
      </c>
      <c r="E1508" s="25" t="str">
        <f>+R1508</f>
        <v>45+</v>
      </c>
      <c r="F1508" s="25" t="str">
        <f>+S1508</f>
        <v>A</v>
      </c>
      <c r="G1508" s="29" t="s">
        <v>3972</v>
      </c>
      <c r="H1508" s="29" t="str">
        <f t="shared" si="23"/>
        <v/>
      </c>
      <c r="I1508" s="25" t="str">
        <f>IF(K1508&gt;4,"Dames","Messieurs")</f>
        <v>Messieurs</v>
      </c>
      <c r="J1508" t="str">
        <f>RIGHT(B1508,5)</f>
        <v>278.0</v>
      </c>
      <c r="K1508">
        <f>VALUE(LEFT(J1508,1))</f>
        <v>2</v>
      </c>
      <c r="L1508" s="25" t="str">
        <f>+O1508</f>
        <v>R6 </v>
      </c>
      <c r="M1508" s="25" t="s">
        <v>43</v>
      </c>
      <c r="N1508" s="25" t="s">
        <v>44</v>
      </c>
      <c r="O1508" s="25" t="s">
        <v>3065</v>
      </c>
      <c r="P1508" s="25">
        <v>7488</v>
      </c>
      <c r="Q1508" s="25">
        <v>4.05</v>
      </c>
      <c r="R1508" s="25" t="s">
        <v>78</v>
      </c>
      <c r="S1508" s="25" t="s">
        <v>36</v>
      </c>
    </row>
    <row r="1509" spans="1:19" x14ac:dyDescent="0.35">
      <c r="A1509" s="25" t="str">
        <f>+N1509</f>
        <v>Maatouk Ali</v>
      </c>
      <c r="B1509" s="25" t="str">
        <f>+M1509</f>
        <v>625.07.270.0</v>
      </c>
      <c r="C1509" s="25" t="str">
        <f>LEFT(L1509,2)</f>
        <v>R9</v>
      </c>
      <c r="D1509" s="25">
        <f>+Q1509</f>
        <v>0.75</v>
      </c>
      <c r="E1509" s="25" t="str">
        <f>+R1509</f>
        <v>18&amp;U</v>
      </c>
      <c r="F1509" s="25" t="str">
        <f>+S1509</f>
        <v>S</v>
      </c>
      <c r="G1509" s="29" t="s">
        <v>2175</v>
      </c>
      <c r="H1509" s="29" t="str">
        <f t="shared" si="23"/>
        <v/>
      </c>
      <c r="I1509" s="25" t="str">
        <f>IF(K1509&gt;4,"Dames","Messieurs")</f>
        <v>Messieurs</v>
      </c>
      <c r="J1509" t="str">
        <f>RIGHT(B1509,5)</f>
        <v>270.0</v>
      </c>
      <c r="K1509">
        <f>VALUE(LEFT(J1509,1))</f>
        <v>2</v>
      </c>
      <c r="L1509" s="25" t="str">
        <f>+O1509</f>
        <v>R9 </v>
      </c>
      <c r="M1509" s="25" t="s">
        <v>2837</v>
      </c>
      <c r="N1509" s="25" t="s">
        <v>2838</v>
      </c>
      <c r="O1509" s="25" t="s">
        <v>3073</v>
      </c>
      <c r="P1509" s="25">
        <v>32458</v>
      </c>
      <c r="Q1509" s="25">
        <v>0.75</v>
      </c>
      <c r="R1509" s="25" t="s">
        <v>73</v>
      </c>
      <c r="S1509" s="25" t="s">
        <v>878</v>
      </c>
    </row>
    <row r="1510" spans="1:19" x14ac:dyDescent="0.35">
      <c r="A1510" s="25" t="str">
        <f>+N1510</f>
        <v>Mabillard Gregg</v>
      </c>
      <c r="B1510" s="25" t="str">
        <f>+M1510</f>
        <v>625.77.141.0</v>
      </c>
      <c r="C1510" s="25" t="str">
        <f>LEFT(L1510,2)</f>
        <v>R7</v>
      </c>
      <c r="D1510" s="25">
        <f>+Q1510</f>
        <v>2.4750000000000001</v>
      </c>
      <c r="E1510" s="25" t="str">
        <f>+R1510</f>
        <v>45+</v>
      </c>
      <c r="F1510" s="25" t="str">
        <f>+S1510</f>
        <v>A</v>
      </c>
      <c r="G1510" s="29" t="s">
        <v>25</v>
      </c>
      <c r="H1510" s="29" t="str">
        <f t="shared" si="23"/>
        <v/>
      </c>
      <c r="I1510" s="25" t="str">
        <f>IF(K1510&gt;4,"Dames","Messieurs")</f>
        <v>Messieurs</v>
      </c>
      <c r="J1510" t="str">
        <f>RIGHT(B1510,5)</f>
        <v>141.0</v>
      </c>
      <c r="K1510">
        <f>VALUE(LEFT(J1510,1))</f>
        <v>1</v>
      </c>
      <c r="L1510" s="25" t="str">
        <f>+O1510</f>
        <v>R7 </v>
      </c>
      <c r="M1510" s="25" t="s">
        <v>69</v>
      </c>
      <c r="N1510" s="25" t="s">
        <v>70</v>
      </c>
      <c r="O1510" s="25" t="s">
        <v>3066</v>
      </c>
      <c r="P1510" s="25">
        <v>15764</v>
      </c>
      <c r="Q1510" s="25">
        <v>2.4750000000000001</v>
      </c>
      <c r="R1510" s="25" t="s">
        <v>78</v>
      </c>
      <c r="S1510" s="25" t="s">
        <v>36</v>
      </c>
    </row>
    <row r="1511" spans="1:19" x14ac:dyDescent="0.35">
      <c r="A1511" s="25" t="str">
        <f>+N1511</f>
        <v>Mac Donald Nicolaï</v>
      </c>
      <c r="B1511" s="25" t="str">
        <f>+M1511</f>
        <v>625.04.169.0</v>
      </c>
      <c r="C1511" s="25" t="str">
        <f>LEFT(L1511,2)</f>
        <v>R6</v>
      </c>
      <c r="D1511" s="25">
        <f>+Q1511</f>
        <v>4.4859999999999998</v>
      </c>
      <c r="E1511" s="25" t="str">
        <f>+R1511</f>
        <v>A</v>
      </c>
      <c r="F1511" s="25" t="str">
        <f>+S1511</f>
        <v>A</v>
      </c>
      <c r="G1511" s="29" t="s">
        <v>1839</v>
      </c>
      <c r="H1511" s="29" t="str">
        <f t="shared" si="23"/>
        <v/>
      </c>
      <c r="I1511" s="25" t="str">
        <f>IF(K1511&gt;4,"Dames","Messieurs")</f>
        <v>Messieurs</v>
      </c>
      <c r="J1511" t="str">
        <f>RIGHT(B1511,5)</f>
        <v>169.0</v>
      </c>
      <c r="K1511">
        <f>VALUE(LEFT(J1511,1))</f>
        <v>1</v>
      </c>
      <c r="L1511" s="25" t="str">
        <f>+O1511</f>
        <v>R6 </v>
      </c>
      <c r="M1511" s="25" t="s">
        <v>4944</v>
      </c>
      <c r="N1511" s="25" t="s">
        <v>4945</v>
      </c>
      <c r="O1511" s="25" t="s">
        <v>3065</v>
      </c>
      <c r="P1511" s="25">
        <v>5858</v>
      </c>
      <c r="Q1511" s="25">
        <v>4.4859999999999998</v>
      </c>
      <c r="R1511" s="25" t="s">
        <v>36</v>
      </c>
      <c r="S1511" s="25" t="s">
        <v>36</v>
      </c>
    </row>
    <row r="1512" spans="1:19" x14ac:dyDescent="0.35">
      <c r="A1512" s="25" t="str">
        <f>+N1512</f>
        <v>Macdiarmid Alice</v>
      </c>
      <c r="B1512" s="25" t="str">
        <f>+M1512</f>
        <v>625.65.745.0</v>
      </c>
      <c r="C1512" s="25" t="str">
        <f>LEFT(L1512,2)</f>
        <v>R7</v>
      </c>
      <c r="D1512" s="25">
        <f>+Q1512</f>
        <v>2.6040000000000001</v>
      </c>
      <c r="E1512" s="25" t="str">
        <f>+R1512</f>
        <v>60+</v>
      </c>
      <c r="F1512" s="25" t="str">
        <f>+S1512</f>
        <v>A</v>
      </c>
      <c r="G1512" s="29" t="s">
        <v>1839</v>
      </c>
      <c r="H1512" s="29" t="str">
        <f t="shared" si="23"/>
        <v/>
      </c>
      <c r="I1512" s="25" t="str">
        <f>IF(K1512&gt;4,"Dames","Messieurs")</f>
        <v>Dames</v>
      </c>
      <c r="J1512" t="str">
        <f>RIGHT(B1512,5)</f>
        <v>745.0</v>
      </c>
      <c r="K1512">
        <f>VALUE(LEFT(J1512,1))</f>
        <v>7</v>
      </c>
      <c r="L1512" s="25" t="str">
        <f>+O1512</f>
        <v>R7 </v>
      </c>
      <c r="M1512" s="25" t="s">
        <v>2138</v>
      </c>
      <c r="N1512" s="25" t="s">
        <v>2139</v>
      </c>
      <c r="O1512" s="25" t="s">
        <v>3066</v>
      </c>
      <c r="P1512" s="25">
        <v>5257</v>
      </c>
      <c r="Q1512" s="25">
        <v>2.6040000000000001</v>
      </c>
      <c r="R1512" s="25" t="s">
        <v>47</v>
      </c>
      <c r="S1512" s="25" t="s">
        <v>36</v>
      </c>
    </row>
    <row r="1513" spans="1:19" x14ac:dyDescent="0.35">
      <c r="A1513" s="25" t="str">
        <f>+N1513</f>
        <v>Mach David</v>
      </c>
      <c r="B1513" s="25" t="str">
        <f>+M1513</f>
        <v>625.72.372.0</v>
      </c>
      <c r="C1513" s="25" t="str">
        <f>LEFT(L1513,2)</f>
        <v>R8</v>
      </c>
      <c r="D1513" s="25">
        <f>+Q1513</f>
        <v>1.091</v>
      </c>
      <c r="E1513" s="25" t="str">
        <f>+R1513</f>
        <v>50+</v>
      </c>
      <c r="F1513" s="25" t="str">
        <f>+S1513</f>
        <v>A</v>
      </c>
      <c r="G1513" s="29" t="s">
        <v>3994</v>
      </c>
      <c r="H1513" s="29" t="str">
        <f t="shared" ref="H1513:H1576" si="24">IF(B1513=B1512,1,"")</f>
        <v/>
      </c>
      <c r="I1513" s="25" t="str">
        <f>IF(K1513&gt;4,"Dames","Messieurs")</f>
        <v>Messieurs</v>
      </c>
      <c r="J1513" t="str">
        <f>RIGHT(B1513,5)</f>
        <v>372.0</v>
      </c>
      <c r="K1513">
        <f>VALUE(LEFT(J1513,1))</f>
        <v>3</v>
      </c>
      <c r="L1513" s="25" t="str">
        <f>+O1513</f>
        <v>R8 </v>
      </c>
      <c r="M1513" s="25" t="s">
        <v>4683</v>
      </c>
      <c r="N1513" s="25" t="s">
        <v>4684</v>
      </c>
      <c r="O1513" s="25" t="s">
        <v>3070</v>
      </c>
      <c r="P1513" s="25">
        <v>28007</v>
      </c>
      <c r="Q1513" s="25">
        <v>1.091</v>
      </c>
      <c r="R1513" s="25" t="s">
        <v>39</v>
      </c>
      <c r="S1513" s="25" t="s">
        <v>36</v>
      </c>
    </row>
    <row r="1514" spans="1:19" x14ac:dyDescent="0.35">
      <c r="A1514" s="25" t="str">
        <f>+N1514</f>
        <v>Macherel Adriana</v>
      </c>
      <c r="B1514" s="25" t="str">
        <f>+M1514</f>
        <v>625.80.736.0</v>
      </c>
      <c r="C1514" s="25" t="str">
        <f>LEFT(L1514,2)</f>
        <v>R6</v>
      </c>
      <c r="D1514" s="25">
        <f>+Q1514</f>
        <v>3.8290000000000002</v>
      </c>
      <c r="E1514" s="25" t="str">
        <f>+R1514</f>
        <v>45+</v>
      </c>
      <c r="F1514" s="25" t="str">
        <f>+S1514</f>
        <v>A</v>
      </c>
      <c r="G1514" s="29" t="s">
        <v>3393</v>
      </c>
      <c r="H1514" s="29" t="str">
        <f t="shared" si="24"/>
        <v/>
      </c>
      <c r="I1514" s="25" t="str">
        <f>IF(K1514&gt;4,"Dames","Messieurs")</f>
        <v>Dames</v>
      </c>
      <c r="J1514" t="str">
        <f>RIGHT(B1514,5)</f>
        <v>736.0</v>
      </c>
      <c r="K1514">
        <f>VALUE(LEFT(J1514,1))</f>
        <v>7</v>
      </c>
      <c r="L1514" s="25" t="str">
        <f>+O1514</f>
        <v>R6 </v>
      </c>
      <c r="M1514" s="25" t="s">
        <v>3526</v>
      </c>
      <c r="N1514" s="25" t="s">
        <v>3527</v>
      </c>
      <c r="O1514" s="25" t="s">
        <v>3065</v>
      </c>
      <c r="P1514" s="25">
        <v>2941</v>
      </c>
      <c r="Q1514" s="25">
        <v>3.8290000000000002</v>
      </c>
      <c r="R1514" s="25" t="s">
        <v>78</v>
      </c>
      <c r="S1514" s="25" t="s">
        <v>36</v>
      </c>
    </row>
    <row r="1515" spans="1:19" x14ac:dyDescent="0.35">
      <c r="A1515" s="25" t="str">
        <f>+N1515</f>
        <v>Macherel Frédéric</v>
      </c>
      <c r="B1515" s="25" t="str">
        <f>+M1515</f>
        <v>625.74.438.0</v>
      </c>
      <c r="C1515" s="25" t="str">
        <f>LEFT(L1515,2)</f>
        <v>R7</v>
      </c>
      <c r="D1515" s="25">
        <f>+Q1515</f>
        <v>3.0979999999999999</v>
      </c>
      <c r="E1515" s="25" t="str">
        <f>+R1515</f>
        <v>50+</v>
      </c>
      <c r="F1515" s="25" t="str">
        <f>+S1515</f>
        <v>A</v>
      </c>
      <c r="G1515" s="29" t="s">
        <v>3393</v>
      </c>
      <c r="H1515" s="29" t="str">
        <f t="shared" si="24"/>
        <v/>
      </c>
      <c r="I1515" s="25" t="str">
        <f>IF(K1515&gt;4,"Dames","Messieurs")</f>
        <v>Messieurs</v>
      </c>
      <c r="J1515" t="str">
        <f>RIGHT(B1515,5)</f>
        <v>438.0</v>
      </c>
      <c r="K1515">
        <f>VALUE(LEFT(J1515,1))</f>
        <v>4</v>
      </c>
      <c r="L1515" s="25" t="str">
        <f>+O1515</f>
        <v>R7 </v>
      </c>
      <c r="M1515" s="25" t="s">
        <v>3644</v>
      </c>
      <c r="N1515" s="25" t="s">
        <v>3645</v>
      </c>
      <c r="O1515" s="25" t="s">
        <v>3066</v>
      </c>
      <c r="P1515" s="25">
        <v>12046</v>
      </c>
      <c r="Q1515" s="25">
        <v>3.0979999999999999</v>
      </c>
      <c r="R1515" s="25" t="s">
        <v>39</v>
      </c>
      <c r="S1515" s="25" t="s">
        <v>36</v>
      </c>
    </row>
    <row r="1516" spans="1:19" x14ac:dyDescent="0.35">
      <c r="A1516" s="25" t="str">
        <f>+N1516</f>
        <v>Macherel Jade</v>
      </c>
      <c r="B1516" s="25" t="str">
        <f>+M1516</f>
        <v>625.12.557.0</v>
      </c>
      <c r="C1516" s="25" t="str">
        <f>LEFT(L1516,2)</f>
        <v>R6</v>
      </c>
      <c r="D1516" s="25">
        <f>+Q1516</f>
        <v>3.3170000000000002</v>
      </c>
      <c r="E1516" s="25" t="str">
        <f>+R1516</f>
        <v>14&amp;U</v>
      </c>
      <c r="F1516" s="25" t="str">
        <f>+S1516</f>
        <v>A</v>
      </c>
      <c r="G1516" s="29" t="s">
        <v>3393</v>
      </c>
      <c r="H1516" s="29" t="str">
        <f t="shared" si="24"/>
        <v/>
      </c>
      <c r="I1516" s="25" t="str">
        <f>IF(K1516&gt;4,"Dames","Messieurs")</f>
        <v>Dames</v>
      </c>
      <c r="J1516" t="str">
        <f>RIGHT(B1516,5)</f>
        <v>557.0</v>
      </c>
      <c r="K1516">
        <f>VALUE(LEFT(J1516,1))</f>
        <v>5</v>
      </c>
      <c r="L1516" s="25" t="str">
        <f>+O1516</f>
        <v>R6 </v>
      </c>
      <c r="M1516" s="25" t="s">
        <v>3534</v>
      </c>
      <c r="N1516" s="25" t="s">
        <v>3535</v>
      </c>
      <c r="O1516" s="25" t="s">
        <v>3065</v>
      </c>
      <c r="P1516" s="25">
        <v>3777</v>
      </c>
      <c r="Q1516" s="25">
        <v>3.3170000000000002</v>
      </c>
      <c r="R1516" s="25" t="s">
        <v>83</v>
      </c>
      <c r="S1516" s="25" t="s">
        <v>36</v>
      </c>
    </row>
    <row r="1517" spans="1:19" x14ac:dyDescent="0.35">
      <c r="A1517" s="25" t="str">
        <f>+N1517</f>
        <v>Mack Emmanuelle</v>
      </c>
      <c r="B1517" s="25" t="str">
        <f>+M1517</f>
        <v>625.59.604.0</v>
      </c>
      <c r="C1517" s="25" t="str">
        <f>LEFT(L1517,2)</f>
        <v>R6</v>
      </c>
      <c r="D1517" s="25">
        <f>+Q1517</f>
        <v>4.0659999999999998</v>
      </c>
      <c r="E1517" s="25" t="str">
        <f>+R1517</f>
        <v>65+</v>
      </c>
      <c r="F1517" s="25" t="str">
        <f>+S1517</f>
        <v>A</v>
      </c>
      <c r="G1517" s="29" t="s">
        <v>28</v>
      </c>
      <c r="H1517" s="29" t="str">
        <f t="shared" si="24"/>
        <v/>
      </c>
      <c r="I1517" s="25" t="str">
        <f>IF(K1517&gt;4,"Dames","Messieurs")</f>
        <v>Dames</v>
      </c>
      <c r="J1517" t="str">
        <f>RIGHT(B1517,5)</f>
        <v>604.0</v>
      </c>
      <c r="K1517">
        <f>VALUE(LEFT(J1517,1))</f>
        <v>6</v>
      </c>
      <c r="L1517" s="25" t="str">
        <f>+O1517</f>
        <v>R6 </v>
      </c>
      <c r="M1517" s="25" t="s">
        <v>259</v>
      </c>
      <c r="N1517" s="25" t="s">
        <v>260</v>
      </c>
      <c r="O1517" s="25" t="s">
        <v>3065</v>
      </c>
      <c r="P1517" s="25">
        <v>2565</v>
      </c>
      <c r="Q1517" s="25">
        <v>4.0659999999999998</v>
      </c>
      <c r="R1517" s="25" t="s">
        <v>100</v>
      </c>
      <c r="S1517" s="25" t="s">
        <v>36</v>
      </c>
    </row>
    <row r="1518" spans="1:19" x14ac:dyDescent="0.35">
      <c r="A1518" s="25" t="str">
        <f>+N1518</f>
        <v>Mack Mathilde</v>
      </c>
      <c r="B1518" s="25" t="str">
        <f>+M1518</f>
        <v>625.88.722.1</v>
      </c>
      <c r="C1518" s="25" t="str">
        <f>LEFT(L1518,2)</f>
        <v>R9</v>
      </c>
      <c r="D1518" s="25">
        <f>+Q1518</f>
        <v>0.75</v>
      </c>
      <c r="E1518" s="25" t="str">
        <f>+R1518</f>
        <v>35+</v>
      </c>
      <c r="F1518" s="25" t="str">
        <f>+S1518</f>
        <v>S</v>
      </c>
      <c r="G1518" s="29" t="s">
        <v>28</v>
      </c>
      <c r="H1518" s="29" t="str">
        <f t="shared" si="24"/>
        <v/>
      </c>
      <c r="I1518" s="25" t="str">
        <f>IF(K1518&gt;4,"Dames","Messieurs")</f>
        <v>Dames</v>
      </c>
      <c r="J1518" t="str">
        <f>RIGHT(B1518,5)</f>
        <v>722.1</v>
      </c>
      <c r="K1518">
        <f>VALUE(LEFT(J1518,1))</f>
        <v>7</v>
      </c>
      <c r="L1518" s="25" t="str">
        <f>+O1518</f>
        <v>R9 </v>
      </c>
      <c r="M1518" s="25" t="s">
        <v>280</v>
      </c>
      <c r="N1518" s="25" t="s">
        <v>281</v>
      </c>
      <c r="O1518" s="25" t="s">
        <v>3073</v>
      </c>
      <c r="P1518" s="25">
        <v>11805</v>
      </c>
      <c r="Q1518" s="25">
        <v>0.75</v>
      </c>
      <c r="R1518" s="25" t="s">
        <v>42</v>
      </c>
      <c r="S1518" s="25" t="s">
        <v>878</v>
      </c>
    </row>
    <row r="1519" spans="1:19" x14ac:dyDescent="0.35">
      <c r="A1519" s="25" t="str">
        <f>+N1519</f>
        <v>Mack-Rodriguez Antonin</v>
      </c>
      <c r="B1519" s="25" t="str">
        <f>+M1519</f>
        <v>625.95.262.0</v>
      </c>
      <c r="C1519" s="25" t="str">
        <f>LEFT(L1519,2)</f>
        <v>R9</v>
      </c>
      <c r="D1519" s="25">
        <f>+Q1519</f>
        <v>0.75</v>
      </c>
      <c r="E1519" s="25" t="str">
        <f>+R1519</f>
        <v>A</v>
      </c>
      <c r="F1519" s="25" t="str">
        <f>+S1519</f>
        <v>S</v>
      </c>
      <c r="G1519" s="29" t="s">
        <v>28</v>
      </c>
      <c r="H1519" s="29" t="str">
        <f t="shared" si="24"/>
        <v/>
      </c>
      <c r="I1519" s="25" t="str">
        <f>IF(K1519&gt;4,"Dames","Messieurs")</f>
        <v>Messieurs</v>
      </c>
      <c r="J1519" t="str">
        <f>RIGHT(B1519,5)</f>
        <v>262.0</v>
      </c>
      <c r="K1519">
        <f>VALUE(LEFT(J1519,1))</f>
        <v>2</v>
      </c>
      <c r="L1519" s="25" t="str">
        <f>+O1519</f>
        <v>R9 </v>
      </c>
      <c r="M1519" s="25" t="s">
        <v>1527</v>
      </c>
      <c r="N1519" s="25" t="s">
        <v>1528</v>
      </c>
      <c r="O1519" s="25" t="s">
        <v>3073</v>
      </c>
      <c r="P1519" s="25">
        <v>32458</v>
      </c>
      <c r="Q1519" s="25">
        <v>0.75</v>
      </c>
      <c r="R1519" s="25" t="s">
        <v>36</v>
      </c>
      <c r="S1519" s="25" t="s">
        <v>878</v>
      </c>
    </row>
    <row r="1520" spans="1:19" x14ac:dyDescent="0.35">
      <c r="A1520" s="25" t="str">
        <f>+N1520</f>
        <v>Macrelle Christophe</v>
      </c>
      <c r="B1520" s="25" t="str">
        <f>+M1520</f>
        <v>625.72.262.0</v>
      </c>
      <c r="C1520" s="25" t="str">
        <f>LEFT(L1520,2)</f>
        <v>R8</v>
      </c>
      <c r="D1520" s="25">
        <f>+Q1520</f>
        <v>1.0469999999999999</v>
      </c>
      <c r="E1520" s="25" t="str">
        <f>+R1520</f>
        <v>50+</v>
      </c>
      <c r="F1520" s="25" t="str">
        <f>+S1520</f>
        <v>S</v>
      </c>
      <c r="G1520" s="29" t="s">
        <v>3359</v>
      </c>
      <c r="H1520" s="29" t="str">
        <f t="shared" si="24"/>
        <v/>
      </c>
      <c r="I1520" s="25" t="str">
        <f>IF(K1520&gt;4,"Dames","Messieurs")</f>
        <v>Messieurs</v>
      </c>
      <c r="J1520" t="str">
        <f>RIGHT(B1520,5)</f>
        <v>262.0</v>
      </c>
      <c r="K1520">
        <f>VALUE(LEFT(J1520,1))</f>
        <v>2</v>
      </c>
      <c r="L1520" s="25" t="str">
        <f>+O1520</f>
        <v>R8 </v>
      </c>
      <c r="M1520" s="25" t="s">
        <v>1867</v>
      </c>
      <c r="N1520" s="25" t="s">
        <v>1868</v>
      </c>
      <c r="O1520" s="25" t="s">
        <v>3070</v>
      </c>
      <c r="P1520" s="25">
        <v>28441</v>
      </c>
      <c r="Q1520" s="25">
        <v>1.0469999999999999</v>
      </c>
      <c r="R1520" s="25" t="s">
        <v>39</v>
      </c>
      <c r="S1520" s="25" t="s">
        <v>878</v>
      </c>
    </row>
    <row r="1521" spans="1:19" x14ac:dyDescent="0.35">
      <c r="A1521" s="25" t="str">
        <f>+N1521</f>
        <v>Maeder Serge</v>
      </c>
      <c r="B1521" s="25" t="str">
        <f>+M1521</f>
        <v>626.45.437.0</v>
      </c>
      <c r="C1521" s="25" t="str">
        <f>LEFT(L1521,2)</f>
        <v>R9</v>
      </c>
      <c r="D1521" s="25">
        <f>+Q1521</f>
        <v>0.85499999999999998</v>
      </c>
      <c r="E1521" s="25" t="str">
        <f>+R1521</f>
        <v>80+</v>
      </c>
      <c r="F1521" s="25" t="str">
        <f>+S1521</f>
        <v>A</v>
      </c>
      <c r="G1521" s="29" t="s">
        <v>29</v>
      </c>
      <c r="H1521" s="29" t="str">
        <f t="shared" si="24"/>
        <v/>
      </c>
      <c r="I1521" s="25" t="str">
        <f>IF(K1521&gt;4,"Dames","Messieurs")</f>
        <v>Messieurs</v>
      </c>
      <c r="J1521" t="str">
        <f>RIGHT(B1521,5)</f>
        <v>437.0</v>
      </c>
      <c r="K1521">
        <f>VALUE(LEFT(J1521,1))</f>
        <v>4</v>
      </c>
      <c r="L1521" s="25" t="str">
        <f>+O1521</f>
        <v>R9 </v>
      </c>
      <c r="M1521" s="25" t="s">
        <v>5342</v>
      </c>
      <c r="N1521" s="25" t="s">
        <v>5343</v>
      </c>
      <c r="O1521" s="25" t="s">
        <v>3073</v>
      </c>
      <c r="P1521" s="25">
        <v>30989</v>
      </c>
      <c r="Q1521" s="25">
        <v>0.85499999999999998</v>
      </c>
      <c r="R1521" s="25" t="s">
        <v>160</v>
      </c>
      <c r="S1521" s="25" t="s">
        <v>36</v>
      </c>
    </row>
    <row r="1522" spans="1:19" x14ac:dyDescent="0.35">
      <c r="A1522" s="25" t="str">
        <f>+N1522</f>
        <v>Magliocco Erza</v>
      </c>
      <c r="B1522" s="25" t="str">
        <f>+M1522</f>
        <v>627.09.258.0</v>
      </c>
      <c r="C1522" s="25" t="str">
        <f>LEFT(L1522,2)</f>
        <v>R9</v>
      </c>
      <c r="D1522" s="25">
        <f>+Q1522</f>
        <v>0.75</v>
      </c>
      <c r="E1522" s="25" t="str">
        <f>+R1522</f>
        <v>16&amp;U</v>
      </c>
      <c r="F1522" s="25" t="str">
        <f>+S1522</f>
        <v>S</v>
      </c>
      <c r="G1522" s="29" t="s">
        <v>26</v>
      </c>
      <c r="H1522" s="29" t="str">
        <f t="shared" si="24"/>
        <v/>
      </c>
      <c r="I1522" s="25" t="str">
        <f>IF(K1522&gt;4,"Dames","Messieurs")</f>
        <v>Messieurs</v>
      </c>
      <c r="J1522" t="str">
        <f>RIGHT(B1522,5)</f>
        <v>258.0</v>
      </c>
      <c r="K1522">
        <f>VALUE(LEFT(J1522,1))</f>
        <v>2</v>
      </c>
      <c r="L1522" s="25" t="str">
        <f>+O1522</f>
        <v>R9 </v>
      </c>
      <c r="M1522" s="25" t="s">
        <v>2214</v>
      </c>
      <c r="N1522" s="25" t="s">
        <v>2215</v>
      </c>
      <c r="O1522" s="25" t="s">
        <v>3073</v>
      </c>
      <c r="P1522" s="25">
        <v>32458</v>
      </c>
      <c r="Q1522" s="25">
        <v>0.75</v>
      </c>
      <c r="R1522" s="25" t="s">
        <v>87</v>
      </c>
      <c r="S1522" s="25" t="s">
        <v>878</v>
      </c>
    </row>
    <row r="1523" spans="1:19" x14ac:dyDescent="0.35">
      <c r="A1523" s="25" t="str">
        <f>+N1523</f>
        <v>Magnan Quentin</v>
      </c>
      <c r="B1523" s="25" t="str">
        <f>+M1523</f>
        <v>627.11.176.0</v>
      </c>
      <c r="C1523" s="25" t="str">
        <f>LEFT(L1523,2)</f>
        <v>R9</v>
      </c>
      <c r="D1523" s="25">
        <f>+Q1523</f>
        <v>0.745</v>
      </c>
      <c r="E1523" s="25" t="str">
        <f>+R1523</f>
        <v>14&amp;U</v>
      </c>
      <c r="F1523" s="25" t="str">
        <f>+S1523</f>
        <v>A</v>
      </c>
      <c r="G1523" s="29" t="s">
        <v>3995</v>
      </c>
      <c r="H1523" s="29" t="str">
        <f t="shared" si="24"/>
        <v/>
      </c>
      <c r="I1523" s="25" t="str">
        <f>IF(K1523&gt;4,"Dames","Messieurs")</f>
        <v>Messieurs</v>
      </c>
      <c r="J1523" t="str">
        <f>RIGHT(B1523,5)</f>
        <v>176.0</v>
      </c>
      <c r="K1523">
        <f>VALUE(LEFT(J1523,1))</f>
        <v>1</v>
      </c>
      <c r="L1523" s="25" t="str">
        <f>+O1523</f>
        <v>R9 </v>
      </c>
      <c r="M1523" s="25" t="s">
        <v>4350</v>
      </c>
      <c r="N1523" s="25" t="s">
        <v>4351</v>
      </c>
      <c r="O1523" s="25" t="s">
        <v>3073</v>
      </c>
      <c r="P1523" s="25">
        <v>44548</v>
      </c>
      <c r="Q1523" s="25">
        <v>0.745</v>
      </c>
      <c r="R1523" s="25" t="s">
        <v>83</v>
      </c>
      <c r="S1523" s="25" t="s">
        <v>36</v>
      </c>
    </row>
    <row r="1524" spans="1:19" x14ac:dyDescent="0.35">
      <c r="A1524" s="25" t="str">
        <f>+N1524</f>
        <v>Magnin Alice</v>
      </c>
      <c r="B1524" s="25" t="str">
        <f>+M1524</f>
        <v>627.52.656.0</v>
      </c>
      <c r="C1524" s="25" t="str">
        <f>LEFT(L1524,2)</f>
        <v>R8</v>
      </c>
      <c r="D1524" s="25">
        <f>+Q1524</f>
        <v>0.98599999999999999</v>
      </c>
      <c r="E1524" s="25" t="str">
        <f>+R1524</f>
        <v>70+</v>
      </c>
      <c r="F1524" s="25" t="str">
        <f>+S1524</f>
        <v>A</v>
      </c>
      <c r="G1524" s="29" t="s">
        <v>28</v>
      </c>
      <c r="H1524" s="29" t="str">
        <f t="shared" si="24"/>
        <v/>
      </c>
      <c r="I1524" s="25" t="str">
        <f>IF(K1524&gt;4,"Dames","Messieurs")</f>
        <v>Dames</v>
      </c>
      <c r="J1524" t="str">
        <f>RIGHT(B1524,5)</f>
        <v>656.0</v>
      </c>
      <c r="K1524">
        <f>VALUE(LEFT(J1524,1))</f>
        <v>6</v>
      </c>
      <c r="L1524" s="25" t="str">
        <f>+O1524</f>
        <v>R8 </v>
      </c>
      <c r="M1524" s="25" t="s">
        <v>268</v>
      </c>
      <c r="N1524" s="25" t="s">
        <v>269</v>
      </c>
      <c r="O1524" s="25" t="s">
        <v>3070</v>
      </c>
      <c r="P1524" s="25">
        <v>10667</v>
      </c>
      <c r="Q1524" s="25">
        <v>0.98599999999999999</v>
      </c>
      <c r="R1524" s="25" t="s">
        <v>148</v>
      </c>
      <c r="S1524" s="25" t="s">
        <v>36</v>
      </c>
    </row>
    <row r="1525" spans="1:19" x14ac:dyDescent="0.35">
      <c r="A1525" s="25" t="str">
        <f>+N1525</f>
        <v>Magnin Claude</v>
      </c>
      <c r="B1525" s="25" t="str">
        <f>+M1525</f>
        <v>627.59.445.0</v>
      </c>
      <c r="C1525" s="25" t="str">
        <f>LEFT(L1525,2)</f>
        <v>R9</v>
      </c>
      <c r="D1525" s="25">
        <f>+Q1525</f>
        <v>0.75</v>
      </c>
      <c r="E1525" s="25" t="str">
        <f>+R1525</f>
        <v>65+</v>
      </c>
      <c r="F1525" s="25" t="str">
        <f>+S1525</f>
        <v>S</v>
      </c>
      <c r="G1525" s="29" t="s">
        <v>28</v>
      </c>
      <c r="H1525" s="29" t="str">
        <f t="shared" si="24"/>
        <v/>
      </c>
      <c r="I1525" s="25" t="str">
        <f>IF(K1525&gt;4,"Dames","Messieurs")</f>
        <v>Messieurs</v>
      </c>
      <c r="J1525" t="str">
        <f>RIGHT(B1525,5)</f>
        <v>445.0</v>
      </c>
      <c r="K1525">
        <f>VALUE(LEFT(J1525,1))</f>
        <v>4</v>
      </c>
      <c r="L1525" s="25" t="str">
        <f>+O1525</f>
        <v>R9 </v>
      </c>
      <c r="M1525" s="25" t="s">
        <v>1529</v>
      </c>
      <c r="N1525" s="25" t="s">
        <v>1530</v>
      </c>
      <c r="O1525" s="25" t="s">
        <v>3073</v>
      </c>
      <c r="P1525" s="25">
        <v>32458</v>
      </c>
      <c r="Q1525" s="25">
        <v>0.75</v>
      </c>
      <c r="R1525" s="25" t="s">
        <v>100</v>
      </c>
      <c r="S1525" s="25" t="s">
        <v>878</v>
      </c>
    </row>
    <row r="1526" spans="1:19" x14ac:dyDescent="0.35">
      <c r="A1526" s="25" t="str">
        <f>+N1526</f>
        <v>Magnin Yves</v>
      </c>
      <c r="B1526" s="25" t="str">
        <f>+M1526</f>
        <v>627.60.150.0</v>
      </c>
      <c r="C1526" s="25" t="str">
        <f>LEFT(L1526,2)</f>
        <v>R9</v>
      </c>
      <c r="D1526" s="25">
        <f>+Q1526</f>
        <v>0.80400000000000005</v>
      </c>
      <c r="E1526" s="25" t="str">
        <f>+R1526</f>
        <v>65+</v>
      </c>
      <c r="F1526" s="25" t="str">
        <f>+S1526</f>
        <v>A</v>
      </c>
      <c r="G1526" s="29" t="s">
        <v>3995</v>
      </c>
      <c r="H1526" s="29" t="str">
        <f t="shared" si="24"/>
        <v/>
      </c>
      <c r="I1526" s="25" t="str">
        <f>IF(K1526&gt;4,"Dames","Messieurs")</f>
        <v>Messieurs</v>
      </c>
      <c r="J1526" t="str">
        <f>RIGHT(B1526,5)</f>
        <v>150.0</v>
      </c>
      <c r="K1526">
        <f>VALUE(LEFT(J1526,1))</f>
        <v>1</v>
      </c>
      <c r="L1526" s="25" t="str">
        <f>+O1526</f>
        <v>R9 </v>
      </c>
      <c r="M1526" s="25" t="s">
        <v>4242</v>
      </c>
      <c r="N1526" s="25" t="s">
        <v>4243</v>
      </c>
      <c r="O1526" s="25" t="s">
        <v>3073</v>
      </c>
      <c r="P1526" s="25">
        <v>31695</v>
      </c>
      <c r="Q1526" s="25">
        <v>0.80400000000000005</v>
      </c>
      <c r="R1526" s="25" t="s">
        <v>100</v>
      </c>
      <c r="S1526" s="25" t="s">
        <v>36</v>
      </c>
    </row>
    <row r="1527" spans="1:19" x14ac:dyDescent="0.35">
      <c r="A1527" s="25" t="str">
        <f>+N1527</f>
        <v>Magurano Stefano</v>
      </c>
      <c r="B1527" s="25" t="str">
        <f>+M1527</f>
        <v>627.71.327.0</v>
      </c>
      <c r="C1527" s="25" t="str">
        <f>LEFT(L1527,2)</f>
        <v>R9</v>
      </c>
      <c r="D1527" s="25">
        <f>+Q1527</f>
        <v>0.75</v>
      </c>
      <c r="E1527" s="25" t="str">
        <f>+R1527</f>
        <v>50+</v>
      </c>
      <c r="F1527" s="25" t="str">
        <f>+S1527</f>
        <v>S</v>
      </c>
      <c r="G1527" s="29" t="s">
        <v>28</v>
      </c>
      <c r="H1527" s="29" t="str">
        <f t="shared" si="24"/>
        <v/>
      </c>
      <c r="I1527" s="25" t="str">
        <f>IF(K1527&gt;4,"Dames","Messieurs")</f>
        <v>Messieurs</v>
      </c>
      <c r="J1527" t="str">
        <f>RIGHT(B1527,5)</f>
        <v>327.0</v>
      </c>
      <c r="K1527">
        <f>VALUE(LEFT(J1527,1))</f>
        <v>3</v>
      </c>
      <c r="L1527" s="25" t="str">
        <f>+O1527</f>
        <v>R9 </v>
      </c>
      <c r="M1527" s="25" t="s">
        <v>419</v>
      </c>
      <c r="N1527" s="25" t="s">
        <v>420</v>
      </c>
      <c r="O1527" s="25" t="s">
        <v>3073</v>
      </c>
      <c r="P1527" s="25">
        <v>32458</v>
      </c>
      <c r="Q1527" s="25">
        <v>0.75</v>
      </c>
      <c r="R1527" s="25" t="s">
        <v>39</v>
      </c>
      <c r="S1527" s="25" t="s">
        <v>878</v>
      </c>
    </row>
    <row r="1528" spans="1:19" x14ac:dyDescent="0.35">
      <c r="A1528" s="25" t="str">
        <f>+N1528</f>
        <v>Mahler Per Bo</v>
      </c>
      <c r="B1528" s="25" t="str">
        <f>+M1528</f>
        <v>627.58.332.0</v>
      </c>
      <c r="C1528" s="25" t="str">
        <f>LEFT(L1528,2)</f>
        <v>R9</v>
      </c>
      <c r="D1528" s="25">
        <f>+Q1528</f>
        <v>0.75</v>
      </c>
      <c r="E1528" s="25" t="str">
        <f>+R1528</f>
        <v>65+</v>
      </c>
      <c r="F1528" s="25" t="str">
        <f>+S1528</f>
        <v>A</v>
      </c>
      <c r="G1528" s="29" t="s">
        <v>29</v>
      </c>
      <c r="H1528" s="29" t="str">
        <f t="shared" si="24"/>
        <v/>
      </c>
      <c r="I1528" s="25" t="str">
        <f>IF(K1528&gt;4,"Dames","Messieurs")</f>
        <v>Messieurs</v>
      </c>
      <c r="J1528" t="str">
        <f>RIGHT(B1528,5)</f>
        <v>332.0</v>
      </c>
      <c r="K1528">
        <f>VALUE(LEFT(J1528,1))</f>
        <v>3</v>
      </c>
      <c r="L1528" s="25" t="str">
        <f>+O1528</f>
        <v>R9 </v>
      </c>
      <c r="M1528" s="25" t="s">
        <v>5360</v>
      </c>
      <c r="N1528" s="25" t="s">
        <v>5361</v>
      </c>
      <c r="O1528" s="25" t="s">
        <v>3073</v>
      </c>
      <c r="P1528" s="25">
        <v>32458</v>
      </c>
      <c r="Q1528" s="25">
        <v>0.75</v>
      </c>
      <c r="R1528" s="25" t="s">
        <v>100</v>
      </c>
      <c r="S1528" s="25" t="s">
        <v>36</v>
      </c>
    </row>
    <row r="1529" spans="1:19" x14ac:dyDescent="0.35">
      <c r="A1529" s="25" t="str">
        <f>+N1529</f>
        <v>Mai Sasha</v>
      </c>
      <c r="B1529" s="25" t="str">
        <f>+M1529</f>
        <v>628.12.713.0</v>
      </c>
      <c r="C1529" s="25" t="str">
        <f>LEFT(L1529,2)</f>
        <v>R7</v>
      </c>
      <c r="D1529" s="25">
        <f>+Q1529</f>
        <v>2.972</v>
      </c>
      <c r="E1529" s="25" t="str">
        <f>+R1529</f>
        <v>14&amp;U</v>
      </c>
      <c r="F1529" s="25" t="str">
        <f>+S1529</f>
        <v>A</v>
      </c>
      <c r="G1529" s="29" t="s">
        <v>27</v>
      </c>
      <c r="H1529" s="29" t="str">
        <f t="shared" si="24"/>
        <v/>
      </c>
      <c r="I1529" s="25" t="str">
        <f>IF(K1529&gt;4,"Dames","Messieurs")</f>
        <v>Dames</v>
      </c>
      <c r="J1529" t="str">
        <f>RIGHT(B1529,5)</f>
        <v>713.0</v>
      </c>
      <c r="K1529">
        <f>VALUE(LEFT(J1529,1))</f>
        <v>7</v>
      </c>
      <c r="L1529" s="25" t="str">
        <f>+O1529</f>
        <v>R7 </v>
      </c>
      <c r="M1529" s="25" t="s">
        <v>3752</v>
      </c>
      <c r="N1529" s="25" t="s">
        <v>3753</v>
      </c>
      <c r="O1529" s="25" t="s">
        <v>3066</v>
      </c>
      <c r="P1529" s="25">
        <v>4451</v>
      </c>
      <c r="Q1529" s="25">
        <v>2.972</v>
      </c>
      <c r="R1529" s="25" t="s">
        <v>83</v>
      </c>
      <c r="S1529" s="25" t="s">
        <v>36</v>
      </c>
    </row>
    <row r="1530" spans="1:19" x14ac:dyDescent="0.35">
      <c r="A1530" s="25" t="str">
        <f>+N1530</f>
        <v>Maiburg Till</v>
      </c>
      <c r="B1530" s="25" t="str">
        <f>+M1530</f>
        <v>628.07.320.0</v>
      </c>
      <c r="C1530" s="25" t="str">
        <f>LEFT(L1530,2)</f>
        <v>R8</v>
      </c>
      <c r="D1530" s="25">
        <f>+Q1530</f>
        <v>1.419</v>
      </c>
      <c r="E1530" s="25" t="str">
        <f>+R1530</f>
        <v>18&amp;U</v>
      </c>
      <c r="F1530" s="25" t="str">
        <f>+S1530</f>
        <v>S</v>
      </c>
      <c r="G1530" s="29" t="s">
        <v>543</v>
      </c>
      <c r="H1530" s="29" t="str">
        <f t="shared" si="24"/>
        <v/>
      </c>
      <c r="I1530" s="25" t="str">
        <f>IF(K1530&gt;4,"Dames","Messieurs")</f>
        <v>Messieurs</v>
      </c>
      <c r="J1530" t="str">
        <f>RIGHT(B1530,5)</f>
        <v>320.0</v>
      </c>
      <c r="K1530">
        <f>VALUE(LEFT(J1530,1))</f>
        <v>3</v>
      </c>
      <c r="L1530" s="25" t="str">
        <f>+O1530</f>
        <v>R8 </v>
      </c>
      <c r="M1530" s="25" t="s">
        <v>652</v>
      </c>
      <c r="N1530" s="25" t="s">
        <v>653</v>
      </c>
      <c r="O1530" s="25" t="s">
        <v>3070</v>
      </c>
      <c r="P1530" s="25">
        <v>24209</v>
      </c>
      <c r="Q1530" s="25">
        <v>1.419</v>
      </c>
      <c r="R1530" s="25" t="s">
        <v>73</v>
      </c>
      <c r="S1530" s="25" t="s">
        <v>878</v>
      </c>
    </row>
    <row r="1531" spans="1:19" x14ac:dyDescent="0.35">
      <c r="A1531" s="25" t="str">
        <f>+N1531</f>
        <v>Maillard Pierre</v>
      </c>
      <c r="B1531" s="25" t="str">
        <f>+M1531</f>
        <v>628.93.378.0</v>
      </c>
      <c r="C1531" s="25" t="str">
        <f>LEFT(L1531,2)</f>
        <v>R9</v>
      </c>
      <c r="D1531" s="25">
        <f>+Q1531</f>
        <v>0.75</v>
      </c>
      <c r="E1531" s="25" t="str">
        <f>+R1531</f>
        <v>A</v>
      </c>
      <c r="F1531" s="25" t="str">
        <f>+S1531</f>
        <v>S</v>
      </c>
      <c r="G1531" s="29" t="s">
        <v>25</v>
      </c>
      <c r="H1531" s="29" t="str">
        <f t="shared" si="24"/>
        <v/>
      </c>
      <c r="I1531" s="25" t="str">
        <f>IF(K1531&gt;4,"Dames","Messieurs")</f>
        <v>Messieurs</v>
      </c>
      <c r="J1531" t="str">
        <f>RIGHT(B1531,5)</f>
        <v>378.0</v>
      </c>
      <c r="K1531">
        <f>VALUE(LEFT(J1531,1))</f>
        <v>3</v>
      </c>
      <c r="L1531" s="25" t="str">
        <f>+O1531</f>
        <v>R9 </v>
      </c>
      <c r="M1531" s="25" t="s">
        <v>973</v>
      </c>
      <c r="N1531" s="25" t="s">
        <v>974</v>
      </c>
      <c r="O1531" s="25" t="s">
        <v>3073</v>
      </c>
      <c r="P1531" s="25">
        <v>32458</v>
      </c>
      <c r="Q1531" s="25">
        <v>0.75</v>
      </c>
      <c r="R1531" s="25" t="s">
        <v>36</v>
      </c>
      <c r="S1531" s="25" t="s">
        <v>878</v>
      </c>
    </row>
    <row r="1532" spans="1:19" x14ac:dyDescent="0.35">
      <c r="A1532" s="25" t="str">
        <f>+N1532</f>
        <v>Maire Matteo</v>
      </c>
      <c r="B1532" s="25" t="str">
        <f>+M1532</f>
        <v>628.11.146.0</v>
      </c>
      <c r="C1532" s="25" t="str">
        <f>LEFT(L1532,2)</f>
        <v>R5</v>
      </c>
      <c r="D1532" s="25">
        <f>+Q1532</f>
        <v>5.7569999999999997</v>
      </c>
      <c r="E1532" s="25" t="str">
        <f>+R1532</f>
        <v>14&amp;U</v>
      </c>
      <c r="F1532" s="25" t="str">
        <f>+S1532</f>
        <v>A</v>
      </c>
      <c r="G1532" s="29" t="s">
        <v>2175</v>
      </c>
      <c r="H1532" s="29" t="str">
        <f t="shared" si="24"/>
        <v/>
      </c>
      <c r="I1532" s="25" t="str">
        <f>IF(K1532&gt;4,"Dames","Messieurs")</f>
        <v>Messieurs</v>
      </c>
      <c r="J1532" t="str">
        <f>RIGHT(B1532,5)</f>
        <v>146.0</v>
      </c>
      <c r="K1532">
        <f>VALUE(LEFT(J1532,1))</f>
        <v>1</v>
      </c>
      <c r="L1532" s="25" t="str">
        <f>+O1532</f>
        <v>R5 </v>
      </c>
      <c r="M1532" s="25" t="s">
        <v>3383</v>
      </c>
      <c r="N1532" s="25" t="s">
        <v>3384</v>
      </c>
      <c r="O1532" s="25" t="s">
        <v>3084</v>
      </c>
      <c r="P1532" s="25">
        <v>2701</v>
      </c>
      <c r="Q1532" s="25">
        <v>5.7569999999999997</v>
      </c>
      <c r="R1532" s="25" t="s">
        <v>83</v>
      </c>
      <c r="S1532" s="25" t="s">
        <v>36</v>
      </c>
    </row>
    <row r="1533" spans="1:19" x14ac:dyDescent="0.35">
      <c r="A1533" s="25" t="str">
        <f>+N1533</f>
        <v>Maisondieu Xavier</v>
      </c>
      <c r="B1533" s="25" t="str">
        <f>+M1533</f>
        <v>628.77.361.1</v>
      </c>
      <c r="C1533" s="25" t="str">
        <f>LEFT(L1533,2)</f>
        <v>R7</v>
      </c>
      <c r="D1533" s="25">
        <f>+Q1533</f>
        <v>3.0630000000000002</v>
      </c>
      <c r="E1533" s="25" t="str">
        <f>+R1533</f>
        <v>45+</v>
      </c>
      <c r="F1533" s="25" t="str">
        <f>+S1533</f>
        <v>A</v>
      </c>
      <c r="G1533" s="29" t="s">
        <v>3995</v>
      </c>
      <c r="H1533" s="29" t="str">
        <f t="shared" si="24"/>
        <v/>
      </c>
      <c r="I1533" s="25" t="str">
        <f>IF(K1533&gt;4,"Dames","Messieurs")</f>
        <v>Messieurs</v>
      </c>
      <c r="J1533" t="str">
        <f>RIGHT(B1533,5)</f>
        <v>361.1</v>
      </c>
      <c r="K1533">
        <f>VALUE(LEFT(J1533,1))</f>
        <v>3</v>
      </c>
      <c r="L1533" s="25" t="str">
        <f>+O1533</f>
        <v>R7 </v>
      </c>
      <c r="M1533" s="25" t="s">
        <v>4158</v>
      </c>
      <c r="N1533" s="25" t="s">
        <v>4159</v>
      </c>
      <c r="O1533" s="25" t="s">
        <v>3066</v>
      </c>
      <c r="P1533" s="25">
        <v>12221</v>
      </c>
      <c r="Q1533" s="25">
        <v>3.0630000000000002</v>
      </c>
      <c r="R1533" s="25" t="s">
        <v>78</v>
      </c>
      <c r="S1533" s="25" t="s">
        <v>36</v>
      </c>
    </row>
    <row r="1534" spans="1:19" x14ac:dyDescent="0.35">
      <c r="A1534" s="25" t="str">
        <f>+N1534</f>
        <v>Maisuradze Diana</v>
      </c>
      <c r="B1534" s="25" t="str">
        <f>+M1534</f>
        <v>628.68.764.0</v>
      </c>
      <c r="C1534" s="25" t="str">
        <f>LEFT(L1534,2)</f>
        <v>R9</v>
      </c>
      <c r="D1534" s="25">
        <f>+Q1534</f>
        <v>0.75</v>
      </c>
      <c r="E1534" s="25" t="str">
        <f>+R1534</f>
        <v>55+</v>
      </c>
      <c r="F1534" s="25" t="str">
        <f>+S1534</f>
        <v>S</v>
      </c>
      <c r="G1534" s="29" t="s">
        <v>543</v>
      </c>
      <c r="H1534" s="29" t="str">
        <f t="shared" si="24"/>
        <v/>
      </c>
      <c r="I1534" s="25" t="str">
        <f>IF(K1534&gt;4,"Dames","Messieurs")</f>
        <v>Dames</v>
      </c>
      <c r="J1534" t="str">
        <f>RIGHT(B1534,5)</f>
        <v>764.0</v>
      </c>
      <c r="K1534">
        <f>VALUE(LEFT(J1534,1))</f>
        <v>7</v>
      </c>
      <c r="L1534" s="25" t="str">
        <f>+O1534</f>
        <v>R9 </v>
      </c>
      <c r="M1534" s="25" t="s">
        <v>1280</v>
      </c>
      <c r="N1534" s="25" t="s">
        <v>1281</v>
      </c>
      <c r="O1534" s="25" t="s">
        <v>3073</v>
      </c>
      <c r="P1534" s="25">
        <v>11805</v>
      </c>
      <c r="Q1534" s="25">
        <v>0.75</v>
      </c>
      <c r="R1534" s="25" t="s">
        <v>53</v>
      </c>
      <c r="S1534" s="25" t="s">
        <v>878</v>
      </c>
    </row>
    <row r="1535" spans="1:19" x14ac:dyDescent="0.35">
      <c r="A1535" s="25" t="str">
        <f>+N1535</f>
        <v>Malkowski Olivia</v>
      </c>
      <c r="B1535" s="25" t="str">
        <f>+M1535</f>
        <v>629.99.678.0</v>
      </c>
      <c r="C1535" s="25" t="str">
        <f>LEFT(L1535,2)</f>
        <v>R8</v>
      </c>
      <c r="D1535" s="25">
        <f>+Q1535</f>
        <v>1.476</v>
      </c>
      <c r="E1535" s="25" t="str">
        <f>+R1535</f>
        <v>A</v>
      </c>
      <c r="F1535" s="25" t="str">
        <f>+S1535</f>
        <v>S</v>
      </c>
      <c r="G1535" s="29" t="s">
        <v>543</v>
      </c>
      <c r="H1535" s="29" t="str">
        <f t="shared" si="24"/>
        <v/>
      </c>
      <c r="I1535" s="25" t="str">
        <f>IF(K1535&gt;4,"Dames","Messieurs")</f>
        <v>Dames</v>
      </c>
      <c r="J1535" t="str">
        <f>RIGHT(B1535,5)</f>
        <v>678.0</v>
      </c>
      <c r="K1535">
        <f>VALUE(LEFT(J1535,1))</f>
        <v>6</v>
      </c>
      <c r="L1535" s="25" t="str">
        <f>+O1535</f>
        <v>R8 </v>
      </c>
      <c r="M1535" s="25" t="s">
        <v>599</v>
      </c>
      <c r="N1535" s="25" t="s">
        <v>600</v>
      </c>
      <c r="O1535" s="25" t="s">
        <v>3070</v>
      </c>
      <c r="P1535" s="25">
        <v>8632</v>
      </c>
      <c r="Q1535" s="25">
        <v>1.476</v>
      </c>
      <c r="R1535" s="25" t="s">
        <v>36</v>
      </c>
      <c r="S1535" s="25" t="s">
        <v>878</v>
      </c>
    </row>
    <row r="1536" spans="1:19" x14ac:dyDescent="0.35">
      <c r="A1536" s="25" t="str">
        <f>+N1536</f>
        <v>Mancini Brad</v>
      </c>
      <c r="B1536" s="25" t="str">
        <f>+M1536</f>
        <v>629.70.105.0</v>
      </c>
      <c r="C1536" s="25" t="str">
        <f>LEFT(L1536,2)</f>
        <v>R9</v>
      </c>
      <c r="D1536" s="25">
        <f>+Q1536</f>
        <v>0.75</v>
      </c>
      <c r="E1536" s="25" t="str">
        <f>+R1536</f>
        <v>55+</v>
      </c>
      <c r="F1536" s="25" t="str">
        <f>+S1536</f>
        <v>S</v>
      </c>
      <c r="G1536" s="29" t="s">
        <v>543</v>
      </c>
      <c r="H1536" s="29" t="str">
        <f t="shared" si="24"/>
        <v/>
      </c>
      <c r="I1536" s="25" t="str">
        <f>IF(K1536&gt;4,"Dames","Messieurs")</f>
        <v>Messieurs</v>
      </c>
      <c r="J1536" t="str">
        <f>RIGHT(B1536,5)</f>
        <v>105.0</v>
      </c>
      <c r="K1536">
        <f>VALUE(LEFT(J1536,1))</f>
        <v>1</v>
      </c>
      <c r="L1536" s="25" t="str">
        <f>+O1536</f>
        <v>R9 </v>
      </c>
      <c r="M1536" s="25" t="s">
        <v>1282</v>
      </c>
      <c r="N1536" s="25" t="s">
        <v>1283</v>
      </c>
      <c r="O1536" s="25" t="s">
        <v>3073</v>
      </c>
      <c r="P1536" s="25">
        <v>32458</v>
      </c>
      <c r="Q1536" s="25">
        <v>0.75</v>
      </c>
      <c r="R1536" s="25" t="s">
        <v>53</v>
      </c>
      <c r="S1536" s="25" t="s">
        <v>878</v>
      </c>
    </row>
    <row r="1537" spans="1:19" x14ac:dyDescent="0.35">
      <c r="A1537" s="25" t="str">
        <f>+N1537</f>
        <v>Mandagot Jonathan</v>
      </c>
      <c r="B1537" s="25" t="str">
        <f>+M1537</f>
        <v>629.77.274.0</v>
      </c>
      <c r="C1537" s="25" t="str">
        <f>LEFT(L1537,2)</f>
        <v>R9</v>
      </c>
      <c r="D1537" s="25">
        <f>+Q1537</f>
        <v>0.745</v>
      </c>
      <c r="E1537" s="25" t="str">
        <f>+R1537</f>
        <v>45+</v>
      </c>
      <c r="F1537" s="25" t="str">
        <f>+S1537</f>
        <v>A</v>
      </c>
      <c r="G1537" s="29" t="s">
        <v>28</v>
      </c>
      <c r="H1537" s="29" t="str">
        <f t="shared" si="24"/>
        <v/>
      </c>
      <c r="I1537" s="25" t="str">
        <f>IF(K1537&gt;4,"Dames","Messieurs")</f>
        <v>Messieurs</v>
      </c>
      <c r="J1537" t="str">
        <f>RIGHT(B1537,5)</f>
        <v>274.0</v>
      </c>
      <c r="K1537">
        <f>VALUE(LEFT(J1537,1))</f>
        <v>2</v>
      </c>
      <c r="L1537" s="25" t="str">
        <f>+O1537</f>
        <v>R9 </v>
      </c>
      <c r="M1537" s="25" t="s">
        <v>4883</v>
      </c>
      <c r="N1537" s="25" t="s">
        <v>4884</v>
      </c>
      <c r="O1537" s="25" t="s">
        <v>3073</v>
      </c>
      <c r="P1537" s="25">
        <v>44548</v>
      </c>
      <c r="Q1537" s="25">
        <v>0.745</v>
      </c>
      <c r="R1537" s="25" t="s">
        <v>78</v>
      </c>
      <c r="S1537" s="25" t="s">
        <v>36</v>
      </c>
    </row>
    <row r="1538" spans="1:19" x14ac:dyDescent="0.35">
      <c r="A1538" s="25" t="str">
        <f>+N1538</f>
        <v>Mandagot Viggo</v>
      </c>
      <c r="B1538" s="25" t="str">
        <f>+M1538</f>
        <v>629.14.152.0</v>
      </c>
      <c r="C1538" s="25" t="str">
        <f>LEFT(L1538,2)</f>
        <v>R9</v>
      </c>
      <c r="D1538" s="25">
        <f>+Q1538</f>
        <v>0.745</v>
      </c>
      <c r="E1538" s="25" t="str">
        <f>+R1538</f>
        <v>12&amp;U</v>
      </c>
      <c r="F1538" s="25" t="str">
        <f>+S1538</f>
        <v>A</v>
      </c>
      <c r="G1538" s="29" t="s">
        <v>28</v>
      </c>
      <c r="H1538" s="29" t="str">
        <f t="shared" si="24"/>
        <v/>
      </c>
      <c r="I1538" s="25" t="str">
        <f>IF(K1538&gt;4,"Dames","Messieurs")</f>
        <v>Messieurs</v>
      </c>
      <c r="J1538" t="str">
        <f>RIGHT(B1538,5)</f>
        <v>152.0</v>
      </c>
      <c r="K1538">
        <f>VALUE(LEFT(J1538,1))</f>
        <v>1</v>
      </c>
      <c r="L1538" s="25" t="str">
        <f>+O1538</f>
        <v>R9 </v>
      </c>
      <c r="M1538" s="25" t="s">
        <v>4885</v>
      </c>
      <c r="N1538" s="25" t="s">
        <v>4886</v>
      </c>
      <c r="O1538" s="25" t="s">
        <v>3073</v>
      </c>
      <c r="P1538" s="25">
        <v>44548</v>
      </c>
      <c r="Q1538" s="25">
        <v>0.745</v>
      </c>
      <c r="R1538" s="25" t="s">
        <v>50</v>
      </c>
      <c r="S1538" s="25" t="s">
        <v>36</v>
      </c>
    </row>
    <row r="1539" spans="1:19" x14ac:dyDescent="0.35">
      <c r="A1539" s="25" t="str">
        <f>+N1539</f>
        <v>Mandanis Aglaé</v>
      </c>
      <c r="B1539" s="25" t="str">
        <f>+M1539</f>
        <v>629.02.603.0</v>
      </c>
      <c r="C1539" s="25" t="str">
        <f>LEFT(L1539,2)</f>
        <v>R9</v>
      </c>
      <c r="D1539" s="25">
        <f>+Q1539</f>
        <v>0.75</v>
      </c>
      <c r="E1539" s="25" t="str">
        <f>+R1539</f>
        <v>A</v>
      </c>
      <c r="F1539" s="25" t="str">
        <f>+S1539</f>
        <v>S</v>
      </c>
      <c r="G1539" s="29" t="s">
        <v>28</v>
      </c>
      <c r="H1539" s="29" t="str">
        <f t="shared" si="24"/>
        <v/>
      </c>
      <c r="I1539" s="25" t="str">
        <f>IF(K1539&gt;4,"Dames","Messieurs")</f>
        <v>Dames</v>
      </c>
      <c r="J1539" t="str">
        <f>RIGHT(B1539,5)</f>
        <v>603.0</v>
      </c>
      <c r="K1539">
        <f>VALUE(LEFT(J1539,1))</f>
        <v>6</v>
      </c>
      <c r="L1539" s="25" t="str">
        <f>+O1539</f>
        <v>R9 </v>
      </c>
      <c r="M1539" s="25" t="s">
        <v>298</v>
      </c>
      <c r="N1539" s="25" t="s">
        <v>299</v>
      </c>
      <c r="O1539" s="25" t="s">
        <v>3073</v>
      </c>
      <c r="P1539" s="25">
        <v>11805</v>
      </c>
      <c r="Q1539" s="25">
        <v>0.75</v>
      </c>
      <c r="R1539" s="25" t="s">
        <v>36</v>
      </c>
      <c r="S1539" s="25" t="s">
        <v>878</v>
      </c>
    </row>
    <row r="1540" spans="1:19" x14ac:dyDescent="0.35">
      <c r="A1540" s="25" t="str">
        <f>+N1540</f>
        <v>Mandanis André</v>
      </c>
      <c r="B1540" s="25" t="str">
        <f>+M1540</f>
        <v>629.58.493.0</v>
      </c>
      <c r="C1540" s="25" t="str">
        <f>LEFT(L1540,2)</f>
        <v>R8</v>
      </c>
      <c r="D1540" s="25">
        <f>+Q1540</f>
        <v>1.331</v>
      </c>
      <c r="E1540" s="25" t="str">
        <f>+R1540</f>
        <v>65+</v>
      </c>
      <c r="F1540" s="25" t="str">
        <f>+S1540</f>
        <v>A</v>
      </c>
      <c r="G1540" s="29" t="s">
        <v>28</v>
      </c>
      <c r="H1540" s="29" t="str">
        <f t="shared" si="24"/>
        <v/>
      </c>
      <c r="I1540" s="25" t="str">
        <f>IF(K1540&gt;4,"Dames","Messieurs")</f>
        <v>Messieurs</v>
      </c>
      <c r="J1540" t="str">
        <f>RIGHT(B1540,5)</f>
        <v>493.0</v>
      </c>
      <c r="K1540">
        <f>VALUE(LEFT(J1540,1))</f>
        <v>4</v>
      </c>
      <c r="L1540" s="25" t="str">
        <f>+O1540</f>
        <v>R8 </v>
      </c>
      <c r="M1540" s="25" t="s">
        <v>524</v>
      </c>
      <c r="N1540" s="25" t="s">
        <v>525</v>
      </c>
      <c r="O1540" s="25" t="s">
        <v>3070</v>
      </c>
      <c r="P1540" s="25">
        <v>25201</v>
      </c>
      <c r="Q1540" s="25">
        <v>1.331</v>
      </c>
      <c r="R1540" s="25" t="s">
        <v>100</v>
      </c>
      <c r="S1540" s="25" t="s">
        <v>36</v>
      </c>
    </row>
    <row r="1541" spans="1:19" x14ac:dyDescent="0.35">
      <c r="A1541" s="25" t="str">
        <f>+N1541</f>
        <v>Mandanis Basile</v>
      </c>
      <c r="B1541" s="25" t="str">
        <f>+M1541</f>
        <v>629.95.215.0</v>
      </c>
      <c r="C1541" s="25" t="str">
        <f>LEFT(L1541,2)</f>
        <v>R9</v>
      </c>
      <c r="D1541" s="25">
        <f>+Q1541</f>
        <v>0.75</v>
      </c>
      <c r="E1541" s="25" t="str">
        <f>+R1541</f>
        <v>A</v>
      </c>
      <c r="F1541" s="25" t="str">
        <f>+S1541</f>
        <v>S</v>
      </c>
      <c r="G1541" s="29" t="s">
        <v>28</v>
      </c>
      <c r="H1541" s="29" t="str">
        <f t="shared" si="24"/>
        <v/>
      </c>
      <c r="I1541" s="25" t="str">
        <f>IF(K1541&gt;4,"Dames","Messieurs")</f>
        <v>Messieurs</v>
      </c>
      <c r="J1541" t="str">
        <f>RIGHT(B1541,5)</f>
        <v>215.0</v>
      </c>
      <c r="K1541">
        <f>VALUE(LEFT(J1541,1))</f>
        <v>2</v>
      </c>
      <c r="L1541" s="25" t="str">
        <f>+O1541</f>
        <v>R9 </v>
      </c>
      <c r="M1541" s="25" t="s">
        <v>1531</v>
      </c>
      <c r="N1541" s="25" t="s">
        <v>1532</v>
      </c>
      <c r="O1541" s="25" t="s">
        <v>3073</v>
      </c>
      <c r="P1541" s="25">
        <v>32458</v>
      </c>
      <c r="Q1541" s="25">
        <v>0.75</v>
      </c>
      <c r="R1541" s="25" t="s">
        <v>36</v>
      </c>
      <c r="S1541" s="25" t="s">
        <v>878</v>
      </c>
    </row>
    <row r="1542" spans="1:19" x14ac:dyDescent="0.35">
      <c r="A1542" s="25" t="str">
        <f>+N1542</f>
        <v>Mandanis Zoé</v>
      </c>
      <c r="B1542" s="25" t="str">
        <f>+M1542</f>
        <v>629.98.753.0</v>
      </c>
      <c r="C1542" s="25" t="str">
        <f>LEFT(L1542,2)</f>
        <v>R9</v>
      </c>
      <c r="D1542" s="25">
        <f>+Q1542</f>
        <v>0.75</v>
      </c>
      <c r="E1542" s="25" t="str">
        <f>+R1542</f>
        <v>A</v>
      </c>
      <c r="F1542" s="25" t="str">
        <f>+S1542</f>
        <v>S</v>
      </c>
      <c r="G1542" s="29" t="s">
        <v>28</v>
      </c>
      <c r="H1542" s="29" t="str">
        <f t="shared" si="24"/>
        <v/>
      </c>
      <c r="I1542" s="25" t="str">
        <f>IF(K1542&gt;4,"Dames","Messieurs")</f>
        <v>Dames</v>
      </c>
      <c r="J1542" t="str">
        <f>RIGHT(B1542,5)</f>
        <v>753.0</v>
      </c>
      <c r="K1542">
        <f>VALUE(LEFT(J1542,1))</f>
        <v>7</v>
      </c>
      <c r="L1542" s="25" t="str">
        <f>+O1542</f>
        <v>R9 </v>
      </c>
      <c r="M1542" s="25" t="s">
        <v>1533</v>
      </c>
      <c r="N1542" s="25" t="s">
        <v>1534</v>
      </c>
      <c r="O1542" s="25" t="s">
        <v>3073</v>
      </c>
      <c r="P1542" s="25">
        <v>11805</v>
      </c>
      <c r="Q1542" s="25">
        <v>0.75</v>
      </c>
      <c r="R1542" s="25" t="s">
        <v>36</v>
      </c>
      <c r="S1542" s="25" t="s">
        <v>878</v>
      </c>
    </row>
    <row r="1543" spans="1:19" x14ac:dyDescent="0.35">
      <c r="A1543" s="25" t="str">
        <f>+N1543</f>
        <v>Mandriota Federico</v>
      </c>
      <c r="B1543" s="25" t="str">
        <f>+M1543</f>
        <v>629.04.376.0</v>
      </c>
      <c r="C1543" s="25" t="str">
        <f>LEFT(L1543,2)</f>
        <v>R9</v>
      </c>
      <c r="D1543" s="25">
        <f>+Q1543</f>
        <v>0.75</v>
      </c>
      <c r="E1543" s="25" t="str">
        <f>+R1543</f>
        <v>A</v>
      </c>
      <c r="F1543" s="25" t="str">
        <f>+S1543</f>
        <v>S</v>
      </c>
      <c r="G1543" s="29" t="s">
        <v>1839</v>
      </c>
      <c r="H1543" s="29" t="str">
        <f t="shared" si="24"/>
        <v/>
      </c>
      <c r="I1543" s="25" t="str">
        <f>IF(K1543&gt;4,"Dames","Messieurs")</f>
        <v>Messieurs</v>
      </c>
      <c r="J1543" t="str">
        <f>RIGHT(B1543,5)</f>
        <v>376.0</v>
      </c>
      <c r="K1543">
        <f>VALUE(LEFT(J1543,1))</f>
        <v>3</v>
      </c>
      <c r="L1543" s="25" t="str">
        <f>+O1543</f>
        <v>R9 </v>
      </c>
      <c r="M1543" s="25" t="s">
        <v>2124</v>
      </c>
      <c r="N1543" s="25" t="s">
        <v>2125</v>
      </c>
      <c r="O1543" s="25" t="s">
        <v>3073</v>
      </c>
      <c r="P1543" s="25">
        <v>32458</v>
      </c>
      <c r="Q1543" s="25">
        <v>0.75</v>
      </c>
      <c r="R1543" s="25" t="s">
        <v>36</v>
      </c>
      <c r="S1543" s="25" t="s">
        <v>878</v>
      </c>
    </row>
    <row r="1544" spans="1:19" x14ac:dyDescent="0.35">
      <c r="A1544" s="25" t="str">
        <f>+N1544</f>
        <v>Mandriota Jacques</v>
      </c>
      <c r="B1544" s="25" t="str">
        <f>+M1544</f>
        <v>629.03.220.0</v>
      </c>
      <c r="C1544" s="25" t="str">
        <f>LEFT(L1544,2)</f>
        <v>R9</v>
      </c>
      <c r="D1544" s="25">
        <f>+Q1544</f>
        <v>0.75</v>
      </c>
      <c r="E1544" s="25" t="str">
        <f>+R1544</f>
        <v>A</v>
      </c>
      <c r="F1544" s="25" t="str">
        <f>+S1544</f>
        <v>S</v>
      </c>
      <c r="G1544" s="29" t="s">
        <v>1839</v>
      </c>
      <c r="H1544" s="29" t="str">
        <f t="shared" si="24"/>
        <v/>
      </c>
      <c r="I1544" s="25" t="str">
        <f>IF(K1544&gt;4,"Dames","Messieurs")</f>
        <v>Messieurs</v>
      </c>
      <c r="J1544" t="str">
        <f>RIGHT(B1544,5)</f>
        <v>220.0</v>
      </c>
      <c r="K1544">
        <f>VALUE(LEFT(J1544,1))</f>
        <v>2</v>
      </c>
      <c r="L1544" s="25" t="str">
        <f>+O1544</f>
        <v>R9 </v>
      </c>
      <c r="M1544" s="25" t="s">
        <v>2126</v>
      </c>
      <c r="N1544" s="25" t="s">
        <v>2127</v>
      </c>
      <c r="O1544" s="25" t="s">
        <v>3073</v>
      </c>
      <c r="P1544" s="25">
        <v>32458</v>
      </c>
      <c r="Q1544" s="25">
        <v>0.75</v>
      </c>
      <c r="R1544" s="25" t="s">
        <v>36</v>
      </c>
      <c r="S1544" s="25" t="s">
        <v>878</v>
      </c>
    </row>
    <row r="1545" spans="1:19" x14ac:dyDescent="0.35">
      <c r="A1545" s="25" t="str">
        <f>+N1545</f>
        <v>Manenti Romain</v>
      </c>
      <c r="B1545" s="25" t="str">
        <f>+M1545</f>
        <v>629.06.373.0</v>
      </c>
      <c r="C1545" s="25" t="str">
        <f>LEFT(L1545,2)</f>
        <v>R9</v>
      </c>
      <c r="D1545" s="25">
        <f>+Q1545</f>
        <v>0.75</v>
      </c>
      <c r="E1545" s="25" t="str">
        <f>+R1545</f>
        <v>A</v>
      </c>
      <c r="F1545" s="25" t="str">
        <f>+S1545</f>
        <v>A</v>
      </c>
      <c r="G1545" s="29" t="s">
        <v>3393</v>
      </c>
      <c r="H1545" s="29" t="str">
        <f t="shared" si="24"/>
        <v/>
      </c>
      <c r="I1545" s="25" t="str">
        <f>IF(K1545&gt;4,"Dames","Messieurs")</f>
        <v>Messieurs</v>
      </c>
      <c r="J1545" t="str">
        <f>RIGHT(B1545,5)</f>
        <v>373.0</v>
      </c>
      <c r="K1545">
        <f>VALUE(LEFT(J1545,1))</f>
        <v>3</v>
      </c>
      <c r="L1545" s="25" t="str">
        <f>+O1545</f>
        <v>R9 </v>
      </c>
      <c r="M1545" s="25" t="s">
        <v>4771</v>
      </c>
      <c r="N1545" s="25" t="s">
        <v>4772</v>
      </c>
      <c r="O1545" s="25" t="s">
        <v>3073</v>
      </c>
      <c r="P1545" s="25">
        <v>32458</v>
      </c>
      <c r="Q1545" s="25">
        <v>0.75</v>
      </c>
      <c r="R1545" s="25" t="s">
        <v>36</v>
      </c>
      <c r="S1545" s="25" t="s">
        <v>36</v>
      </c>
    </row>
    <row r="1546" spans="1:19" x14ac:dyDescent="0.35">
      <c r="A1546" s="25" t="str">
        <f>+N1546</f>
        <v>Manghnani Reema</v>
      </c>
      <c r="B1546" s="25" t="str">
        <f>+M1546</f>
        <v>629.15.839.0</v>
      </c>
      <c r="C1546" s="25" t="str">
        <f>LEFT(L1546,2)</f>
        <v>R6</v>
      </c>
      <c r="D1546" s="25">
        <f>+Q1546</f>
        <v>3.202</v>
      </c>
      <c r="E1546" s="25" t="str">
        <f>+R1546</f>
        <v>10&amp;U</v>
      </c>
      <c r="F1546" s="25" t="str">
        <f>+S1546</f>
        <v>A</v>
      </c>
      <c r="G1546" s="29" t="s">
        <v>1839</v>
      </c>
      <c r="H1546" s="29" t="str">
        <f t="shared" si="24"/>
        <v/>
      </c>
      <c r="I1546" s="25" t="str">
        <f>IF(K1546&gt;4,"Dames","Messieurs")</f>
        <v>Dames</v>
      </c>
      <c r="J1546" t="str">
        <f>RIGHT(B1546,5)</f>
        <v>839.0</v>
      </c>
      <c r="K1546">
        <f>VALUE(LEFT(J1546,1))</f>
        <v>8</v>
      </c>
      <c r="L1546" s="25" t="str">
        <f>+O1546</f>
        <v>R6 </v>
      </c>
      <c r="M1546" s="25" t="s">
        <v>3849</v>
      </c>
      <c r="N1546" s="25" t="s">
        <v>3850</v>
      </c>
      <c r="O1546" s="25" t="s">
        <v>3065</v>
      </c>
      <c r="P1546" s="25">
        <v>4000</v>
      </c>
      <c r="Q1546" s="25">
        <v>3.202</v>
      </c>
      <c r="R1546" s="25" t="s">
        <v>110</v>
      </c>
      <c r="S1546" s="25" t="s">
        <v>36</v>
      </c>
    </row>
    <row r="1547" spans="1:19" x14ac:dyDescent="0.35">
      <c r="A1547" s="25" t="str">
        <f>+N1547</f>
        <v>Mann Didier</v>
      </c>
      <c r="B1547" s="25" t="str">
        <f>+M1547</f>
        <v>629.61.224.0</v>
      </c>
      <c r="C1547" s="25" t="str">
        <f>LEFT(L1547,2)</f>
        <v>R9</v>
      </c>
      <c r="D1547" s="25">
        <f>+Q1547</f>
        <v>0.75</v>
      </c>
      <c r="E1547" s="25" t="str">
        <f>+R1547</f>
        <v>60+</v>
      </c>
      <c r="F1547" s="25" t="str">
        <f>+S1547</f>
        <v>S</v>
      </c>
      <c r="G1547" s="29" t="s">
        <v>543</v>
      </c>
      <c r="H1547" s="29" t="str">
        <f t="shared" si="24"/>
        <v/>
      </c>
      <c r="I1547" s="25" t="str">
        <f>IF(K1547&gt;4,"Dames","Messieurs")</f>
        <v>Messieurs</v>
      </c>
      <c r="J1547" t="str">
        <f>RIGHT(B1547,5)</f>
        <v>224.0</v>
      </c>
      <c r="K1547">
        <f>VALUE(LEFT(J1547,1))</f>
        <v>2</v>
      </c>
      <c r="L1547" s="25" t="str">
        <f>+O1547</f>
        <v>R9 </v>
      </c>
      <c r="M1547" s="25" t="s">
        <v>1811</v>
      </c>
      <c r="N1547" s="25" t="s">
        <v>2376</v>
      </c>
      <c r="O1547" s="25" t="s">
        <v>3073</v>
      </c>
      <c r="P1547" s="25">
        <v>32458</v>
      </c>
      <c r="Q1547" s="25">
        <v>0.75</v>
      </c>
      <c r="R1547" s="25" t="s">
        <v>47</v>
      </c>
      <c r="S1547" s="25" t="s">
        <v>878</v>
      </c>
    </row>
    <row r="1548" spans="1:19" x14ac:dyDescent="0.35">
      <c r="A1548" s="25" t="str">
        <f>+N1548</f>
        <v>Manoli Rebecca</v>
      </c>
      <c r="B1548" s="25" t="str">
        <f>+M1548</f>
        <v>629.87.855.0</v>
      </c>
      <c r="C1548" s="25" t="str">
        <f>LEFT(L1548,2)</f>
        <v>R9</v>
      </c>
      <c r="D1548" s="25">
        <f>+Q1548</f>
        <v>0.75</v>
      </c>
      <c r="E1548" s="25" t="str">
        <f>+R1548</f>
        <v>35+</v>
      </c>
      <c r="F1548" s="25" t="str">
        <f>+S1548</f>
        <v>S</v>
      </c>
      <c r="G1548" s="29" t="s">
        <v>28</v>
      </c>
      <c r="H1548" s="29" t="str">
        <f t="shared" si="24"/>
        <v/>
      </c>
      <c r="I1548" s="25" t="str">
        <f>IF(K1548&gt;4,"Dames","Messieurs")</f>
        <v>Dames</v>
      </c>
      <c r="J1548" t="str">
        <f>RIGHT(B1548,5)</f>
        <v>855.0</v>
      </c>
      <c r="K1548">
        <f>VALUE(LEFT(J1548,1))</f>
        <v>8</v>
      </c>
      <c r="L1548" s="25" t="str">
        <f>+O1548</f>
        <v>R9 </v>
      </c>
      <c r="M1548" s="25" t="s">
        <v>1535</v>
      </c>
      <c r="N1548" s="25" t="s">
        <v>1536</v>
      </c>
      <c r="O1548" s="25" t="s">
        <v>3073</v>
      </c>
      <c r="P1548" s="25">
        <v>11805</v>
      </c>
      <c r="Q1548" s="25">
        <v>0.75</v>
      </c>
      <c r="R1548" s="25" t="s">
        <v>42</v>
      </c>
      <c r="S1548" s="25" t="s">
        <v>878</v>
      </c>
    </row>
    <row r="1549" spans="1:19" x14ac:dyDescent="0.35">
      <c r="A1549" s="25" t="str">
        <f>+N1549</f>
        <v>Mansueto Cosimo</v>
      </c>
      <c r="B1549" s="25" t="str">
        <f>+M1549</f>
        <v>629.76.250.0</v>
      </c>
      <c r="C1549" s="25" t="str">
        <f>LEFT(L1549,2)</f>
        <v>R8</v>
      </c>
      <c r="D1549" s="25">
        <f>+Q1549</f>
        <v>1.375</v>
      </c>
      <c r="E1549" s="25" t="str">
        <f>+R1549</f>
        <v>45+</v>
      </c>
      <c r="F1549" s="25" t="str">
        <f>+S1549</f>
        <v>A</v>
      </c>
      <c r="G1549" s="29" t="s">
        <v>3393</v>
      </c>
      <c r="H1549" s="29" t="str">
        <f t="shared" si="24"/>
        <v/>
      </c>
      <c r="I1549" s="25" t="str">
        <f>IF(K1549&gt;4,"Dames","Messieurs")</f>
        <v>Messieurs</v>
      </c>
      <c r="J1549" t="str">
        <f>RIGHT(B1549,5)</f>
        <v>250.0</v>
      </c>
      <c r="K1549">
        <f>VALUE(LEFT(J1549,1))</f>
        <v>2</v>
      </c>
      <c r="L1549" s="25" t="str">
        <f>+O1549</f>
        <v>R8 </v>
      </c>
      <c r="M1549" s="25" t="s">
        <v>4769</v>
      </c>
      <c r="N1549" s="25" t="s">
        <v>4770</v>
      </c>
      <c r="O1549" s="25" t="s">
        <v>3070</v>
      </c>
      <c r="P1549" s="25">
        <v>24634</v>
      </c>
      <c r="Q1549" s="25">
        <v>1.375</v>
      </c>
      <c r="R1549" s="25" t="s">
        <v>78</v>
      </c>
      <c r="S1549" s="25" t="s">
        <v>36</v>
      </c>
    </row>
    <row r="1550" spans="1:19" x14ac:dyDescent="0.35">
      <c r="A1550" s="25" t="str">
        <f>+N1550</f>
        <v>Manthos Catherine</v>
      </c>
      <c r="B1550" s="25" t="str">
        <f>+M1550</f>
        <v>629.68.812.0</v>
      </c>
      <c r="C1550" s="25" t="str">
        <f>LEFT(L1550,2)</f>
        <v>R9</v>
      </c>
      <c r="D1550" s="25">
        <f>+Q1550</f>
        <v>0.75</v>
      </c>
      <c r="E1550" s="25" t="str">
        <f>+R1550</f>
        <v>55+</v>
      </c>
      <c r="F1550" s="25" t="str">
        <f>+S1550</f>
        <v>S</v>
      </c>
      <c r="G1550" s="29" t="s">
        <v>1839</v>
      </c>
      <c r="H1550" s="29" t="str">
        <f t="shared" si="24"/>
        <v/>
      </c>
      <c r="I1550" s="25" t="str">
        <f>IF(K1550&gt;4,"Dames","Messieurs")</f>
        <v>Dames</v>
      </c>
      <c r="J1550" t="str">
        <f>RIGHT(B1550,5)</f>
        <v>812.0</v>
      </c>
      <c r="K1550">
        <f>VALUE(LEFT(J1550,1))</f>
        <v>8</v>
      </c>
      <c r="L1550" s="25" t="str">
        <f>+O1550</f>
        <v>R9 </v>
      </c>
      <c r="M1550" s="25" t="s">
        <v>2080</v>
      </c>
      <c r="N1550" s="25" t="s">
        <v>2081</v>
      </c>
      <c r="O1550" s="25" t="s">
        <v>3073</v>
      </c>
      <c r="P1550" s="25">
        <v>11805</v>
      </c>
      <c r="Q1550" s="25">
        <v>0.75</v>
      </c>
      <c r="R1550" s="25" t="s">
        <v>53</v>
      </c>
      <c r="S1550" s="25" t="s">
        <v>878</v>
      </c>
    </row>
    <row r="1551" spans="1:19" x14ac:dyDescent="0.35">
      <c r="A1551" s="25" t="str">
        <f>+N1551</f>
        <v>Manthos Tatiana</v>
      </c>
      <c r="B1551" s="25" t="str">
        <f>+M1551</f>
        <v>629.06.618.0</v>
      </c>
      <c r="C1551" s="25" t="str">
        <f>LEFT(L1551,2)</f>
        <v>R9</v>
      </c>
      <c r="D1551" s="25">
        <f>+Q1551</f>
        <v>0.75</v>
      </c>
      <c r="E1551" s="25" t="str">
        <f>+R1551</f>
        <v>A</v>
      </c>
      <c r="F1551" s="25" t="str">
        <f>+S1551</f>
        <v>S</v>
      </c>
      <c r="G1551" s="29" t="s">
        <v>1839</v>
      </c>
      <c r="H1551" s="29" t="str">
        <f t="shared" si="24"/>
        <v/>
      </c>
      <c r="I1551" s="25" t="str">
        <f>IF(K1551&gt;4,"Dames","Messieurs")</f>
        <v>Dames</v>
      </c>
      <c r="J1551" t="str">
        <f>RIGHT(B1551,5)</f>
        <v>618.0</v>
      </c>
      <c r="K1551">
        <f>VALUE(LEFT(J1551,1))</f>
        <v>6</v>
      </c>
      <c r="L1551" s="25" t="str">
        <f>+O1551</f>
        <v>R9 </v>
      </c>
      <c r="M1551" s="25" t="s">
        <v>2028</v>
      </c>
      <c r="N1551" s="25" t="s">
        <v>2029</v>
      </c>
      <c r="O1551" s="25" t="s">
        <v>3073</v>
      </c>
      <c r="P1551" s="25">
        <v>11805</v>
      </c>
      <c r="Q1551" s="25">
        <v>0.75</v>
      </c>
      <c r="R1551" s="25" t="s">
        <v>36</v>
      </c>
      <c r="S1551" s="25" t="s">
        <v>878</v>
      </c>
    </row>
    <row r="1552" spans="1:19" x14ac:dyDescent="0.35">
      <c r="A1552" s="25" t="str">
        <f>+N1552</f>
        <v>Manuel Alexandre</v>
      </c>
      <c r="B1552" s="25" t="str">
        <f>+M1552</f>
        <v>629.78.332.0</v>
      </c>
      <c r="C1552" s="25" t="str">
        <f>LEFT(L1552,2)</f>
        <v>R9</v>
      </c>
      <c r="D1552" s="25">
        <f>+Q1552</f>
        <v>0.75</v>
      </c>
      <c r="E1552" s="25" t="str">
        <f>+R1552</f>
        <v>45+</v>
      </c>
      <c r="F1552" s="25" t="str">
        <f>+S1552</f>
        <v>S</v>
      </c>
      <c r="G1552" s="29" t="s">
        <v>3359</v>
      </c>
      <c r="H1552" s="29" t="str">
        <f t="shared" si="24"/>
        <v/>
      </c>
      <c r="I1552" s="25" t="str">
        <f>IF(K1552&gt;4,"Dames","Messieurs")</f>
        <v>Messieurs</v>
      </c>
      <c r="J1552" t="str">
        <f>RIGHT(B1552,5)</f>
        <v>332.0</v>
      </c>
      <c r="K1552">
        <f>VALUE(LEFT(J1552,1))</f>
        <v>3</v>
      </c>
      <c r="L1552" s="25" t="str">
        <f>+O1552</f>
        <v>R9 </v>
      </c>
      <c r="M1552" s="25" t="s">
        <v>821</v>
      </c>
      <c r="N1552" s="25" t="s">
        <v>822</v>
      </c>
      <c r="O1552" s="25" t="s">
        <v>3073</v>
      </c>
      <c r="P1552" s="25">
        <v>32458</v>
      </c>
      <c r="Q1552" s="25">
        <v>0.75</v>
      </c>
      <c r="R1552" s="25" t="s">
        <v>78</v>
      </c>
      <c r="S1552" s="25" t="s">
        <v>878</v>
      </c>
    </row>
    <row r="1553" spans="1:19" x14ac:dyDescent="0.35">
      <c r="A1553" s="25" t="str">
        <f>+N1553</f>
        <v>Maoui Kevan</v>
      </c>
      <c r="B1553" s="25" t="str">
        <f>+M1553</f>
        <v>629.98.219.0</v>
      </c>
      <c r="C1553" s="25" t="str">
        <f>LEFT(L1553,2)</f>
        <v>R9</v>
      </c>
      <c r="D1553" s="25">
        <f>+Q1553</f>
        <v>0.745</v>
      </c>
      <c r="E1553" s="25" t="str">
        <f>+R1553</f>
        <v>A</v>
      </c>
      <c r="F1553" s="25" t="str">
        <f>+S1553</f>
        <v>A</v>
      </c>
      <c r="G1553" s="29" t="s">
        <v>3995</v>
      </c>
      <c r="H1553" s="29" t="str">
        <f t="shared" si="24"/>
        <v/>
      </c>
      <c r="I1553" s="25" t="str">
        <f>IF(K1553&gt;4,"Dames","Messieurs")</f>
        <v>Messieurs</v>
      </c>
      <c r="J1553" t="str">
        <f>RIGHT(B1553,5)</f>
        <v>219.0</v>
      </c>
      <c r="K1553">
        <f>VALUE(LEFT(J1553,1))</f>
        <v>2</v>
      </c>
      <c r="L1553" s="25" t="str">
        <f>+O1553</f>
        <v>R9 </v>
      </c>
      <c r="M1553" s="25" t="s">
        <v>4354</v>
      </c>
      <c r="N1553" s="25" t="s">
        <v>4355</v>
      </c>
      <c r="O1553" s="25" t="s">
        <v>3073</v>
      </c>
      <c r="P1553" s="25">
        <v>44548</v>
      </c>
      <c r="Q1553" s="25">
        <v>0.745</v>
      </c>
      <c r="R1553" s="25" t="s">
        <v>36</v>
      </c>
      <c r="S1553" s="25" t="s">
        <v>36</v>
      </c>
    </row>
    <row r="1554" spans="1:19" x14ac:dyDescent="0.35">
      <c r="A1554" s="25" t="str">
        <f>+N1554</f>
        <v>Marcel Julien</v>
      </c>
      <c r="B1554" s="25" t="str">
        <f>+M1554</f>
        <v>630.80.331.0</v>
      </c>
      <c r="C1554" s="25" t="str">
        <f>LEFT(L1554,2)</f>
        <v>R8</v>
      </c>
      <c r="D1554" s="25">
        <f>+Q1554</f>
        <v>1.0129999999999999</v>
      </c>
      <c r="E1554" s="25" t="str">
        <f>+R1554</f>
        <v>45+</v>
      </c>
      <c r="F1554" s="25" t="str">
        <f>+S1554</f>
        <v>S</v>
      </c>
      <c r="G1554" s="29" t="s">
        <v>27</v>
      </c>
      <c r="H1554" s="29" t="str">
        <f t="shared" si="24"/>
        <v/>
      </c>
      <c r="I1554" s="25" t="str">
        <f>IF(K1554&gt;4,"Dames","Messieurs")</f>
        <v>Messieurs</v>
      </c>
      <c r="J1554" t="str">
        <f>RIGHT(B1554,5)</f>
        <v>331.0</v>
      </c>
      <c r="K1554">
        <f>VALUE(LEFT(J1554,1))</f>
        <v>3</v>
      </c>
      <c r="L1554" s="25" t="str">
        <f>+O1554</f>
        <v>R8 </v>
      </c>
      <c r="M1554" s="25" t="s">
        <v>1795</v>
      </c>
      <c r="N1554" s="25" t="s">
        <v>1796</v>
      </c>
      <c r="O1554" s="25" t="s">
        <v>3070</v>
      </c>
      <c r="P1554" s="25">
        <v>28762</v>
      </c>
      <c r="Q1554" s="25">
        <v>1.0129999999999999</v>
      </c>
      <c r="R1554" s="25" t="s">
        <v>78</v>
      </c>
      <c r="S1554" s="25" t="s">
        <v>878</v>
      </c>
    </row>
    <row r="1555" spans="1:19" x14ac:dyDescent="0.35">
      <c r="A1555" s="25" t="str">
        <f>+N1555</f>
        <v>Marchand Louis</v>
      </c>
      <c r="B1555" s="25" t="str">
        <f>+M1555</f>
        <v>630.10.245.0</v>
      </c>
      <c r="C1555" s="25" t="str">
        <f>LEFT(L1555,2)</f>
        <v>R6</v>
      </c>
      <c r="D1555" s="25">
        <f>+Q1555</f>
        <v>4.2300000000000004</v>
      </c>
      <c r="E1555" s="25" t="str">
        <f>+R1555</f>
        <v>16&amp;U</v>
      </c>
      <c r="F1555" s="25" t="str">
        <f>+S1555</f>
        <v>A</v>
      </c>
      <c r="G1555" s="29" t="s">
        <v>29</v>
      </c>
      <c r="H1555" s="29" t="str">
        <f t="shared" si="24"/>
        <v/>
      </c>
      <c r="I1555" s="25" t="str">
        <f>IF(K1555&gt;4,"Dames","Messieurs")</f>
        <v>Messieurs</v>
      </c>
      <c r="J1555" t="str">
        <f>RIGHT(B1555,5)</f>
        <v>245.0</v>
      </c>
      <c r="K1555">
        <f>VALUE(LEFT(J1555,1))</f>
        <v>2</v>
      </c>
      <c r="L1555" s="25" t="str">
        <f>+O1555</f>
        <v>R6 </v>
      </c>
      <c r="M1555" s="25" t="s">
        <v>5218</v>
      </c>
      <c r="N1555" s="25" t="s">
        <v>5219</v>
      </c>
      <c r="O1555" s="25" t="s">
        <v>3065</v>
      </c>
      <c r="P1555" s="25">
        <v>6752</v>
      </c>
      <c r="Q1555" s="25">
        <v>4.2300000000000004</v>
      </c>
      <c r="R1555" s="25" t="s">
        <v>87</v>
      </c>
      <c r="S1555" s="25" t="s">
        <v>36</v>
      </c>
    </row>
    <row r="1556" spans="1:19" x14ac:dyDescent="0.35">
      <c r="A1556" s="25" t="str">
        <f>+N1556</f>
        <v>Mares Adrien</v>
      </c>
      <c r="B1556" s="25" t="str">
        <f>+M1556</f>
        <v>630.00.140.0</v>
      </c>
      <c r="C1556" s="25" t="str">
        <f>LEFT(L1556,2)</f>
        <v>R9</v>
      </c>
      <c r="D1556" s="25">
        <f>+Q1556</f>
        <v>0.75</v>
      </c>
      <c r="E1556" s="25" t="str">
        <f>+R1556</f>
        <v>A</v>
      </c>
      <c r="F1556" s="25" t="str">
        <f>+S1556</f>
        <v>S</v>
      </c>
      <c r="G1556" s="29" t="s">
        <v>28</v>
      </c>
      <c r="H1556" s="29" t="str">
        <f t="shared" si="24"/>
        <v/>
      </c>
      <c r="I1556" s="25" t="str">
        <f>IF(K1556&gt;4,"Dames","Messieurs")</f>
        <v>Messieurs</v>
      </c>
      <c r="J1556" t="str">
        <f>RIGHT(B1556,5)</f>
        <v>140.0</v>
      </c>
      <c r="K1556">
        <f>VALUE(LEFT(J1556,1))</f>
        <v>1</v>
      </c>
      <c r="L1556" s="25" t="str">
        <f>+O1556</f>
        <v>R9 </v>
      </c>
      <c r="M1556" s="25" t="s">
        <v>1537</v>
      </c>
      <c r="N1556" s="25" t="s">
        <v>1538</v>
      </c>
      <c r="O1556" s="25" t="s">
        <v>3073</v>
      </c>
      <c r="P1556" s="25">
        <v>32458</v>
      </c>
      <c r="Q1556" s="25">
        <v>0.75</v>
      </c>
      <c r="R1556" s="25" t="s">
        <v>36</v>
      </c>
      <c r="S1556" s="25" t="s">
        <v>878</v>
      </c>
    </row>
    <row r="1557" spans="1:19" x14ac:dyDescent="0.35">
      <c r="A1557" s="25" t="str">
        <f>+N1557</f>
        <v>Mares Alexandru</v>
      </c>
      <c r="B1557" s="25" t="str">
        <f>+M1557</f>
        <v>630.60.277.0</v>
      </c>
      <c r="C1557" s="25" t="str">
        <f>LEFT(L1557,2)</f>
        <v>R9</v>
      </c>
      <c r="D1557" s="25">
        <f>+Q1557</f>
        <v>0.75</v>
      </c>
      <c r="E1557" s="25" t="str">
        <f>+R1557</f>
        <v>65+</v>
      </c>
      <c r="F1557" s="25" t="str">
        <f>+S1557</f>
        <v>S</v>
      </c>
      <c r="G1557" s="29" t="s">
        <v>28</v>
      </c>
      <c r="H1557" s="29" t="str">
        <f t="shared" si="24"/>
        <v/>
      </c>
      <c r="I1557" s="25" t="str">
        <f>IF(K1557&gt;4,"Dames","Messieurs")</f>
        <v>Messieurs</v>
      </c>
      <c r="J1557" t="str">
        <f>RIGHT(B1557,5)</f>
        <v>277.0</v>
      </c>
      <c r="K1557">
        <f>VALUE(LEFT(J1557,1))</f>
        <v>2</v>
      </c>
      <c r="L1557" s="25" t="str">
        <f>+O1557</f>
        <v>R9 </v>
      </c>
      <c r="M1557" s="25" t="s">
        <v>1539</v>
      </c>
      <c r="N1557" s="25" t="s">
        <v>1540</v>
      </c>
      <c r="O1557" s="25" t="s">
        <v>3073</v>
      </c>
      <c r="P1557" s="25">
        <v>32458</v>
      </c>
      <c r="Q1557" s="25">
        <v>0.75</v>
      </c>
      <c r="R1557" s="25" t="s">
        <v>100</v>
      </c>
      <c r="S1557" s="25" t="s">
        <v>878</v>
      </c>
    </row>
    <row r="1558" spans="1:19" x14ac:dyDescent="0.35">
      <c r="A1558" s="25" t="str">
        <f>+N1558</f>
        <v>Mares Julien</v>
      </c>
      <c r="B1558" s="25" t="str">
        <f>+M1558</f>
        <v>630.06.247.0</v>
      </c>
      <c r="C1558" s="25" t="str">
        <f>LEFT(L1558,2)</f>
        <v>R9</v>
      </c>
      <c r="D1558" s="25">
        <f>+Q1558</f>
        <v>0.75</v>
      </c>
      <c r="E1558" s="25" t="str">
        <f>+R1558</f>
        <v>A</v>
      </c>
      <c r="F1558" s="25" t="str">
        <f>+S1558</f>
        <v>S</v>
      </c>
      <c r="G1558" s="29" t="s">
        <v>28</v>
      </c>
      <c r="H1558" s="29" t="str">
        <f t="shared" si="24"/>
        <v/>
      </c>
      <c r="I1558" s="25" t="str">
        <f>IF(K1558&gt;4,"Dames","Messieurs")</f>
        <v>Messieurs</v>
      </c>
      <c r="J1558" t="str">
        <f>RIGHT(B1558,5)</f>
        <v>247.0</v>
      </c>
      <c r="K1558">
        <f>VALUE(LEFT(J1558,1))</f>
        <v>2</v>
      </c>
      <c r="L1558" s="25" t="str">
        <f>+O1558</f>
        <v>R9 </v>
      </c>
      <c r="M1558" s="25" t="s">
        <v>380</v>
      </c>
      <c r="N1558" s="25" t="s">
        <v>381</v>
      </c>
      <c r="O1558" s="25" t="s">
        <v>3073</v>
      </c>
      <c r="P1558" s="25">
        <v>32458</v>
      </c>
      <c r="Q1558" s="25">
        <v>0.75</v>
      </c>
      <c r="R1558" s="25" t="s">
        <v>36</v>
      </c>
      <c r="S1558" s="25" t="s">
        <v>878</v>
      </c>
    </row>
    <row r="1559" spans="1:19" x14ac:dyDescent="0.35">
      <c r="A1559" s="25" t="str">
        <f>+N1559</f>
        <v>Marguet Evan</v>
      </c>
      <c r="B1559" s="25" t="str">
        <f>+M1559</f>
        <v>631.10.283.0</v>
      </c>
      <c r="C1559" s="25" t="str">
        <f>LEFT(L1559,2)</f>
        <v>R8</v>
      </c>
      <c r="D1559" s="25">
        <f>+Q1559</f>
        <v>1.397</v>
      </c>
      <c r="E1559" s="25" t="str">
        <f>+R1559</f>
        <v>16&amp;U</v>
      </c>
      <c r="F1559" s="25" t="str">
        <f>+S1559</f>
        <v>A</v>
      </c>
      <c r="G1559" s="29" t="s">
        <v>25</v>
      </c>
      <c r="H1559" s="29" t="str">
        <f t="shared" si="24"/>
        <v/>
      </c>
      <c r="I1559" s="25" t="str">
        <f>IF(K1559&gt;4,"Dames","Messieurs")</f>
        <v>Messieurs</v>
      </c>
      <c r="J1559" t="str">
        <f>RIGHT(B1559,5)</f>
        <v>283.0</v>
      </c>
      <c r="K1559">
        <f>VALUE(LEFT(J1559,1))</f>
        <v>2</v>
      </c>
      <c r="L1559" s="25" t="str">
        <f>+O1559</f>
        <v>R8 </v>
      </c>
      <c r="M1559" s="25" t="s">
        <v>2194</v>
      </c>
      <c r="N1559" s="25" t="s">
        <v>2195</v>
      </c>
      <c r="O1559" s="25" t="s">
        <v>3070</v>
      </c>
      <c r="P1559" s="25">
        <v>24412</v>
      </c>
      <c r="Q1559" s="25">
        <v>1.397</v>
      </c>
      <c r="R1559" s="25" t="s">
        <v>87</v>
      </c>
      <c r="S1559" s="25" t="s">
        <v>36</v>
      </c>
    </row>
    <row r="1560" spans="1:19" x14ac:dyDescent="0.35">
      <c r="A1560" s="25" t="str">
        <f>+N1560</f>
        <v>Mariatti Nicolo</v>
      </c>
      <c r="B1560" s="25" t="str">
        <f>+M1560</f>
        <v>631.07.246.0</v>
      </c>
      <c r="C1560" s="25" t="str">
        <f>LEFT(L1560,2)</f>
        <v>R9</v>
      </c>
      <c r="D1560" s="25">
        <f>+Q1560</f>
        <v>0.75</v>
      </c>
      <c r="E1560" s="25" t="str">
        <f>+R1560</f>
        <v>18&amp;U</v>
      </c>
      <c r="F1560" s="25" t="str">
        <f>+S1560</f>
        <v>A</v>
      </c>
      <c r="G1560" s="29" t="s">
        <v>3995</v>
      </c>
      <c r="H1560" s="29" t="str">
        <f t="shared" si="24"/>
        <v/>
      </c>
      <c r="I1560" s="25" t="str">
        <f>IF(K1560&gt;4,"Dames","Messieurs")</f>
        <v>Messieurs</v>
      </c>
      <c r="J1560" t="str">
        <f>RIGHT(B1560,5)</f>
        <v>246.0</v>
      </c>
      <c r="K1560">
        <f>VALUE(LEFT(J1560,1))</f>
        <v>2</v>
      </c>
      <c r="L1560" s="25" t="str">
        <f>+O1560</f>
        <v>R9 </v>
      </c>
      <c r="M1560" s="25" t="s">
        <v>4264</v>
      </c>
      <c r="N1560" s="25" t="s">
        <v>4265</v>
      </c>
      <c r="O1560" s="25" t="s">
        <v>3073</v>
      </c>
      <c r="P1560" s="25">
        <v>32458</v>
      </c>
      <c r="Q1560" s="25">
        <v>0.75</v>
      </c>
      <c r="R1560" s="25" t="s">
        <v>73</v>
      </c>
      <c r="S1560" s="25" t="s">
        <v>36</v>
      </c>
    </row>
    <row r="1561" spans="1:19" x14ac:dyDescent="0.35">
      <c r="A1561" s="25" t="str">
        <f>+N1561</f>
        <v>Marietan Stéphane</v>
      </c>
      <c r="B1561" s="25" t="str">
        <f>+M1561</f>
        <v>631.65.223.0</v>
      </c>
      <c r="C1561" s="25" t="str">
        <f>LEFT(L1561,2)</f>
        <v>R8</v>
      </c>
      <c r="D1561" s="25">
        <f>+Q1561</f>
        <v>1.732</v>
      </c>
      <c r="E1561" s="25" t="str">
        <f>+R1561</f>
        <v>60+</v>
      </c>
      <c r="F1561" s="25" t="str">
        <f>+S1561</f>
        <v>A</v>
      </c>
      <c r="G1561" s="29" t="s">
        <v>3996</v>
      </c>
      <c r="H1561" s="29" t="str">
        <f t="shared" si="24"/>
        <v/>
      </c>
      <c r="I1561" s="25" t="str">
        <f>IF(K1561&gt;4,"Dames","Messieurs")</f>
        <v>Messieurs</v>
      </c>
      <c r="J1561" t="str">
        <f>RIGHT(B1561,5)</f>
        <v>223.0</v>
      </c>
      <c r="K1561">
        <f>VALUE(LEFT(J1561,1))</f>
        <v>2</v>
      </c>
      <c r="L1561" s="25" t="str">
        <f>+O1561</f>
        <v>R8 </v>
      </c>
      <c r="M1561" s="25" t="s">
        <v>4503</v>
      </c>
      <c r="N1561" s="25" t="s">
        <v>4504</v>
      </c>
      <c r="O1561" s="25" t="s">
        <v>3070</v>
      </c>
      <c r="P1561" s="25">
        <v>21324</v>
      </c>
      <c r="Q1561" s="25">
        <v>1.732</v>
      </c>
      <c r="R1561" s="25" t="s">
        <v>47</v>
      </c>
      <c r="S1561" s="25" t="s">
        <v>36</v>
      </c>
    </row>
    <row r="1562" spans="1:19" x14ac:dyDescent="0.35">
      <c r="A1562" s="25" t="str">
        <f>+N1562</f>
        <v>Mariéthoz Marc</v>
      </c>
      <c r="B1562" s="25" t="str">
        <f>+M1562</f>
        <v>631.08.403.0</v>
      </c>
      <c r="C1562" s="25" t="str">
        <f>LEFT(L1562,2)</f>
        <v>R8</v>
      </c>
      <c r="D1562" s="25">
        <f>+Q1562</f>
        <v>1.012</v>
      </c>
      <c r="E1562" s="25" t="str">
        <f>+R1562</f>
        <v>18&amp;U</v>
      </c>
      <c r="F1562" s="25" t="str">
        <f>+S1562</f>
        <v>S</v>
      </c>
      <c r="G1562" s="29" t="s">
        <v>2175</v>
      </c>
      <c r="H1562" s="29" t="str">
        <f t="shared" si="24"/>
        <v/>
      </c>
      <c r="I1562" s="25" t="str">
        <f>IF(K1562&gt;4,"Dames","Messieurs")</f>
        <v>Messieurs</v>
      </c>
      <c r="J1562" t="str">
        <f>RIGHT(B1562,5)</f>
        <v>403.0</v>
      </c>
      <c r="K1562">
        <f>VALUE(LEFT(J1562,1))</f>
        <v>4</v>
      </c>
      <c r="L1562" s="25" t="str">
        <f>+O1562</f>
        <v>R8 </v>
      </c>
      <c r="M1562" s="25" t="s">
        <v>2785</v>
      </c>
      <c r="N1562" s="25" t="s">
        <v>2786</v>
      </c>
      <c r="O1562" s="25" t="s">
        <v>3070</v>
      </c>
      <c r="P1562" s="25">
        <v>28768</v>
      </c>
      <c r="Q1562" s="25">
        <v>1.012</v>
      </c>
      <c r="R1562" s="25" t="s">
        <v>73</v>
      </c>
      <c r="S1562" s="25" t="s">
        <v>878</v>
      </c>
    </row>
    <row r="1563" spans="1:19" x14ac:dyDescent="0.35">
      <c r="A1563" s="25" t="str">
        <f>+N1563</f>
        <v>Marion Florie</v>
      </c>
      <c r="B1563" s="25" t="str">
        <f>+M1563</f>
        <v>631.81.537.0</v>
      </c>
      <c r="C1563" s="25" t="str">
        <f>LEFT(L1563,2)</f>
        <v>R9</v>
      </c>
      <c r="D1563" s="25">
        <f>+Q1563</f>
        <v>0.71299999999999997</v>
      </c>
      <c r="E1563" s="25" t="str">
        <f>+R1563</f>
        <v>40+</v>
      </c>
      <c r="F1563" s="25" t="str">
        <f>+S1563</f>
        <v>A</v>
      </c>
      <c r="G1563" s="29" t="s">
        <v>3393</v>
      </c>
      <c r="H1563" s="29" t="str">
        <f t="shared" si="24"/>
        <v/>
      </c>
      <c r="I1563" s="25" t="str">
        <f>IF(K1563&gt;4,"Dames","Messieurs")</f>
        <v>Dames</v>
      </c>
      <c r="J1563" t="str">
        <f>RIGHT(B1563,5)</f>
        <v>537.0</v>
      </c>
      <c r="K1563">
        <f>VALUE(LEFT(J1563,1))</f>
        <v>5</v>
      </c>
      <c r="L1563" s="25" t="str">
        <f>+O1563</f>
        <v>R9 </v>
      </c>
      <c r="M1563" s="25" t="s">
        <v>3558</v>
      </c>
      <c r="N1563" s="25" t="s">
        <v>3559</v>
      </c>
      <c r="O1563" s="25" t="s">
        <v>3073</v>
      </c>
      <c r="P1563" s="25">
        <v>20843</v>
      </c>
      <c r="Q1563" s="25">
        <v>0.71299999999999997</v>
      </c>
      <c r="R1563" s="25" t="s">
        <v>68</v>
      </c>
      <c r="S1563" s="25" t="s">
        <v>36</v>
      </c>
    </row>
    <row r="1564" spans="1:19" x14ac:dyDescent="0.35">
      <c r="A1564" s="25" t="str">
        <f>+N1564</f>
        <v>Markwalder Guillaume</v>
      </c>
      <c r="B1564" s="25" t="str">
        <f>+M1564</f>
        <v>631.91.186.0</v>
      </c>
      <c r="C1564" s="25" t="str">
        <f>LEFT(L1564,2)</f>
        <v>R6</v>
      </c>
      <c r="D1564" s="25">
        <f>+Q1564</f>
        <v>4.0030000000000001</v>
      </c>
      <c r="E1564" s="25" t="str">
        <f>+R1564</f>
        <v>A</v>
      </c>
      <c r="F1564" s="25" t="str">
        <f>+S1564</f>
        <v>A</v>
      </c>
      <c r="G1564" s="29" t="s">
        <v>28</v>
      </c>
      <c r="H1564" s="29" t="str">
        <f t="shared" si="24"/>
        <v/>
      </c>
      <c r="I1564" s="25" t="str">
        <f>IF(K1564&gt;4,"Dames","Messieurs")</f>
        <v>Messieurs</v>
      </c>
      <c r="J1564" t="str">
        <f>RIGHT(B1564,5)</f>
        <v>186.0</v>
      </c>
      <c r="K1564">
        <f>VALUE(LEFT(J1564,1))</f>
        <v>1</v>
      </c>
      <c r="L1564" s="25" t="str">
        <f>+O1564</f>
        <v>R6 </v>
      </c>
      <c r="M1564" s="25" t="s">
        <v>581</v>
      </c>
      <c r="N1564" s="25" t="s">
        <v>582</v>
      </c>
      <c r="O1564" s="25" t="s">
        <v>3065</v>
      </c>
      <c r="P1564" s="25">
        <v>7687</v>
      </c>
      <c r="Q1564" s="25">
        <v>4.0030000000000001</v>
      </c>
      <c r="R1564" s="25" t="s">
        <v>36</v>
      </c>
      <c r="S1564" s="25" t="s">
        <v>36</v>
      </c>
    </row>
    <row r="1565" spans="1:19" x14ac:dyDescent="0.35">
      <c r="A1565" s="25" t="str">
        <f>+N1565</f>
        <v>Marquez Alberto</v>
      </c>
      <c r="B1565" s="25" t="str">
        <f>+M1565</f>
        <v>631.83.152.0</v>
      </c>
      <c r="C1565" s="25" t="str">
        <f>LEFT(L1565,2)</f>
        <v>R9</v>
      </c>
      <c r="D1565" s="25">
        <f>+Q1565</f>
        <v>0.75</v>
      </c>
      <c r="E1565" s="25" t="str">
        <f>+R1565</f>
        <v>40+</v>
      </c>
      <c r="F1565" s="25" t="str">
        <f>+S1565</f>
        <v>S</v>
      </c>
      <c r="G1565" s="29" t="s">
        <v>3995</v>
      </c>
      <c r="H1565" s="29" t="str">
        <f t="shared" si="24"/>
        <v/>
      </c>
      <c r="I1565" s="25" t="str">
        <f>IF(K1565&gt;4,"Dames","Messieurs")</f>
        <v>Messieurs</v>
      </c>
      <c r="J1565" t="str">
        <f>RIGHT(B1565,5)</f>
        <v>152.0</v>
      </c>
      <c r="K1565">
        <f>VALUE(LEFT(J1565,1))</f>
        <v>1</v>
      </c>
      <c r="L1565" s="25" t="str">
        <f>+O1565</f>
        <v>R9 </v>
      </c>
      <c r="M1565" s="25" t="s">
        <v>4336</v>
      </c>
      <c r="N1565" s="25" t="s">
        <v>4337</v>
      </c>
      <c r="O1565" s="25" t="s">
        <v>3073</v>
      </c>
      <c r="P1565" s="25">
        <v>32458</v>
      </c>
      <c r="Q1565" s="25">
        <v>0.75</v>
      </c>
      <c r="R1565" s="25" t="s">
        <v>68</v>
      </c>
      <c r="S1565" s="25" t="s">
        <v>878</v>
      </c>
    </row>
    <row r="1566" spans="1:19" x14ac:dyDescent="0.35">
      <c r="A1566" s="25" t="str">
        <f>+N1566</f>
        <v>Marsy Emmanuel</v>
      </c>
      <c r="B1566" s="25" t="str">
        <f>+M1566</f>
        <v>631.67.163.0</v>
      </c>
      <c r="C1566" s="25" t="str">
        <f>LEFT(L1566,2)</f>
        <v>R9</v>
      </c>
      <c r="D1566" s="25">
        <f>+Q1566</f>
        <v>0.70499999999999996</v>
      </c>
      <c r="E1566" s="25" t="str">
        <f>+R1566</f>
        <v>55+</v>
      </c>
      <c r="F1566" s="25" t="str">
        <f>+S1566</f>
        <v>A</v>
      </c>
      <c r="G1566" s="29" t="s">
        <v>1839</v>
      </c>
      <c r="H1566" s="29" t="str">
        <f t="shared" si="24"/>
        <v/>
      </c>
      <c r="I1566" s="25" t="str">
        <f>IF(K1566&gt;4,"Dames","Messieurs")</f>
        <v>Messieurs</v>
      </c>
      <c r="J1566" t="str">
        <f>RIGHT(B1566,5)</f>
        <v>163.0</v>
      </c>
      <c r="K1566">
        <f>VALUE(LEFT(J1566,1))</f>
        <v>1</v>
      </c>
      <c r="L1566" s="25" t="str">
        <f>+O1566</f>
        <v>R9 </v>
      </c>
      <c r="M1566" s="25" t="s">
        <v>2545</v>
      </c>
      <c r="N1566" s="25" t="s">
        <v>2546</v>
      </c>
      <c r="O1566" s="25" t="s">
        <v>3073</v>
      </c>
      <c r="P1566" s="25">
        <v>56722</v>
      </c>
      <c r="Q1566" s="25">
        <v>0.70499999999999996</v>
      </c>
      <c r="R1566" s="25" t="s">
        <v>53</v>
      </c>
      <c r="S1566" s="25" t="s">
        <v>36</v>
      </c>
    </row>
    <row r="1567" spans="1:19" x14ac:dyDescent="0.35">
      <c r="A1567" s="25" t="str">
        <f>+N1567</f>
        <v>Marteddu Franco</v>
      </c>
      <c r="B1567" s="25" t="str">
        <f>+M1567</f>
        <v>632.65.124.0</v>
      </c>
      <c r="C1567" s="25" t="str">
        <f>LEFT(L1567,2)</f>
        <v>R9</v>
      </c>
      <c r="D1567" s="25">
        <f>+Q1567</f>
        <v>0.75</v>
      </c>
      <c r="E1567" s="25" t="str">
        <f>+R1567</f>
        <v>60+</v>
      </c>
      <c r="F1567" s="25" t="str">
        <f>+S1567</f>
        <v>S</v>
      </c>
      <c r="G1567" s="29" t="s">
        <v>543</v>
      </c>
      <c r="H1567" s="29" t="str">
        <f t="shared" si="24"/>
        <v/>
      </c>
      <c r="I1567" s="25" t="str">
        <f>IF(K1567&gt;4,"Dames","Messieurs")</f>
        <v>Messieurs</v>
      </c>
      <c r="J1567" t="str">
        <f>RIGHT(B1567,5)</f>
        <v>124.0</v>
      </c>
      <c r="K1567">
        <f>VALUE(LEFT(J1567,1))</f>
        <v>1</v>
      </c>
      <c r="L1567" s="25" t="str">
        <f>+O1567</f>
        <v>R9 </v>
      </c>
      <c r="M1567" s="25" t="s">
        <v>1284</v>
      </c>
      <c r="N1567" s="25" t="s">
        <v>1285</v>
      </c>
      <c r="O1567" s="25" t="s">
        <v>3073</v>
      </c>
      <c r="P1567" s="25">
        <v>32458</v>
      </c>
      <c r="Q1567" s="25">
        <v>0.75</v>
      </c>
      <c r="R1567" s="25" t="s">
        <v>47</v>
      </c>
      <c r="S1567" s="25" t="s">
        <v>878</v>
      </c>
    </row>
    <row r="1568" spans="1:19" x14ac:dyDescent="0.35">
      <c r="A1568" s="25" t="str">
        <f>+N1568</f>
        <v>Martenet Sébastien</v>
      </c>
      <c r="B1568" s="25" t="str">
        <f>+M1568</f>
        <v>632.84.104.0</v>
      </c>
      <c r="C1568" s="25" t="str">
        <f>LEFT(L1568,2)</f>
        <v>R5</v>
      </c>
      <c r="D1568" s="25">
        <f>+Q1568</f>
        <v>4.9960000000000004</v>
      </c>
      <c r="E1568" s="25" t="str">
        <f>+R1568</f>
        <v>40+</v>
      </c>
      <c r="F1568" s="25" t="str">
        <f>+S1568</f>
        <v>A</v>
      </c>
      <c r="G1568" s="29" t="s">
        <v>2175</v>
      </c>
      <c r="H1568" s="29" t="str">
        <f t="shared" si="24"/>
        <v/>
      </c>
      <c r="I1568" s="25" t="str">
        <f>IF(K1568&gt;4,"Dames","Messieurs")</f>
        <v>Messieurs</v>
      </c>
      <c r="J1568" t="str">
        <f>RIGHT(B1568,5)</f>
        <v>104.0</v>
      </c>
      <c r="K1568">
        <f>VALUE(LEFT(J1568,1))</f>
        <v>1</v>
      </c>
      <c r="L1568" s="25" t="str">
        <f>+O1568</f>
        <v>R5 </v>
      </c>
      <c r="M1568" s="25" t="s">
        <v>2713</v>
      </c>
      <c r="N1568" s="25" t="s">
        <v>2714</v>
      </c>
      <c r="O1568" s="25" t="s">
        <v>3084</v>
      </c>
      <c r="P1568" s="25">
        <v>4319</v>
      </c>
      <c r="Q1568" s="25">
        <v>4.9960000000000004</v>
      </c>
      <c r="R1568" s="25" t="s">
        <v>68</v>
      </c>
      <c r="S1568" s="25" t="s">
        <v>36</v>
      </c>
    </row>
    <row r="1569" spans="1:19" x14ac:dyDescent="0.35">
      <c r="A1569" s="25" t="str">
        <f>+N1569</f>
        <v>Martin Alexandre</v>
      </c>
      <c r="B1569" s="25" t="str">
        <f>+M1569</f>
        <v>633.86.413.0</v>
      </c>
      <c r="C1569" s="25" t="str">
        <f>LEFT(L1569,2)</f>
        <v>R9</v>
      </c>
      <c r="D1569" s="25">
        <f>+Q1569</f>
        <v>0.75</v>
      </c>
      <c r="E1569" s="25" t="str">
        <f>+R1569</f>
        <v>35+</v>
      </c>
      <c r="F1569" s="25" t="str">
        <f>+S1569</f>
        <v>S</v>
      </c>
      <c r="G1569" s="29" t="s">
        <v>28</v>
      </c>
      <c r="H1569" s="29" t="str">
        <f t="shared" si="24"/>
        <v/>
      </c>
      <c r="I1569" s="25" t="str">
        <f>IF(K1569&gt;4,"Dames","Messieurs")</f>
        <v>Messieurs</v>
      </c>
      <c r="J1569" t="str">
        <f>RIGHT(B1569,5)</f>
        <v>413.0</v>
      </c>
      <c r="K1569">
        <f>VALUE(LEFT(J1569,1))</f>
        <v>4</v>
      </c>
      <c r="L1569" s="25" t="str">
        <f>+O1569</f>
        <v>R9 </v>
      </c>
      <c r="M1569" s="25" t="s">
        <v>370</v>
      </c>
      <c r="N1569" s="25" t="s">
        <v>371</v>
      </c>
      <c r="O1569" s="25" t="s">
        <v>3073</v>
      </c>
      <c r="P1569" s="25">
        <v>32458</v>
      </c>
      <c r="Q1569" s="25">
        <v>0.75</v>
      </c>
      <c r="R1569" s="25" t="s">
        <v>42</v>
      </c>
      <c r="S1569" s="25" t="s">
        <v>878</v>
      </c>
    </row>
    <row r="1570" spans="1:19" x14ac:dyDescent="0.35">
      <c r="A1570" s="25" t="str">
        <f>+N1570</f>
        <v>Martin Alexis</v>
      </c>
      <c r="B1570" s="25" t="str">
        <f>+M1570</f>
        <v>633.80.156.0</v>
      </c>
      <c r="C1570" s="25" t="str">
        <f>LEFT(L1570,2)</f>
        <v>R9</v>
      </c>
      <c r="D1570" s="25">
        <f>+Q1570</f>
        <v>0.75</v>
      </c>
      <c r="E1570" s="25" t="str">
        <f>+R1570</f>
        <v>45+</v>
      </c>
      <c r="F1570" s="25" t="str">
        <f>+S1570</f>
        <v>A</v>
      </c>
      <c r="G1570" s="29" t="s">
        <v>28</v>
      </c>
      <c r="H1570" s="29" t="str">
        <f t="shared" si="24"/>
        <v/>
      </c>
      <c r="I1570" s="25" t="str">
        <f>IF(K1570&gt;4,"Dames","Messieurs")</f>
        <v>Messieurs</v>
      </c>
      <c r="J1570" t="str">
        <f>RIGHT(B1570,5)</f>
        <v>156.0</v>
      </c>
      <c r="K1570">
        <f>VALUE(LEFT(J1570,1))</f>
        <v>1</v>
      </c>
      <c r="L1570" s="25" t="str">
        <f>+O1570</f>
        <v>R9 </v>
      </c>
      <c r="M1570" s="25" t="s">
        <v>526</v>
      </c>
      <c r="N1570" s="25" t="s">
        <v>527</v>
      </c>
      <c r="O1570" s="25" t="s">
        <v>3073</v>
      </c>
      <c r="P1570" s="25">
        <v>32458</v>
      </c>
      <c r="Q1570" s="25">
        <v>0.75</v>
      </c>
      <c r="R1570" s="25" t="s">
        <v>78</v>
      </c>
      <c r="S1570" s="25" t="s">
        <v>36</v>
      </c>
    </row>
    <row r="1571" spans="1:19" x14ac:dyDescent="0.35">
      <c r="A1571" s="25" t="str">
        <f>+N1571</f>
        <v>Martin Christel</v>
      </c>
      <c r="B1571" s="25" t="str">
        <f>+M1571</f>
        <v>633.81.543.0</v>
      </c>
      <c r="C1571" s="25" t="str">
        <f>LEFT(L1571,2)</f>
        <v>R9</v>
      </c>
      <c r="D1571" s="25">
        <f>+Q1571</f>
        <v>0.75</v>
      </c>
      <c r="E1571" s="25" t="str">
        <f>+R1571</f>
        <v>40+</v>
      </c>
      <c r="F1571" s="25" t="str">
        <f>+S1571</f>
        <v>S</v>
      </c>
      <c r="G1571" s="29" t="s">
        <v>543</v>
      </c>
      <c r="H1571" s="29" t="str">
        <f t="shared" si="24"/>
        <v/>
      </c>
      <c r="I1571" s="25" t="str">
        <f>IF(K1571&gt;4,"Dames","Messieurs")</f>
        <v>Dames</v>
      </c>
      <c r="J1571" t="str">
        <f>RIGHT(B1571,5)</f>
        <v>543.0</v>
      </c>
      <c r="K1571">
        <f>VALUE(LEFT(J1571,1))</f>
        <v>5</v>
      </c>
      <c r="L1571" s="25" t="str">
        <f>+O1571</f>
        <v>R9 </v>
      </c>
      <c r="M1571" s="25" t="s">
        <v>1286</v>
      </c>
      <c r="N1571" s="25" t="s">
        <v>1287</v>
      </c>
      <c r="O1571" s="25" t="s">
        <v>3073</v>
      </c>
      <c r="P1571" s="25">
        <v>11805</v>
      </c>
      <c r="Q1571" s="25">
        <v>0.75</v>
      </c>
      <c r="R1571" s="25" t="s">
        <v>68</v>
      </c>
      <c r="S1571" s="25" t="s">
        <v>878</v>
      </c>
    </row>
    <row r="1572" spans="1:19" x14ac:dyDescent="0.35">
      <c r="A1572" s="25" t="str">
        <f>+N1572</f>
        <v>Martin Giles</v>
      </c>
      <c r="B1572" s="25" t="str">
        <f>+M1572</f>
        <v>633.55.262.0</v>
      </c>
      <c r="C1572" s="25" t="str">
        <f>LEFT(L1572,2)</f>
        <v>R9</v>
      </c>
      <c r="D1572" s="25">
        <f>+Q1572</f>
        <v>0.77500000000000002</v>
      </c>
      <c r="E1572" s="25" t="str">
        <f>+R1572</f>
        <v>70+</v>
      </c>
      <c r="F1572" s="25" t="str">
        <f>+S1572</f>
        <v>A</v>
      </c>
      <c r="G1572" s="29" t="s">
        <v>28</v>
      </c>
      <c r="H1572" s="29" t="str">
        <f t="shared" si="24"/>
        <v/>
      </c>
      <c r="I1572" s="25" t="str">
        <f>IF(K1572&gt;4,"Dames","Messieurs")</f>
        <v>Messieurs</v>
      </c>
      <c r="J1572" t="str">
        <f>RIGHT(B1572,5)</f>
        <v>262.0</v>
      </c>
      <c r="K1572">
        <f>VALUE(LEFT(J1572,1))</f>
        <v>2</v>
      </c>
      <c r="L1572" s="25" t="str">
        <f>+O1572</f>
        <v>R9 </v>
      </c>
      <c r="M1572" s="25" t="s">
        <v>342</v>
      </c>
      <c r="N1572" s="25" t="s">
        <v>343</v>
      </c>
      <c r="O1572" s="25" t="s">
        <v>3073</v>
      </c>
      <c r="P1572" s="25">
        <v>32108</v>
      </c>
      <c r="Q1572" s="25">
        <v>0.77500000000000002</v>
      </c>
      <c r="R1572" s="25" t="s">
        <v>148</v>
      </c>
      <c r="S1572" s="25" t="s">
        <v>36</v>
      </c>
    </row>
    <row r="1573" spans="1:19" x14ac:dyDescent="0.35">
      <c r="A1573" s="25" t="str">
        <f>+N1573</f>
        <v>Martin Gilles</v>
      </c>
      <c r="B1573" s="25" t="str">
        <f>+M1573</f>
        <v>633.89.443.0</v>
      </c>
      <c r="C1573" s="25" t="str">
        <f>LEFT(L1573,2)</f>
        <v>R9</v>
      </c>
      <c r="D1573" s="25">
        <f>+Q1573</f>
        <v>0.75</v>
      </c>
      <c r="E1573" s="25" t="str">
        <f>+R1573</f>
        <v>35+</v>
      </c>
      <c r="F1573" s="25" t="str">
        <f>+S1573</f>
        <v>A</v>
      </c>
      <c r="G1573" s="29" t="s">
        <v>28</v>
      </c>
      <c r="H1573" s="29" t="str">
        <f t="shared" si="24"/>
        <v/>
      </c>
      <c r="I1573" s="25" t="str">
        <f>IF(K1573&gt;4,"Dames","Messieurs")</f>
        <v>Messieurs</v>
      </c>
      <c r="J1573" t="str">
        <f>RIGHT(B1573,5)</f>
        <v>443.0</v>
      </c>
      <c r="K1573">
        <f>VALUE(LEFT(J1573,1))</f>
        <v>4</v>
      </c>
      <c r="L1573" s="25" t="str">
        <f>+O1573</f>
        <v>R9 </v>
      </c>
      <c r="M1573" s="25" t="s">
        <v>338</v>
      </c>
      <c r="N1573" s="25" t="s">
        <v>339</v>
      </c>
      <c r="O1573" s="25" t="s">
        <v>3073</v>
      </c>
      <c r="P1573" s="25">
        <v>32458</v>
      </c>
      <c r="Q1573" s="25">
        <v>0.75</v>
      </c>
      <c r="R1573" s="25" t="s">
        <v>42</v>
      </c>
      <c r="S1573" s="25" t="s">
        <v>36</v>
      </c>
    </row>
    <row r="1574" spans="1:19" x14ac:dyDescent="0.35">
      <c r="A1574" s="25" t="str">
        <f>+N1574</f>
        <v>Martin Gondoula</v>
      </c>
      <c r="B1574" s="25" t="str">
        <f>+M1574</f>
        <v>633.50.504.0</v>
      </c>
      <c r="C1574" s="25" t="str">
        <f>LEFT(L1574,2)</f>
        <v>R9</v>
      </c>
      <c r="D1574" s="25">
        <f>+Q1574</f>
        <v>0.75</v>
      </c>
      <c r="E1574" s="25" t="str">
        <f>+R1574</f>
        <v>75+</v>
      </c>
      <c r="F1574" s="25" t="str">
        <f>+S1574</f>
        <v>S</v>
      </c>
      <c r="G1574" s="29" t="s">
        <v>543</v>
      </c>
      <c r="H1574" s="29" t="str">
        <f t="shared" si="24"/>
        <v/>
      </c>
      <c r="I1574" s="25" t="str">
        <f>IF(K1574&gt;4,"Dames","Messieurs")</f>
        <v>Dames</v>
      </c>
      <c r="J1574" t="str">
        <f>RIGHT(B1574,5)</f>
        <v>504.0</v>
      </c>
      <c r="K1574">
        <f>VALUE(LEFT(J1574,1))</f>
        <v>5</v>
      </c>
      <c r="L1574" s="25" t="str">
        <f>+O1574</f>
        <v>R9 </v>
      </c>
      <c r="M1574" s="25" t="s">
        <v>1288</v>
      </c>
      <c r="N1574" s="25" t="s">
        <v>1289</v>
      </c>
      <c r="O1574" s="25" t="s">
        <v>3073</v>
      </c>
      <c r="P1574" s="25">
        <v>11805</v>
      </c>
      <c r="Q1574" s="25">
        <v>0.75</v>
      </c>
      <c r="R1574" s="25" t="s">
        <v>159</v>
      </c>
      <c r="S1574" s="25" t="s">
        <v>878</v>
      </c>
    </row>
    <row r="1575" spans="1:19" x14ac:dyDescent="0.35">
      <c r="A1575" s="25" t="str">
        <f>+N1575</f>
        <v>Martin Gregory</v>
      </c>
      <c r="B1575" s="25" t="str">
        <f>+M1575</f>
        <v>633.95.443.0</v>
      </c>
      <c r="C1575" s="25" t="str">
        <f>LEFT(L1575,2)</f>
        <v>R9</v>
      </c>
      <c r="D1575" s="25">
        <f>+Q1575</f>
        <v>0.75</v>
      </c>
      <c r="E1575" s="25" t="str">
        <f>+R1575</f>
        <v>A</v>
      </c>
      <c r="F1575" s="25" t="str">
        <f>+S1575</f>
        <v>A</v>
      </c>
      <c r="G1575" s="29" t="s">
        <v>28</v>
      </c>
      <c r="H1575" s="29" t="str">
        <f t="shared" si="24"/>
        <v/>
      </c>
      <c r="I1575" s="25" t="str">
        <f>IF(K1575&gt;4,"Dames","Messieurs")</f>
        <v>Messieurs</v>
      </c>
      <c r="J1575" t="str">
        <f>RIGHT(B1575,5)</f>
        <v>443.0</v>
      </c>
      <c r="K1575">
        <f>VALUE(LEFT(J1575,1))</f>
        <v>4</v>
      </c>
      <c r="L1575" s="25" t="str">
        <f>+O1575</f>
        <v>R9 </v>
      </c>
      <c r="M1575" s="25" t="s">
        <v>368</v>
      </c>
      <c r="N1575" s="25" t="s">
        <v>369</v>
      </c>
      <c r="O1575" s="25" t="s">
        <v>3073</v>
      </c>
      <c r="P1575" s="25">
        <v>32458</v>
      </c>
      <c r="Q1575" s="25">
        <v>0.75</v>
      </c>
      <c r="R1575" s="25" t="s">
        <v>36</v>
      </c>
      <c r="S1575" s="25" t="s">
        <v>36</v>
      </c>
    </row>
    <row r="1576" spans="1:19" x14ac:dyDescent="0.35">
      <c r="A1576" s="25" t="str">
        <f>+N1576</f>
        <v>Martin Pauline</v>
      </c>
      <c r="B1576" s="25" t="str">
        <f>+M1576</f>
        <v>633.08.529.0</v>
      </c>
      <c r="C1576" s="25" t="str">
        <f>LEFT(L1576,2)</f>
        <v>R6</v>
      </c>
      <c r="D1576" s="25">
        <f>+Q1576</f>
        <v>4.1269999999999998</v>
      </c>
      <c r="E1576" s="25" t="str">
        <f>+R1576</f>
        <v>18&amp;U</v>
      </c>
      <c r="F1576" s="25" t="str">
        <f>+S1576</f>
        <v>A</v>
      </c>
      <c r="G1576" s="29" t="s">
        <v>2175</v>
      </c>
      <c r="H1576" s="29" t="str">
        <f t="shared" si="24"/>
        <v/>
      </c>
      <c r="I1576" s="25" t="str">
        <f>IF(K1576&gt;4,"Dames","Messieurs")</f>
        <v>Dames</v>
      </c>
      <c r="J1576" t="str">
        <f>RIGHT(B1576,5)</f>
        <v>529.0</v>
      </c>
      <c r="K1576">
        <f>VALUE(LEFT(J1576,1))</f>
        <v>5</v>
      </c>
      <c r="L1576" s="25" t="str">
        <f>+O1576</f>
        <v>R6 </v>
      </c>
      <c r="M1576" s="25" t="s">
        <v>2907</v>
      </c>
      <c r="N1576" s="25" t="s">
        <v>2908</v>
      </c>
      <c r="O1576" s="25" t="s">
        <v>3065</v>
      </c>
      <c r="P1576" s="25">
        <v>2480</v>
      </c>
      <c r="Q1576" s="25">
        <v>4.1269999999999998</v>
      </c>
      <c r="R1576" s="25" t="s">
        <v>73</v>
      </c>
      <c r="S1576" s="25" t="s">
        <v>36</v>
      </c>
    </row>
    <row r="1577" spans="1:19" x14ac:dyDescent="0.35">
      <c r="A1577" s="25" t="str">
        <f>+N1577</f>
        <v>Martin Sébastien</v>
      </c>
      <c r="B1577" s="25" t="str">
        <f>+M1577</f>
        <v>633.79.319.0</v>
      </c>
      <c r="C1577" s="25" t="str">
        <f>LEFT(L1577,2)</f>
        <v>R8</v>
      </c>
      <c r="D1577" s="25">
        <f>+Q1577</f>
        <v>1.0009999999999999</v>
      </c>
      <c r="E1577" s="25" t="str">
        <f>+R1577</f>
        <v>45+</v>
      </c>
      <c r="F1577" s="25" t="str">
        <f>+S1577</f>
        <v>S</v>
      </c>
      <c r="G1577" s="29" t="s">
        <v>2175</v>
      </c>
      <c r="H1577" s="29" t="str">
        <f t="shared" ref="H1577:H1638" si="25">IF(B1577=B1576,1,"")</f>
        <v/>
      </c>
      <c r="I1577" s="25" t="str">
        <f>IF(K1577&gt;4,"Dames","Messieurs")</f>
        <v>Messieurs</v>
      </c>
      <c r="J1577" t="str">
        <f>RIGHT(B1577,5)</f>
        <v>319.0</v>
      </c>
      <c r="K1577">
        <f>VALUE(LEFT(J1577,1))</f>
        <v>3</v>
      </c>
      <c r="L1577" s="25" t="str">
        <f>+O1577</f>
        <v>R8 </v>
      </c>
      <c r="M1577" s="25" t="s">
        <v>2945</v>
      </c>
      <c r="N1577" s="25" t="s">
        <v>2946</v>
      </c>
      <c r="O1577" s="25" t="s">
        <v>3070</v>
      </c>
      <c r="P1577" s="25">
        <v>28889</v>
      </c>
      <c r="Q1577" s="25">
        <v>1.0009999999999999</v>
      </c>
      <c r="R1577" s="25" t="s">
        <v>78</v>
      </c>
      <c r="S1577" s="25" t="s">
        <v>878</v>
      </c>
    </row>
    <row r="1578" spans="1:19" x14ac:dyDescent="0.35">
      <c r="A1578" s="25" t="str">
        <f>+N1578</f>
        <v>Martin Thierry</v>
      </c>
      <c r="B1578" s="25" t="str">
        <f>+M1578</f>
        <v>633.56.387.0</v>
      </c>
      <c r="C1578" s="25" t="str">
        <f>LEFT(L1578,2)</f>
        <v>R8</v>
      </c>
      <c r="D1578" s="25">
        <f>+Q1578</f>
        <v>0.95399999999999996</v>
      </c>
      <c r="E1578" s="25" t="str">
        <f>+R1578</f>
        <v>65+</v>
      </c>
      <c r="F1578" s="25" t="str">
        <f>+S1578</f>
        <v>A</v>
      </c>
      <c r="G1578" s="29" t="s">
        <v>28</v>
      </c>
      <c r="H1578" s="29" t="str">
        <f t="shared" si="25"/>
        <v/>
      </c>
      <c r="I1578" s="25" t="str">
        <f>IF(K1578&gt;4,"Dames","Messieurs")</f>
        <v>Messieurs</v>
      </c>
      <c r="J1578" t="str">
        <f>RIGHT(B1578,5)</f>
        <v>387.0</v>
      </c>
      <c r="K1578">
        <f>VALUE(LEFT(J1578,1))</f>
        <v>3</v>
      </c>
      <c r="L1578" s="25" t="str">
        <f>+O1578</f>
        <v>R8 </v>
      </c>
      <c r="M1578" s="25" t="s">
        <v>296</v>
      </c>
      <c r="N1578" s="25" t="s">
        <v>297</v>
      </c>
      <c r="O1578" s="25" t="s">
        <v>3070</v>
      </c>
      <c r="P1578" s="25">
        <v>29633</v>
      </c>
      <c r="Q1578" s="25">
        <v>0.95399999999999996</v>
      </c>
      <c r="R1578" s="25" t="s">
        <v>100</v>
      </c>
      <c r="S1578" s="25" t="s">
        <v>36</v>
      </c>
    </row>
    <row r="1579" spans="1:19" x14ac:dyDescent="0.35">
      <c r="A1579" s="25" t="str">
        <f>+N1579</f>
        <v>Martin Vincent</v>
      </c>
      <c r="B1579" s="25" t="str">
        <f>+M1579</f>
        <v>633.94.369.0</v>
      </c>
      <c r="C1579" s="25" t="str">
        <f>LEFT(L1579,2)</f>
        <v>R9</v>
      </c>
      <c r="D1579" s="25">
        <f>+Q1579</f>
        <v>0.75</v>
      </c>
      <c r="E1579" s="25" t="str">
        <f>+R1579</f>
        <v>A</v>
      </c>
      <c r="F1579" s="25" t="str">
        <f>+S1579</f>
        <v>S</v>
      </c>
      <c r="G1579" s="29" t="s">
        <v>543</v>
      </c>
      <c r="H1579" s="29" t="str">
        <f t="shared" si="25"/>
        <v/>
      </c>
      <c r="I1579" s="25" t="str">
        <f>IF(K1579&gt;4,"Dames","Messieurs")</f>
        <v>Messieurs</v>
      </c>
      <c r="J1579" t="str">
        <f>RIGHT(B1579,5)</f>
        <v>369.0</v>
      </c>
      <c r="K1579">
        <f>VALUE(LEFT(J1579,1))</f>
        <v>3</v>
      </c>
      <c r="L1579" s="25" t="str">
        <f>+O1579</f>
        <v>R9 </v>
      </c>
      <c r="M1579" s="25" t="s">
        <v>1290</v>
      </c>
      <c r="N1579" s="25" t="s">
        <v>1291</v>
      </c>
      <c r="O1579" s="25" t="s">
        <v>3073</v>
      </c>
      <c r="P1579" s="25">
        <v>32458</v>
      </c>
      <c r="Q1579" s="25">
        <v>0.75</v>
      </c>
      <c r="R1579" s="25" t="s">
        <v>36</v>
      </c>
      <c r="S1579" s="25" t="s">
        <v>878</v>
      </c>
    </row>
    <row r="1580" spans="1:19" x14ac:dyDescent="0.35">
      <c r="A1580" s="25" t="str">
        <f>+N1580</f>
        <v>Martinez Felix</v>
      </c>
      <c r="B1580" s="25" t="str">
        <f>+M1580</f>
        <v>633.09.303.0</v>
      </c>
      <c r="C1580" s="25" t="str">
        <f>LEFT(L1580,2)</f>
        <v>R7</v>
      </c>
      <c r="D1580" s="25">
        <f>+Q1580</f>
        <v>1.8680000000000001</v>
      </c>
      <c r="E1580" s="25" t="str">
        <f>+R1580</f>
        <v>16&amp;U</v>
      </c>
      <c r="F1580" s="25" t="str">
        <f>+S1580</f>
        <v>A</v>
      </c>
      <c r="G1580" s="29" t="s">
        <v>3996</v>
      </c>
      <c r="H1580" s="29" t="str">
        <f t="shared" si="25"/>
        <v/>
      </c>
      <c r="I1580" s="25" t="str">
        <f>IF(K1580&gt;4,"Dames","Messieurs")</f>
        <v>Messieurs</v>
      </c>
      <c r="J1580" t="str">
        <f>RIGHT(B1580,5)</f>
        <v>303.0</v>
      </c>
      <c r="K1580">
        <f>VALUE(LEFT(J1580,1))</f>
        <v>3</v>
      </c>
      <c r="L1580" s="25" t="str">
        <f>+O1580</f>
        <v>R7 </v>
      </c>
      <c r="M1580" s="25" t="s">
        <v>4501</v>
      </c>
      <c r="N1580" s="25" t="s">
        <v>4502</v>
      </c>
      <c r="O1580" s="25" t="s">
        <v>3066</v>
      </c>
      <c r="P1580" s="25">
        <v>20214</v>
      </c>
      <c r="Q1580" s="25">
        <v>1.8680000000000001</v>
      </c>
      <c r="R1580" s="25" t="s">
        <v>87</v>
      </c>
      <c r="S1580" s="25" t="s">
        <v>36</v>
      </c>
    </row>
    <row r="1581" spans="1:19" x14ac:dyDescent="0.35">
      <c r="A1581" s="25" t="str">
        <f>+N1581</f>
        <v>Martinez José</v>
      </c>
      <c r="B1581" s="25" t="str">
        <f>+M1581</f>
        <v>633.99.217.0</v>
      </c>
      <c r="C1581" s="25" t="str">
        <f>LEFT(L1581,2)</f>
        <v>R9</v>
      </c>
      <c r="D1581" s="25">
        <f>+Q1581</f>
        <v>0.75</v>
      </c>
      <c r="E1581" s="25" t="str">
        <f>+R1581</f>
        <v>A</v>
      </c>
      <c r="F1581" s="25" t="str">
        <f>+S1581</f>
        <v>S</v>
      </c>
      <c r="G1581" s="29" t="s">
        <v>3359</v>
      </c>
      <c r="H1581" s="29" t="str">
        <f t="shared" si="25"/>
        <v/>
      </c>
      <c r="I1581" s="25" t="str">
        <f>IF(K1581&gt;4,"Dames","Messieurs")</f>
        <v>Messieurs</v>
      </c>
      <c r="J1581" t="str">
        <f>RIGHT(B1581,5)</f>
        <v>217.0</v>
      </c>
      <c r="K1581">
        <f>VALUE(LEFT(J1581,1))</f>
        <v>2</v>
      </c>
      <c r="L1581" s="25" t="str">
        <f>+O1581</f>
        <v>R9 </v>
      </c>
      <c r="M1581" s="25" t="s">
        <v>1699</v>
      </c>
      <c r="N1581" s="25" t="s">
        <v>196</v>
      </c>
      <c r="O1581" s="25" t="s">
        <v>3073</v>
      </c>
      <c r="P1581" s="25">
        <v>32458</v>
      </c>
      <c r="Q1581" s="25">
        <v>0.75</v>
      </c>
      <c r="R1581" s="25" t="s">
        <v>36</v>
      </c>
      <c r="S1581" s="25" t="s">
        <v>878</v>
      </c>
    </row>
    <row r="1582" spans="1:19" x14ac:dyDescent="0.35">
      <c r="A1582" s="25" t="str">
        <f>+N1582</f>
        <v>Martinez Marcos</v>
      </c>
      <c r="B1582" s="25" t="str">
        <f>+M1582</f>
        <v>633.78.422.0</v>
      </c>
      <c r="C1582" s="25" t="str">
        <f>LEFT(L1582,2)</f>
        <v>R7</v>
      </c>
      <c r="D1582" s="25">
        <f>+Q1582</f>
        <v>2.383</v>
      </c>
      <c r="E1582" s="25" t="str">
        <f>+R1582</f>
        <v>45+</v>
      </c>
      <c r="F1582" s="25" t="str">
        <f>+S1582</f>
        <v>A</v>
      </c>
      <c r="G1582" s="29" t="s">
        <v>3996</v>
      </c>
      <c r="H1582" s="29" t="str">
        <f t="shared" si="25"/>
        <v/>
      </c>
      <c r="I1582" s="25" t="str">
        <f>IF(K1582&gt;4,"Dames","Messieurs")</f>
        <v>Messieurs</v>
      </c>
      <c r="J1582" t="str">
        <f>RIGHT(B1582,5)</f>
        <v>422.0</v>
      </c>
      <c r="K1582">
        <f>VALUE(LEFT(J1582,1))</f>
        <v>4</v>
      </c>
      <c r="L1582" s="25" t="str">
        <f>+O1582</f>
        <v>R7 </v>
      </c>
      <c r="M1582" s="25" t="s">
        <v>4485</v>
      </c>
      <c r="N1582" s="25" t="s">
        <v>4486</v>
      </c>
      <c r="O1582" s="25" t="s">
        <v>3066</v>
      </c>
      <c r="P1582" s="25">
        <v>16407</v>
      </c>
      <c r="Q1582" s="25">
        <v>2.383</v>
      </c>
      <c r="R1582" s="25" t="s">
        <v>78</v>
      </c>
      <c r="S1582" s="25" t="s">
        <v>36</v>
      </c>
    </row>
    <row r="1583" spans="1:19" x14ac:dyDescent="0.35">
      <c r="A1583" s="25" t="str">
        <f>+N1583</f>
        <v>Martinez Miguel</v>
      </c>
      <c r="B1583" s="25" t="str">
        <f>+M1583</f>
        <v>633.96.459.0</v>
      </c>
      <c r="C1583" s="25" t="str">
        <f>LEFT(L1583,2)</f>
        <v>R9</v>
      </c>
      <c r="D1583" s="25">
        <f>+Q1583</f>
        <v>0.75</v>
      </c>
      <c r="E1583" s="25" t="str">
        <f>+R1583</f>
        <v>A</v>
      </c>
      <c r="F1583" s="25" t="str">
        <f>+S1583</f>
        <v>S</v>
      </c>
      <c r="G1583" s="29" t="s">
        <v>3359</v>
      </c>
      <c r="H1583" s="29" t="str">
        <f t="shared" si="25"/>
        <v/>
      </c>
      <c r="I1583" s="25" t="str">
        <f>IF(K1583&gt;4,"Dames","Messieurs")</f>
        <v>Messieurs</v>
      </c>
      <c r="J1583" t="str">
        <f>RIGHT(B1583,5)</f>
        <v>459.0</v>
      </c>
      <c r="K1583">
        <f>VALUE(LEFT(J1583,1))</f>
        <v>4</v>
      </c>
      <c r="L1583" s="25" t="str">
        <f>+O1583</f>
        <v>R9 </v>
      </c>
      <c r="M1583" s="25" t="s">
        <v>1700</v>
      </c>
      <c r="N1583" s="25" t="s">
        <v>1701</v>
      </c>
      <c r="O1583" s="25" t="s">
        <v>3073</v>
      </c>
      <c r="P1583" s="25">
        <v>32458</v>
      </c>
      <c r="Q1583" s="25">
        <v>0.75</v>
      </c>
      <c r="R1583" s="25" t="s">
        <v>36</v>
      </c>
      <c r="S1583" s="25" t="s">
        <v>878</v>
      </c>
    </row>
    <row r="1584" spans="1:19" x14ac:dyDescent="0.35">
      <c r="A1584" s="25" t="str">
        <f>+N1584</f>
        <v>Martinez Nolann</v>
      </c>
      <c r="B1584" s="25" t="str">
        <f>+M1584</f>
        <v>633.14.183.0</v>
      </c>
      <c r="C1584" s="25" t="str">
        <f>LEFT(L1584,2)</f>
        <v>R9</v>
      </c>
      <c r="D1584" s="25">
        <f>+Q1584</f>
        <v>0.745</v>
      </c>
      <c r="E1584" s="25" t="str">
        <f>+R1584</f>
        <v>12&amp;U</v>
      </c>
      <c r="F1584" s="25" t="str">
        <f>+S1584</f>
        <v>A</v>
      </c>
      <c r="G1584" s="29" t="s">
        <v>29</v>
      </c>
      <c r="H1584" s="29" t="str">
        <f t="shared" si="25"/>
        <v/>
      </c>
      <c r="I1584" s="25" t="str">
        <f>IF(K1584&gt;4,"Dames","Messieurs")</f>
        <v>Messieurs</v>
      </c>
      <c r="J1584" t="str">
        <f>RIGHT(B1584,5)</f>
        <v>183.0</v>
      </c>
      <c r="K1584">
        <f>VALUE(LEFT(J1584,1))</f>
        <v>1</v>
      </c>
      <c r="L1584" s="25" t="str">
        <f>+O1584</f>
        <v>R9 </v>
      </c>
      <c r="M1584" s="25" t="s">
        <v>5380</v>
      </c>
      <c r="N1584" s="25" t="s">
        <v>5381</v>
      </c>
      <c r="O1584" s="25" t="s">
        <v>3073</v>
      </c>
      <c r="P1584" s="25">
        <v>44548</v>
      </c>
      <c r="Q1584" s="25">
        <v>0.745</v>
      </c>
      <c r="R1584" s="25" t="s">
        <v>50</v>
      </c>
      <c r="S1584" s="25" t="s">
        <v>36</v>
      </c>
    </row>
    <row r="1585" spans="1:19" x14ac:dyDescent="0.35">
      <c r="A1585" s="25" t="str">
        <f>+N1585</f>
        <v>Martins Vicente Alex</v>
      </c>
      <c r="B1585" s="25" t="str">
        <f>+M1585</f>
        <v>633.12.480.0</v>
      </c>
      <c r="C1585" s="25" t="str">
        <f>LEFT(L1585,2)</f>
        <v>R9</v>
      </c>
      <c r="D1585" s="25">
        <f>+Q1585</f>
        <v>0.75</v>
      </c>
      <c r="E1585" s="25" t="str">
        <f>+R1585</f>
        <v>14&amp;U</v>
      </c>
      <c r="F1585" s="25" t="str">
        <f>+S1585</f>
        <v>A</v>
      </c>
      <c r="G1585" s="29" t="s">
        <v>3359</v>
      </c>
      <c r="H1585" s="29" t="str">
        <f t="shared" si="25"/>
        <v/>
      </c>
      <c r="I1585" s="25" t="str">
        <f>IF(K1585&gt;4,"Dames","Messieurs")</f>
        <v>Messieurs</v>
      </c>
      <c r="J1585" t="str">
        <f>RIGHT(B1585,5)</f>
        <v>480.0</v>
      </c>
      <c r="K1585">
        <f>VALUE(LEFT(J1585,1))</f>
        <v>4</v>
      </c>
      <c r="L1585" s="25" t="str">
        <f>+O1585</f>
        <v>R9 </v>
      </c>
      <c r="M1585" s="25" t="s">
        <v>3349</v>
      </c>
      <c r="N1585" s="25" t="s">
        <v>3350</v>
      </c>
      <c r="O1585" s="25" t="s">
        <v>3073</v>
      </c>
      <c r="P1585" s="25">
        <v>32458</v>
      </c>
      <c r="Q1585" s="25">
        <v>0.75</v>
      </c>
      <c r="R1585" s="25" t="s">
        <v>83</v>
      </c>
      <c r="S1585" s="25" t="s">
        <v>36</v>
      </c>
    </row>
    <row r="1586" spans="1:19" x14ac:dyDescent="0.35">
      <c r="A1586" s="25" t="str">
        <f>+N1586</f>
        <v>Martuscelli François</v>
      </c>
      <c r="B1586" s="25" t="str">
        <f>+M1586</f>
        <v>633.77.444.0</v>
      </c>
      <c r="C1586" s="25" t="str">
        <f>LEFT(L1586,2)</f>
        <v>R9</v>
      </c>
      <c r="D1586" s="25">
        <f>+Q1586</f>
        <v>0.75</v>
      </c>
      <c r="E1586" s="25" t="str">
        <f>+R1586</f>
        <v>45+</v>
      </c>
      <c r="F1586" s="25" t="str">
        <f>+S1586</f>
        <v>S</v>
      </c>
      <c r="G1586" s="29" t="s">
        <v>26</v>
      </c>
      <c r="H1586" s="29" t="str">
        <f t="shared" si="25"/>
        <v/>
      </c>
      <c r="I1586" s="25" t="str">
        <f>IF(K1586&gt;4,"Dames","Messieurs")</f>
        <v>Messieurs</v>
      </c>
      <c r="J1586" t="str">
        <f>RIGHT(B1586,5)</f>
        <v>444.0</v>
      </c>
      <c r="K1586">
        <f>VALUE(LEFT(J1586,1))</f>
        <v>4</v>
      </c>
      <c r="L1586" s="25" t="str">
        <f>+O1586</f>
        <v>R9 </v>
      </c>
      <c r="M1586" s="25" t="s">
        <v>177</v>
      </c>
      <c r="N1586" s="25" t="s">
        <v>428</v>
      </c>
      <c r="O1586" s="25" t="s">
        <v>3073</v>
      </c>
      <c r="P1586" s="25">
        <v>32458</v>
      </c>
      <c r="Q1586" s="25">
        <v>0.75</v>
      </c>
      <c r="R1586" s="25" t="s">
        <v>78</v>
      </c>
      <c r="S1586" s="25" t="s">
        <v>878</v>
      </c>
    </row>
    <row r="1587" spans="1:19" x14ac:dyDescent="0.35">
      <c r="A1587" s="25" t="str">
        <f>+N1587</f>
        <v>Marty Arnaud</v>
      </c>
      <c r="B1587" s="25" t="str">
        <f>+M1587</f>
        <v>633.15.459.0</v>
      </c>
      <c r="C1587" s="25" t="str">
        <f>LEFT(L1587,2)</f>
        <v>R9</v>
      </c>
      <c r="D1587" s="25">
        <f>+Q1587</f>
        <v>0.624</v>
      </c>
      <c r="E1587" s="25" t="str">
        <f>+R1587</f>
        <v>10&amp;U</v>
      </c>
      <c r="F1587" s="25" t="str">
        <f>+S1587</f>
        <v>A</v>
      </c>
      <c r="G1587" s="29" t="s">
        <v>3393</v>
      </c>
      <c r="H1587" s="29" t="str">
        <f t="shared" si="25"/>
        <v/>
      </c>
      <c r="I1587" s="25" t="str">
        <f>IF(K1587&gt;4,"Dames","Messieurs")</f>
        <v>Messieurs</v>
      </c>
      <c r="J1587" t="str">
        <f>RIGHT(B1587,5)</f>
        <v>459.0</v>
      </c>
      <c r="K1587">
        <f>VALUE(LEFT(J1587,1))</f>
        <v>4</v>
      </c>
      <c r="L1587" s="25" t="str">
        <f>+O1587</f>
        <v>R9 </v>
      </c>
      <c r="M1587" s="25" t="s">
        <v>4783</v>
      </c>
      <c r="N1587" s="25" t="s">
        <v>4784</v>
      </c>
      <c r="O1587" s="25" t="s">
        <v>3073</v>
      </c>
      <c r="P1587" s="25">
        <v>57510</v>
      </c>
      <c r="Q1587" s="25">
        <v>0.624</v>
      </c>
      <c r="R1587" s="25" t="s">
        <v>110</v>
      </c>
      <c r="S1587" s="25" t="s">
        <v>36</v>
      </c>
    </row>
    <row r="1588" spans="1:19" x14ac:dyDescent="0.35">
      <c r="A1588" s="25" t="str">
        <f>+N1588</f>
        <v>Marty Clément</v>
      </c>
      <c r="B1588" s="25" t="str">
        <f>+M1588</f>
        <v>633.10.302.0</v>
      </c>
      <c r="C1588" s="25" t="str">
        <f>LEFT(L1588,2)</f>
        <v>R7</v>
      </c>
      <c r="D1588" s="25">
        <f>+Q1588</f>
        <v>2.5110000000000001</v>
      </c>
      <c r="E1588" s="25" t="str">
        <f>+R1588</f>
        <v>16&amp;U</v>
      </c>
      <c r="F1588" s="25" t="str">
        <f>+S1588</f>
        <v>A</v>
      </c>
      <c r="G1588" s="29" t="s">
        <v>2175</v>
      </c>
      <c r="H1588" s="29" t="str">
        <f t="shared" si="25"/>
        <v/>
      </c>
      <c r="I1588" s="25" t="str">
        <f>IF(K1588&gt;4,"Dames","Messieurs")</f>
        <v>Messieurs</v>
      </c>
      <c r="J1588" t="str">
        <f>RIGHT(B1588,5)</f>
        <v>302.0</v>
      </c>
      <c r="K1588">
        <f>VALUE(LEFT(J1588,1))</f>
        <v>3</v>
      </c>
      <c r="L1588" s="25" t="str">
        <f>+O1588</f>
        <v>R7 </v>
      </c>
      <c r="M1588" s="25" t="s">
        <v>3379</v>
      </c>
      <c r="N1588" s="25" t="s">
        <v>3380</v>
      </c>
      <c r="O1588" s="25" t="s">
        <v>3066</v>
      </c>
      <c r="P1588" s="25">
        <v>15525</v>
      </c>
      <c r="Q1588" s="25">
        <v>2.5110000000000001</v>
      </c>
      <c r="R1588" s="25" t="s">
        <v>87</v>
      </c>
      <c r="S1588" s="25" t="s">
        <v>36</v>
      </c>
    </row>
    <row r="1589" spans="1:19" x14ac:dyDescent="0.35">
      <c r="A1589" s="25" t="str">
        <f>+N1589</f>
        <v>Marty Olivier</v>
      </c>
      <c r="B1589" s="25" t="str">
        <f>+M1589</f>
        <v>633.60.412.0</v>
      </c>
      <c r="C1589" s="25" t="str">
        <f>LEFT(L1589,2)</f>
        <v>R7</v>
      </c>
      <c r="D1589" s="25">
        <f>+Q1589</f>
        <v>2.7090000000000001</v>
      </c>
      <c r="E1589" s="25" t="str">
        <f>+R1589</f>
        <v>65+</v>
      </c>
      <c r="F1589" s="25" t="str">
        <f>+S1589</f>
        <v>A</v>
      </c>
      <c r="G1589" s="29" t="s">
        <v>2175</v>
      </c>
      <c r="H1589" s="29" t="str">
        <f t="shared" si="25"/>
        <v/>
      </c>
      <c r="I1589" s="25" t="str">
        <f>IF(K1589&gt;4,"Dames","Messieurs")</f>
        <v>Messieurs</v>
      </c>
      <c r="J1589" t="str">
        <f>RIGHT(B1589,5)</f>
        <v>412.0</v>
      </c>
      <c r="K1589">
        <f>VALUE(LEFT(J1589,1))</f>
        <v>4</v>
      </c>
      <c r="L1589" s="25" t="str">
        <f>+O1589</f>
        <v>R7 </v>
      </c>
      <c r="M1589" s="25" t="s">
        <v>2853</v>
      </c>
      <c r="N1589" s="25" t="s">
        <v>2854</v>
      </c>
      <c r="O1589" s="25" t="s">
        <v>3066</v>
      </c>
      <c r="P1589" s="25">
        <v>14313</v>
      </c>
      <c r="Q1589" s="25">
        <v>2.7090000000000001</v>
      </c>
      <c r="R1589" s="25" t="s">
        <v>100</v>
      </c>
      <c r="S1589" s="25" t="s">
        <v>36</v>
      </c>
    </row>
    <row r="1590" spans="1:19" x14ac:dyDescent="0.35">
      <c r="A1590" s="25" t="str">
        <f>+N1590</f>
        <v>Marty Zoé</v>
      </c>
      <c r="B1590" s="25" t="str">
        <f>+M1590</f>
        <v>633.11.747.0</v>
      </c>
      <c r="C1590" s="25" t="str">
        <f>LEFT(L1590,2)</f>
        <v>R8</v>
      </c>
      <c r="D1590" s="25">
        <f>+Q1590</f>
        <v>0.93500000000000005</v>
      </c>
      <c r="E1590" s="25" t="str">
        <f>+R1590</f>
        <v>14&amp;U</v>
      </c>
      <c r="F1590" s="25" t="str">
        <f>+S1590</f>
        <v>A</v>
      </c>
      <c r="G1590" s="29" t="s">
        <v>3359</v>
      </c>
      <c r="H1590" s="29" t="str">
        <f t="shared" si="25"/>
        <v/>
      </c>
      <c r="I1590" s="25" t="str">
        <f>IF(K1590&gt;4,"Dames","Messieurs")</f>
        <v>Dames</v>
      </c>
      <c r="J1590" t="str">
        <f>RIGHT(B1590,5)</f>
        <v>747.0</v>
      </c>
      <c r="K1590">
        <f>VALUE(LEFT(J1590,1))</f>
        <v>7</v>
      </c>
      <c r="L1590" s="25" t="str">
        <f>+O1590</f>
        <v>R8 </v>
      </c>
      <c r="M1590" s="25" t="s">
        <v>2667</v>
      </c>
      <c r="N1590" s="25" t="s">
        <v>2668</v>
      </c>
      <c r="O1590" s="25" t="s">
        <v>3070</v>
      </c>
      <c r="P1590" s="25">
        <v>10910</v>
      </c>
      <c r="Q1590" s="25">
        <v>0.93500000000000005</v>
      </c>
      <c r="R1590" s="25" t="s">
        <v>83</v>
      </c>
      <c r="S1590" s="25" t="s">
        <v>36</v>
      </c>
    </row>
    <row r="1591" spans="1:19" x14ac:dyDescent="0.35">
      <c r="A1591" s="25" t="str">
        <f>+N1591</f>
        <v>Marty-Terrettaz Raphaëlle</v>
      </c>
      <c r="B1591" s="25" t="str">
        <f>+M1591</f>
        <v>633.70.821.0</v>
      </c>
      <c r="C1591" s="25" t="str">
        <f>LEFT(L1591,2)</f>
        <v>R6</v>
      </c>
      <c r="D1591" s="25">
        <f>+Q1591</f>
        <v>3.823</v>
      </c>
      <c r="E1591" s="25" t="str">
        <f>+R1591</f>
        <v>55+</v>
      </c>
      <c r="F1591" s="25" t="str">
        <f>+S1591</f>
        <v>A</v>
      </c>
      <c r="G1591" s="29" t="s">
        <v>2175</v>
      </c>
      <c r="H1591" s="29" t="str">
        <f t="shared" si="25"/>
        <v/>
      </c>
      <c r="I1591" s="25" t="str">
        <f>IF(K1591&gt;4,"Dames","Messieurs")</f>
        <v>Dames</v>
      </c>
      <c r="J1591" t="str">
        <f>RIGHT(B1591,5)</f>
        <v>821.0</v>
      </c>
      <c r="K1591">
        <f>VALUE(LEFT(J1591,1))</f>
        <v>8</v>
      </c>
      <c r="L1591" s="25" t="str">
        <f>+O1591</f>
        <v>R6 </v>
      </c>
      <c r="M1591" s="25" t="s">
        <v>3928</v>
      </c>
      <c r="N1591" s="25" t="s">
        <v>3929</v>
      </c>
      <c r="O1591" s="25" t="s">
        <v>3065</v>
      </c>
      <c r="P1591" s="25">
        <v>2951</v>
      </c>
      <c r="Q1591" s="25">
        <v>3.823</v>
      </c>
      <c r="R1591" s="25" t="s">
        <v>53</v>
      </c>
      <c r="S1591" s="25" t="s">
        <v>36</v>
      </c>
    </row>
    <row r="1592" spans="1:19" x14ac:dyDescent="0.35">
      <c r="A1592" s="25" t="str">
        <f>+N1592</f>
        <v>Mary Antoine</v>
      </c>
      <c r="B1592" s="25" t="str">
        <f>+M1592</f>
        <v>634.92.221.0</v>
      </c>
      <c r="C1592" s="25" t="str">
        <f>LEFT(L1592,2)</f>
        <v>R7</v>
      </c>
      <c r="D1592" s="25">
        <f>+Q1592</f>
        <v>2.2519999999999998</v>
      </c>
      <c r="E1592" s="25" t="str">
        <f>+R1592</f>
        <v>A</v>
      </c>
      <c r="F1592" s="25" t="str">
        <f>+S1592</f>
        <v>A</v>
      </c>
      <c r="G1592" s="29" t="s">
        <v>3995</v>
      </c>
      <c r="H1592" s="29" t="str">
        <f t="shared" si="25"/>
        <v/>
      </c>
      <c r="I1592" s="25" t="str">
        <f>IF(K1592&gt;4,"Dames","Messieurs")</f>
        <v>Messieurs</v>
      </c>
      <c r="J1592" t="str">
        <f>RIGHT(B1592,5)</f>
        <v>221.0</v>
      </c>
      <c r="K1592">
        <f>VALUE(LEFT(J1592,1))</f>
        <v>2</v>
      </c>
      <c r="L1592" s="25" t="str">
        <f>+O1592</f>
        <v>R7 </v>
      </c>
      <c r="M1592" s="25" t="s">
        <v>4186</v>
      </c>
      <c r="N1592" s="25" t="s">
        <v>4187</v>
      </c>
      <c r="O1592" s="25" t="s">
        <v>3066</v>
      </c>
      <c r="P1592" s="25">
        <v>17332</v>
      </c>
      <c r="Q1592" s="25">
        <v>2.2519999999999998</v>
      </c>
      <c r="R1592" s="25" t="s">
        <v>36</v>
      </c>
      <c r="S1592" s="25" t="s">
        <v>36</v>
      </c>
    </row>
    <row r="1593" spans="1:19" x14ac:dyDescent="0.35">
      <c r="A1593" s="25" t="str">
        <f>+N1593</f>
        <v>Mary Nathalie</v>
      </c>
      <c r="B1593" s="25" t="str">
        <f>+M1593</f>
        <v>634.54.892.0</v>
      </c>
      <c r="C1593" s="25" t="str">
        <f>LEFT(L1593,2)</f>
        <v>R7</v>
      </c>
      <c r="D1593" s="25">
        <f>+Q1593</f>
        <v>1.9239999999999999</v>
      </c>
      <c r="E1593" s="25" t="str">
        <f>+R1593</f>
        <v>70+</v>
      </c>
      <c r="F1593" s="25" t="str">
        <f>+S1593</f>
        <v>S</v>
      </c>
      <c r="G1593" s="29" t="s">
        <v>1839</v>
      </c>
      <c r="H1593" s="29" t="str">
        <f t="shared" si="25"/>
        <v/>
      </c>
      <c r="I1593" s="25" t="str">
        <f>IF(K1593&gt;4,"Dames","Messieurs")</f>
        <v>Dames</v>
      </c>
      <c r="J1593" t="str">
        <f>RIGHT(B1593,5)</f>
        <v>892.0</v>
      </c>
      <c r="K1593">
        <f>VALUE(LEFT(J1593,1))</f>
        <v>8</v>
      </c>
      <c r="L1593" s="25" t="str">
        <f>+O1593</f>
        <v>R7 </v>
      </c>
      <c r="M1593" s="25" t="s">
        <v>1902</v>
      </c>
      <c r="N1593" s="25" t="s">
        <v>1903</v>
      </c>
      <c r="O1593" s="25" t="s">
        <v>3066</v>
      </c>
      <c r="P1593" s="25">
        <v>7102</v>
      </c>
      <c r="Q1593" s="25">
        <v>1.9239999999999999</v>
      </c>
      <c r="R1593" s="25" t="s">
        <v>148</v>
      </c>
      <c r="S1593" s="25" t="s">
        <v>878</v>
      </c>
    </row>
    <row r="1594" spans="1:19" x14ac:dyDescent="0.35">
      <c r="A1594" s="25" t="str">
        <f>+N1594</f>
        <v>Marzo Richard</v>
      </c>
      <c r="B1594" s="25" t="str">
        <f>+M1594</f>
        <v>634.69.263.0</v>
      </c>
      <c r="C1594" s="25" t="str">
        <f>LEFT(L1594,2)</f>
        <v>R6</v>
      </c>
      <c r="D1594" s="25">
        <f>+Q1594</f>
        <v>3.73</v>
      </c>
      <c r="E1594" s="25" t="str">
        <f>+R1594</f>
        <v>55+</v>
      </c>
      <c r="F1594" s="25" t="str">
        <f>+S1594</f>
        <v>A</v>
      </c>
      <c r="G1594" s="29" t="s">
        <v>3359</v>
      </c>
      <c r="H1594" s="29" t="str">
        <f t="shared" si="25"/>
        <v/>
      </c>
      <c r="I1594" s="25" t="str">
        <f>IF(K1594&gt;4,"Dames","Messieurs")</f>
        <v>Messieurs</v>
      </c>
      <c r="J1594" t="str">
        <f>RIGHT(B1594,5)</f>
        <v>263.0</v>
      </c>
      <c r="K1594">
        <f>VALUE(LEFT(J1594,1))</f>
        <v>2</v>
      </c>
      <c r="L1594" s="25" t="str">
        <f>+O1594</f>
        <v>R6 </v>
      </c>
      <c r="M1594" s="25" t="s">
        <v>734</v>
      </c>
      <c r="N1594" s="25" t="s">
        <v>735</v>
      </c>
      <c r="O1594" s="25" t="s">
        <v>3065</v>
      </c>
      <c r="P1594" s="25">
        <v>8856</v>
      </c>
      <c r="Q1594" s="25">
        <v>3.73</v>
      </c>
      <c r="R1594" s="25" t="s">
        <v>53</v>
      </c>
      <c r="S1594" s="25" t="s">
        <v>36</v>
      </c>
    </row>
    <row r="1595" spans="1:19" x14ac:dyDescent="0.35">
      <c r="A1595" s="25" t="str">
        <f>+N1595</f>
        <v>Masa Caroline</v>
      </c>
      <c r="B1595" s="25" t="str">
        <f>+M1595</f>
        <v>635.94.714.0</v>
      </c>
      <c r="C1595" s="25" t="str">
        <f>LEFT(L1595,2)</f>
        <v>R7</v>
      </c>
      <c r="D1595" s="25">
        <f>+Q1595</f>
        <v>1.883</v>
      </c>
      <c r="E1595" s="25" t="str">
        <f>+R1595</f>
        <v>30+</v>
      </c>
      <c r="F1595" s="25" t="str">
        <f>+S1595</f>
        <v>S</v>
      </c>
      <c r="G1595" s="29" t="s">
        <v>3976</v>
      </c>
      <c r="H1595" s="29" t="str">
        <f t="shared" si="25"/>
        <v/>
      </c>
      <c r="I1595" s="25" t="str">
        <f>IF(K1595&gt;4,"Dames","Messieurs")</f>
        <v>Dames</v>
      </c>
      <c r="J1595" t="str">
        <f>RIGHT(B1595,5)</f>
        <v>714.0</v>
      </c>
      <c r="K1595">
        <f>VALUE(LEFT(J1595,1))</f>
        <v>7</v>
      </c>
      <c r="L1595" s="25" t="str">
        <f>+O1595</f>
        <v>R7 </v>
      </c>
      <c r="M1595" s="25" t="s">
        <v>2181</v>
      </c>
      <c r="N1595" s="25" t="s">
        <v>2182</v>
      </c>
      <c r="O1595" s="25" t="s">
        <v>3066</v>
      </c>
      <c r="P1595" s="25">
        <v>7218</v>
      </c>
      <c r="Q1595" s="25">
        <v>1.883</v>
      </c>
      <c r="R1595" s="25" t="s">
        <v>35</v>
      </c>
      <c r="S1595" s="25" t="s">
        <v>878</v>
      </c>
    </row>
    <row r="1596" spans="1:19" x14ac:dyDescent="0.35">
      <c r="A1596" s="25" t="str">
        <f>+N1596</f>
        <v>Masikova Anna</v>
      </c>
      <c r="B1596" s="25" t="str">
        <f>+M1596</f>
        <v>635.15.727.0</v>
      </c>
      <c r="C1596" s="25" t="str">
        <f>LEFT(L1596,2)</f>
        <v>R9</v>
      </c>
      <c r="D1596" s="25">
        <f>+Q1596</f>
        <v>0.74299999999999999</v>
      </c>
      <c r="E1596" s="25" t="str">
        <f>+R1596</f>
        <v>10&amp;U</v>
      </c>
      <c r="F1596" s="25" t="str">
        <f>+S1596</f>
        <v>A</v>
      </c>
      <c r="G1596" s="29" t="s">
        <v>1839</v>
      </c>
      <c r="H1596" s="29" t="str">
        <f t="shared" si="25"/>
        <v/>
      </c>
      <c r="I1596" s="25" t="str">
        <f>IF(K1596&gt;4,"Dames","Messieurs")</f>
        <v>Dames</v>
      </c>
      <c r="J1596" t="str">
        <f>RIGHT(B1596,5)</f>
        <v>727.0</v>
      </c>
      <c r="K1596">
        <f>VALUE(LEFT(J1596,1))</f>
        <v>7</v>
      </c>
      <c r="L1596" s="25" t="str">
        <f>+O1596</f>
        <v>R9 </v>
      </c>
      <c r="M1596" s="25" t="s">
        <v>4911</v>
      </c>
      <c r="N1596" s="25" t="s">
        <v>4912</v>
      </c>
      <c r="O1596" s="25" t="s">
        <v>3073</v>
      </c>
      <c r="P1596" s="25">
        <v>16552</v>
      </c>
      <c r="Q1596" s="25">
        <v>0.74299999999999999</v>
      </c>
      <c r="R1596" s="25" t="s">
        <v>110</v>
      </c>
      <c r="S1596" s="25" t="s">
        <v>36</v>
      </c>
    </row>
    <row r="1597" spans="1:19" x14ac:dyDescent="0.35">
      <c r="A1597" s="25" t="str">
        <f>+N1597</f>
        <v>Masikova Marie</v>
      </c>
      <c r="B1597" s="25" t="str">
        <f>+M1597</f>
        <v>635.09.777.0</v>
      </c>
      <c r="C1597" s="25" t="str">
        <f>LEFT(L1597,2)</f>
        <v>R7</v>
      </c>
      <c r="D1597" s="25">
        <f>+Q1597</f>
        <v>2.7879999999999998</v>
      </c>
      <c r="E1597" s="25" t="str">
        <f>+R1597</f>
        <v>16&amp;U</v>
      </c>
      <c r="F1597" s="25" t="str">
        <f>+S1597</f>
        <v>A</v>
      </c>
      <c r="G1597" s="29" t="s">
        <v>1839</v>
      </c>
      <c r="H1597" s="29" t="str">
        <f t="shared" si="25"/>
        <v/>
      </c>
      <c r="I1597" s="25" t="str">
        <f>IF(K1597&gt;4,"Dames","Messieurs")</f>
        <v>Dames</v>
      </c>
      <c r="J1597" t="str">
        <f>RIGHT(B1597,5)</f>
        <v>777.0</v>
      </c>
      <c r="K1597">
        <f>VALUE(LEFT(J1597,1))</f>
        <v>7</v>
      </c>
      <c r="L1597" s="25" t="str">
        <f>+O1597</f>
        <v>R7 </v>
      </c>
      <c r="M1597" s="25" t="s">
        <v>2575</v>
      </c>
      <c r="N1597" s="25" t="s">
        <v>2576</v>
      </c>
      <c r="O1597" s="25" t="s">
        <v>3066</v>
      </c>
      <c r="P1597" s="25">
        <v>4831</v>
      </c>
      <c r="Q1597" s="25">
        <v>2.7879999999999998</v>
      </c>
      <c r="R1597" s="25" t="s">
        <v>87</v>
      </c>
      <c r="S1597" s="25" t="s">
        <v>36</v>
      </c>
    </row>
    <row r="1598" spans="1:19" x14ac:dyDescent="0.35">
      <c r="A1598" s="25" t="str">
        <f>+N1598</f>
        <v>Massonnet Guillaume</v>
      </c>
      <c r="B1598" s="25" t="str">
        <f>+M1598</f>
        <v>635.97.308.0</v>
      </c>
      <c r="C1598" s="25" t="str">
        <f>LEFT(L1598,2)</f>
        <v>R9</v>
      </c>
      <c r="D1598" s="25">
        <f>+Q1598</f>
        <v>0.75</v>
      </c>
      <c r="E1598" s="25" t="str">
        <f>+R1598</f>
        <v>A</v>
      </c>
      <c r="F1598" s="25" t="str">
        <f>+S1598</f>
        <v>S</v>
      </c>
      <c r="G1598" s="29" t="s">
        <v>28</v>
      </c>
      <c r="H1598" s="29" t="str">
        <f t="shared" si="25"/>
        <v/>
      </c>
      <c r="I1598" s="25" t="str">
        <f>IF(K1598&gt;4,"Dames","Messieurs")</f>
        <v>Messieurs</v>
      </c>
      <c r="J1598" t="str">
        <f>RIGHT(B1598,5)</f>
        <v>308.0</v>
      </c>
      <c r="K1598">
        <f>VALUE(LEFT(J1598,1))</f>
        <v>3</v>
      </c>
      <c r="L1598" s="25" t="str">
        <f>+O1598</f>
        <v>R9 </v>
      </c>
      <c r="M1598" s="25" t="s">
        <v>1541</v>
      </c>
      <c r="N1598" s="25" t="s">
        <v>1542</v>
      </c>
      <c r="O1598" s="25" t="s">
        <v>3073</v>
      </c>
      <c r="P1598" s="25">
        <v>32458</v>
      </c>
      <c r="Q1598" s="25">
        <v>0.75</v>
      </c>
      <c r="R1598" s="25" t="s">
        <v>36</v>
      </c>
      <c r="S1598" s="25" t="s">
        <v>878</v>
      </c>
    </row>
    <row r="1599" spans="1:19" x14ac:dyDescent="0.35">
      <c r="A1599" s="25" t="str">
        <f>+N1599</f>
        <v>Mathis Olivier</v>
      </c>
      <c r="B1599" s="25" t="str">
        <f>+M1599</f>
        <v>636.77.241.0</v>
      </c>
      <c r="C1599" s="25" t="str">
        <f>LEFT(L1599,2)</f>
        <v>R9</v>
      </c>
      <c r="D1599" s="25">
        <f>+Q1599</f>
        <v>0.75</v>
      </c>
      <c r="E1599" s="25" t="str">
        <f>+R1599</f>
        <v>45+</v>
      </c>
      <c r="F1599" s="25" t="str">
        <f>+S1599</f>
        <v>A</v>
      </c>
      <c r="G1599" s="29" t="s">
        <v>25</v>
      </c>
      <c r="H1599" s="29" t="str">
        <f t="shared" si="25"/>
        <v/>
      </c>
      <c r="I1599" s="25" t="str">
        <f>IF(K1599&gt;4,"Dames","Messieurs")</f>
        <v>Messieurs</v>
      </c>
      <c r="J1599" t="str">
        <f>RIGHT(B1599,5)</f>
        <v>241.0</v>
      </c>
      <c r="K1599">
        <f>VALUE(LEFT(J1599,1))</f>
        <v>2</v>
      </c>
      <c r="L1599" s="25" t="str">
        <f>+O1599</f>
        <v>R9 </v>
      </c>
      <c r="M1599" s="25" t="s">
        <v>96</v>
      </c>
      <c r="N1599" s="25" t="s">
        <v>97</v>
      </c>
      <c r="O1599" s="25" t="s">
        <v>3073</v>
      </c>
      <c r="P1599" s="25">
        <v>32458</v>
      </c>
      <c r="Q1599" s="25">
        <v>0.75</v>
      </c>
      <c r="R1599" s="25" t="s">
        <v>78</v>
      </c>
      <c r="S1599" s="25" t="s">
        <v>36</v>
      </c>
    </row>
    <row r="1600" spans="1:19" x14ac:dyDescent="0.35">
      <c r="A1600" s="25" t="str">
        <f>+N1600</f>
        <v>Matillon Valentin</v>
      </c>
      <c r="B1600" s="25" t="str">
        <f>+M1600</f>
        <v>636.72.219.0</v>
      </c>
      <c r="C1600" s="25" t="str">
        <f>LEFT(L1600,2)</f>
        <v>R7</v>
      </c>
      <c r="D1600" s="25">
        <f>+Q1600</f>
        <v>1.9430000000000001</v>
      </c>
      <c r="E1600" s="25" t="str">
        <f>+R1600</f>
        <v>50+</v>
      </c>
      <c r="F1600" s="25" t="str">
        <f>+S1600</f>
        <v>A</v>
      </c>
      <c r="G1600" s="29" t="s">
        <v>3994</v>
      </c>
      <c r="H1600" s="29" t="str">
        <f t="shared" si="25"/>
        <v/>
      </c>
      <c r="I1600" s="25" t="str">
        <f>IF(K1600&gt;4,"Dames","Messieurs")</f>
        <v>Messieurs</v>
      </c>
      <c r="J1600" t="str">
        <f>RIGHT(B1600,5)</f>
        <v>219.0</v>
      </c>
      <c r="K1600">
        <f>VALUE(LEFT(J1600,1))</f>
        <v>2</v>
      </c>
      <c r="L1600" s="25" t="str">
        <f>+O1600</f>
        <v>R7 </v>
      </c>
      <c r="M1600" s="25" t="s">
        <v>4657</v>
      </c>
      <c r="N1600" s="25" t="s">
        <v>4658</v>
      </c>
      <c r="O1600" s="25" t="s">
        <v>3066</v>
      </c>
      <c r="P1600" s="25">
        <v>19612</v>
      </c>
      <c r="Q1600" s="25">
        <v>1.9430000000000001</v>
      </c>
      <c r="R1600" s="25" t="s">
        <v>39</v>
      </c>
      <c r="S1600" s="25" t="s">
        <v>36</v>
      </c>
    </row>
    <row r="1601" spans="1:19" x14ac:dyDescent="0.35">
      <c r="A1601" s="25" t="str">
        <f>+N1601</f>
        <v>Matte Jade</v>
      </c>
      <c r="B1601" s="25" t="str">
        <f>+M1601</f>
        <v>637.09.680.0</v>
      </c>
      <c r="C1601" s="25" t="str">
        <f>LEFT(L1601,2)</f>
        <v>R9</v>
      </c>
      <c r="D1601" s="25">
        <f>+Q1601</f>
        <v>0.74299999999999999</v>
      </c>
      <c r="E1601" s="25" t="str">
        <f>+R1601</f>
        <v>16&amp;U</v>
      </c>
      <c r="F1601" s="25" t="str">
        <f>+S1601</f>
        <v>A</v>
      </c>
      <c r="G1601" s="29" t="s">
        <v>3393</v>
      </c>
      <c r="H1601" s="29" t="str">
        <f t="shared" si="25"/>
        <v/>
      </c>
      <c r="I1601" s="25" t="str">
        <f>IF(K1601&gt;4,"Dames","Messieurs")</f>
        <v>Dames</v>
      </c>
      <c r="J1601" t="str">
        <f>RIGHT(B1601,5)</f>
        <v>680.0</v>
      </c>
      <c r="K1601">
        <f>VALUE(LEFT(J1601,1))</f>
        <v>6</v>
      </c>
      <c r="L1601" s="25" t="str">
        <f>+O1601</f>
        <v>R9 </v>
      </c>
      <c r="M1601" s="25" t="s">
        <v>4741</v>
      </c>
      <c r="N1601" s="25" t="s">
        <v>4742</v>
      </c>
      <c r="O1601" s="25" t="s">
        <v>3073</v>
      </c>
      <c r="P1601" s="25">
        <v>16552</v>
      </c>
      <c r="Q1601" s="25">
        <v>0.74299999999999999</v>
      </c>
      <c r="R1601" s="25" t="s">
        <v>87</v>
      </c>
      <c r="S1601" s="25" t="s">
        <v>36</v>
      </c>
    </row>
    <row r="1602" spans="1:19" x14ac:dyDescent="0.35">
      <c r="A1602" s="25" t="str">
        <f>+N1602</f>
        <v>Matter Christine</v>
      </c>
      <c r="B1602" s="25" t="str">
        <f>+M1602</f>
        <v>637.56.815.0</v>
      </c>
      <c r="C1602" s="25" t="str">
        <f>LEFT(L1602,2)</f>
        <v>R5</v>
      </c>
      <c r="D1602" s="25">
        <f>+Q1602</f>
        <v>4.6369999999999996</v>
      </c>
      <c r="E1602" s="25" t="str">
        <f>+R1602</f>
        <v>65+</v>
      </c>
      <c r="F1602" s="25" t="str">
        <f>+S1602</f>
        <v>A</v>
      </c>
      <c r="G1602" s="29" t="s">
        <v>27</v>
      </c>
      <c r="H1602" s="29" t="str">
        <f t="shared" si="25"/>
        <v/>
      </c>
      <c r="I1602" s="25" t="str">
        <f>IF(K1602&gt;4,"Dames","Messieurs")</f>
        <v>Dames</v>
      </c>
      <c r="J1602" t="str">
        <f>RIGHT(B1602,5)</f>
        <v>815.0</v>
      </c>
      <c r="K1602">
        <f>VALUE(LEFT(J1602,1))</f>
        <v>8</v>
      </c>
      <c r="L1602" s="25" t="str">
        <f>+O1602</f>
        <v>R5 </v>
      </c>
      <c r="M1602" s="25" t="s">
        <v>2403</v>
      </c>
      <c r="N1602" s="25" t="s">
        <v>2404</v>
      </c>
      <c r="O1602" s="25" t="s">
        <v>3084</v>
      </c>
      <c r="P1602" s="25">
        <v>1889</v>
      </c>
      <c r="Q1602" s="25">
        <v>4.6369999999999996</v>
      </c>
      <c r="R1602" s="25" t="s">
        <v>100</v>
      </c>
      <c r="S1602" s="25" t="s">
        <v>36</v>
      </c>
    </row>
    <row r="1603" spans="1:19" x14ac:dyDescent="0.35">
      <c r="A1603" s="25" t="str">
        <f>+N1603</f>
        <v>Matthey Anthony</v>
      </c>
      <c r="B1603" s="25" t="str">
        <f>+M1603</f>
        <v>637.88.374.0</v>
      </c>
      <c r="C1603" s="25" t="str">
        <f>LEFT(L1603,2)</f>
        <v>R9</v>
      </c>
      <c r="D1603" s="25">
        <f>+Q1603</f>
        <v>0.75</v>
      </c>
      <c r="E1603" s="25" t="str">
        <f>+R1603</f>
        <v>35+</v>
      </c>
      <c r="F1603" s="25" t="str">
        <f>+S1603</f>
        <v>S</v>
      </c>
      <c r="G1603" s="29" t="s">
        <v>27</v>
      </c>
      <c r="H1603" s="29" t="str">
        <f t="shared" si="25"/>
        <v/>
      </c>
      <c r="I1603" s="25" t="str">
        <f>IF(K1603&gt;4,"Dames","Messieurs")</f>
        <v>Messieurs</v>
      </c>
      <c r="J1603" t="str">
        <f>RIGHT(B1603,5)</f>
        <v>374.0</v>
      </c>
      <c r="K1603">
        <f>VALUE(LEFT(J1603,1))</f>
        <v>3</v>
      </c>
      <c r="L1603" s="25" t="str">
        <f>+O1603</f>
        <v>R9 </v>
      </c>
      <c r="M1603" s="25" t="s">
        <v>1449</v>
      </c>
      <c r="N1603" s="25" t="s">
        <v>1450</v>
      </c>
      <c r="O1603" s="25" t="s">
        <v>3073</v>
      </c>
      <c r="P1603" s="25">
        <v>32458</v>
      </c>
      <c r="Q1603" s="25">
        <v>0.75</v>
      </c>
      <c r="R1603" s="25" t="s">
        <v>42</v>
      </c>
      <c r="S1603" s="25" t="s">
        <v>878</v>
      </c>
    </row>
    <row r="1604" spans="1:19" x14ac:dyDescent="0.35">
      <c r="A1604" s="25" t="str">
        <f>+N1604</f>
        <v>Matthey Blaise</v>
      </c>
      <c r="B1604" s="25" t="str">
        <f>+M1604</f>
        <v>637.58.351.0</v>
      </c>
      <c r="C1604" s="25" t="str">
        <f>LEFT(L1604,2)</f>
        <v>R9</v>
      </c>
      <c r="D1604" s="25">
        <f>+Q1604</f>
        <v>0.75</v>
      </c>
      <c r="E1604" s="25" t="str">
        <f>+R1604</f>
        <v>65+</v>
      </c>
      <c r="F1604" s="25" t="str">
        <f>+S1604</f>
        <v>S</v>
      </c>
      <c r="G1604" s="29" t="s">
        <v>3995</v>
      </c>
      <c r="H1604" s="29" t="str">
        <f t="shared" si="25"/>
        <v/>
      </c>
      <c r="I1604" s="25" t="str">
        <f>IF(K1604&gt;4,"Dames","Messieurs")</f>
        <v>Messieurs</v>
      </c>
      <c r="J1604" t="str">
        <f>RIGHT(B1604,5)</f>
        <v>351.0</v>
      </c>
      <c r="K1604">
        <f>VALUE(LEFT(J1604,1))</f>
        <v>3</v>
      </c>
      <c r="L1604" s="25" t="str">
        <f>+O1604</f>
        <v>R9 </v>
      </c>
      <c r="M1604" s="25" t="s">
        <v>4296</v>
      </c>
      <c r="N1604" s="25" t="s">
        <v>4297</v>
      </c>
      <c r="O1604" s="25" t="s">
        <v>3073</v>
      </c>
      <c r="P1604" s="25">
        <v>32458</v>
      </c>
      <c r="Q1604" s="25">
        <v>0.75</v>
      </c>
      <c r="R1604" s="25" t="s">
        <v>100</v>
      </c>
      <c r="S1604" s="25" t="s">
        <v>878</v>
      </c>
    </row>
    <row r="1605" spans="1:19" x14ac:dyDescent="0.35">
      <c r="A1605" s="25" t="str">
        <f>+N1605</f>
        <v>Matthey Elio</v>
      </c>
      <c r="B1605" s="25" t="str">
        <f>+M1605</f>
        <v>637.12.277.0</v>
      </c>
      <c r="C1605" s="25" t="str">
        <f>LEFT(L1605,2)</f>
        <v>R9</v>
      </c>
      <c r="D1605" s="25">
        <f>+Q1605</f>
        <v>0.77700000000000002</v>
      </c>
      <c r="E1605" s="25" t="str">
        <f>+R1605</f>
        <v>14&amp;U</v>
      </c>
      <c r="F1605" s="25" t="str">
        <f>+S1605</f>
        <v>A</v>
      </c>
      <c r="G1605" s="29" t="s">
        <v>543</v>
      </c>
      <c r="H1605" s="29" t="str">
        <f t="shared" si="25"/>
        <v/>
      </c>
      <c r="I1605" s="25" t="str">
        <f>IF(K1605&gt;4,"Dames","Messieurs")</f>
        <v>Messieurs</v>
      </c>
      <c r="J1605" t="str">
        <f>RIGHT(B1605,5)</f>
        <v>277.0</v>
      </c>
      <c r="K1605">
        <f>VALUE(LEFT(J1605,1))</f>
        <v>2</v>
      </c>
      <c r="L1605" s="25" t="str">
        <f>+O1605</f>
        <v>R9 </v>
      </c>
      <c r="M1605" s="25" t="s">
        <v>3138</v>
      </c>
      <c r="N1605" s="25" t="s">
        <v>3139</v>
      </c>
      <c r="O1605" s="25" t="s">
        <v>3073</v>
      </c>
      <c r="P1605" s="25">
        <v>32070</v>
      </c>
      <c r="Q1605" s="25">
        <v>0.77700000000000002</v>
      </c>
      <c r="R1605" s="25" t="s">
        <v>83</v>
      </c>
      <c r="S1605" s="25" t="s">
        <v>36</v>
      </c>
    </row>
    <row r="1606" spans="1:19" x14ac:dyDescent="0.35">
      <c r="A1606" s="25" t="str">
        <f>+N1606</f>
        <v>Maulaz Evan</v>
      </c>
      <c r="B1606" s="25" t="str">
        <f>+M1606</f>
        <v>638.10.223.0</v>
      </c>
      <c r="C1606" s="25" t="str">
        <f>LEFT(L1606,2)</f>
        <v>R9</v>
      </c>
      <c r="D1606" s="25">
        <f>+Q1606</f>
        <v>0.75</v>
      </c>
      <c r="E1606" s="25" t="str">
        <f>+R1606</f>
        <v>16&amp;U</v>
      </c>
      <c r="F1606" s="25" t="str">
        <f>+S1606</f>
        <v>S</v>
      </c>
      <c r="G1606" s="29" t="s">
        <v>3359</v>
      </c>
      <c r="H1606" s="29" t="str">
        <f t="shared" si="25"/>
        <v/>
      </c>
      <c r="I1606" s="25" t="str">
        <f>IF(K1606&gt;4,"Dames","Messieurs")</f>
        <v>Messieurs</v>
      </c>
      <c r="J1606" t="str">
        <f>RIGHT(B1606,5)</f>
        <v>223.0</v>
      </c>
      <c r="K1606">
        <f>VALUE(LEFT(J1606,1))</f>
        <v>2</v>
      </c>
      <c r="L1606" s="25" t="str">
        <f>+O1606</f>
        <v>R9 </v>
      </c>
      <c r="M1606" s="25" t="s">
        <v>1702</v>
      </c>
      <c r="N1606" s="25" t="s">
        <v>1703</v>
      </c>
      <c r="O1606" s="25" t="s">
        <v>3073</v>
      </c>
      <c r="P1606" s="25">
        <v>32458</v>
      </c>
      <c r="Q1606" s="25">
        <v>0.75</v>
      </c>
      <c r="R1606" s="25" t="s">
        <v>87</v>
      </c>
      <c r="S1606" s="25" t="s">
        <v>878</v>
      </c>
    </row>
    <row r="1607" spans="1:19" x14ac:dyDescent="0.35">
      <c r="A1607" s="25" t="str">
        <f>+N1607</f>
        <v>Maulaz Mahé</v>
      </c>
      <c r="B1607" s="25" t="str">
        <f>+M1607</f>
        <v>638.05.711.0</v>
      </c>
      <c r="C1607" s="25" t="str">
        <f>LEFT(L1607,2)</f>
        <v>R7</v>
      </c>
      <c r="D1607" s="25">
        <f>+Q1607</f>
        <v>2.6469999999999998</v>
      </c>
      <c r="E1607" s="25" t="str">
        <f>+R1607</f>
        <v>A</v>
      </c>
      <c r="F1607" s="25" t="str">
        <f>+S1607</f>
        <v>A</v>
      </c>
      <c r="G1607" s="29" t="s">
        <v>3975</v>
      </c>
      <c r="H1607" s="29" t="str">
        <f t="shared" si="25"/>
        <v/>
      </c>
      <c r="I1607" s="25" t="str">
        <f>IF(K1607&gt;4,"Dames","Messieurs")</f>
        <v>Dames</v>
      </c>
      <c r="J1607" t="str">
        <f>RIGHT(B1607,5)</f>
        <v>711.0</v>
      </c>
      <c r="K1607">
        <f>VALUE(LEFT(J1607,1))</f>
        <v>7</v>
      </c>
      <c r="L1607" s="25" t="str">
        <f>+O1607</f>
        <v>R7 </v>
      </c>
      <c r="M1607" s="25" t="s">
        <v>742</v>
      </c>
      <c r="N1607" s="25" t="s">
        <v>743</v>
      </c>
      <c r="O1607" s="25" t="s">
        <v>3066</v>
      </c>
      <c r="P1607" s="25">
        <v>5142</v>
      </c>
      <c r="Q1607" s="25">
        <v>2.6469999999999998</v>
      </c>
      <c r="R1607" s="25" t="s">
        <v>36</v>
      </c>
      <c r="S1607" s="25" t="s">
        <v>36</v>
      </c>
    </row>
    <row r="1608" spans="1:19" x14ac:dyDescent="0.35">
      <c r="A1608" s="25" t="str">
        <f>+N1608</f>
        <v>Maure Christian</v>
      </c>
      <c r="B1608" s="25" t="str">
        <f>+M1608</f>
        <v>638.53.463.0</v>
      </c>
      <c r="C1608" s="25" t="str">
        <f>LEFT(L1608,2)</f>
        <v>R9</v>
      </c>
      <c r="D1608" s="25">
        <f>+Q1608</f>
        <v>0.75</v>
      </c>
      <c r="E1608" s="25" t="str">
        <f>+R1608</f>
        <v>70+</v>
      </c>
      <c r="F1608" s="25" t="str">
        <f>+S1608</f>
        <v>S</v>
      </c>
      <c r="G1608" s="29" t="s">
        <v>539</v>
      </c>
      <c r="H1608" s="29" t="str">
        <f t="shared" si="25"/>
        <v/>
      </c>
      <c r="I1608" s="25" t="str">
        <f>IF(K1608&gt;4,"Dames","Messieurs")</f>
        <v>Messieurs</v>
      </c>
      <c r="J1608" t="str">
        <f>RIGHT(B1608,5)</f>
        <v>463.0</v>
      </c>
      <c r="K1608">
        <f>VALUE(LEFT(J1608,1))</f>
        <v>4</v>
      </c>
      <c r="L1608" s="25" t="str">
        <f>+O1608</f>
        <v>R9 </v>
      </c>
      <c r="M1608" s="25" t="s">
        <v>475</v>
      </c>
      <c r="N1608" s="25" t="s">
        <v>476</v>
      </c>
      <c r="O1608" s="25" t="s">
        <v>3073</v>
      </c>
      <c r="P1608" s="25">
        <v>32458</v>
      </c>
      <c r="Q1608" s="25">
        <v>0.75</v>
      </c>
      <c r="R1608" s="25" t="s">
        <v>148</v>
      </c>
      <c r="S1608" s="25" t="s">
        <v>878</v>
      </c>
    </row>
    <row r="1609" spans="1:19" x14ac:dyDescent="0.35">
      <c r="A1609" s="25" t="str">
        <f>+N1609</f>
        <v>Maure Simon Pierrette</v>
      </c>
      <c r="B1609" s="25" t="str">
        <f>+M1609</f>
        <v>638.58.752.0</v>
      </c>
      <c r="C1609" s="25" t="str">
        <f>LEFT(L1609,2)</f>
        <v>R8</v>
      </c>
      <c r="D1609" s="25">
        <f>+Q1609</f>
        <v>0.90800000000000003</v>
      </c>
      <c r="E1609" s="25" t="str">
        <f>+R1609</f>
        <v>65+</v>
      </c>
      <c r="F1609" s="25" t="str">
        <f>+S1609</f>
        <v>A</v>
      </c>
      <c r="G1609" s="29" t="s">
        <v>539</v>
      </c>
      <c r="H1609" s="29" t="str">
        <f t="shared" si="25"/>
        <v/>
      </c>
      <c r="I1609" s="25" t="str">
        <f>IF(K1609&gt;4,"Dames","Messieurs")</f>
        <v>Dames</v>
      </c>
      <c r="J1609" t="str">
        <f>RIGHT(B1609,5)</f>
        <v>752.0</v>
      </c>
      <c r="K1609">
        <f>VALUE(LEFT(J1609,1))</f>
        <v>7</v>
      </c>
      <c r="L1609" s="25" t="str">
        <f>+O1609</f>
        <v>R8 </v>
      </c>
      <c r="M1609" s="25" t="s">
        <v>2275</v>
      </c>
      <c r="N1609" s="25" t="s">
        <v>2276</v>
      </c>
      <c r="O1609" s="25" t="s">
        <v>3070</v>
      </c>
      <c r="P1609" s="25">
        <v>11026</v>
      </c>
      <c r="Q1609" s="25">
        <v>0.90800000000000003</v>
      </c>
      <c r="R1609" s="25" t="s">
        <v>100</v>
      </c>
      <c r="S1609" s="25" t="s">
        <v>36</v>
      </c>
    </row>
    <row r="1610" spans="1:19" x14ac:dyDescent="0.35">
      <c r="A1610" s="25" t="str">
        <f>+N1610</f>
        <v>Maurer Luna</v>
      </c>
      <c r="B1610" s="25" t="str">
        <f>+M1610</f>
        <v>638.02.536.0</v>
      </c>
      <c r="C1610" s="25" t="str">
        <f>LEFT(L1610,2)</f>
        <v>R9</v>
      </c>
      <c r="D1610" s="25">
        <f>+Q1610</f>
        <v>0.75</v>
      </c>
      <c r="E1610" s="25" t="str">
        <f>+R1610</f>
        <v>A</v>
      </c>
      <c r="F1610" s="25" t="str">
        <f>+S1610</f>
        <v>S</v>
      </c>
      <c r="G1610" s="29" t="s">
        <v>1839</v>
      </c>
      <c r="H1610" s="29" t="str">
        <f t="shared" si="25"/>
        <v/>
      </c>
      <c r="I1610" s="25" t="str">
        <f>IF(K1610&gt;4,"Dames","Messieurs")</f>
        <v>Dames</v>
      </c>
      <c r="J1610" t="str">
        <f>RIGHT(B1610,5)</f>
        <v>536.0</v>
      </c>
      <c r="K1610">
        <f>VALUE(LEFT(J1610,1))</f>
        <v>5</v>
      </c>
      <c r="L1610" s="25" t="str">
        <f>+O1610</f>
        <v>R9 </v>
      </c>
      <c r="M1610" s="25" t="s">
        <v>2140</v>
      </c>
      <c r="N1610" s="25" t="s">
        <v>2141</v>
      </c>
      <c r="O1610" s="25" t="s">
        <v>3073</v>
      </c>
      <c r="P1610" s="25">
        <v>11805</v>
      </c>
      <c r="Q1610" s="25">
        <v>0.75</v>
      </c>
      <c r="R1610" s="25" t="s">
        <v>36</v>
      </c>
      <c r="S1610" s="25" t="s">
        <v>878</v>
      </c>
    </row>
    <row r="1611" spans="1:19" x14ac:dyDescent="0.35">
      <c r="A1611" s="25" t="str">
        <f>+N1611</f>
        <v>Maurer Raphael</v>
      </c>
      <c r="B1611" s="25" t="str">
        <f>+M1611</f>
        <v>638.79.110.0</v>
      </c>
      <c r="C1611" s="25" t="str">
        <f>LEFT(L1611,2)</f>
        <v>R7</v>
      </c>
      <c r="D1611" s="25">
        <f>+Q1611</f>
        <v>1.8460000000000001</v>
      </c>
      <c r="E1611" s="25" t="str">
        <f>+R1611</f>
        <v>45+</v>
      </c>
      <c r="F1611" s="25" t="str">
        <f>+S1611</f>
        <v>S</v>
      </c>
      <c r="G1611" s="29" t="s">
        <v>1839</v>
      </c>
      <c r="H1611" s="29" t="str">
        <f t="shared" si="25"/>
        <v/>
      </c>
      <c r="I1611" s="25" t="str">
        <f>IF(K1611&gt;4,"Dames","Messieurs")</f>
        <v>Messieurs</v>
      </c>
      <c r="J1611" t="str">
        <f>RIGHT(B1611,5)</f>
        <v>110.0</v>
      </c>
      <c r="K1611">
        <f>VALUE(LEFT(J1611,1))</f>
        <v>1</v>
      </c>
      <c r="L1611" s="25" t="str">
        <f>+O1611</f>
        <v>R7 </v>
      </c>
      <c r="M1611" s="25" t="s">
        <v>2507</v>
      </c>
      <c r="N1611" s="25" t="s">
        <v>2508</v>
      </c>
      <c r="O1611" s="25" t="s">
        <v>3066</v>
      </c>
      <c r="P1611" s="25">
        <v>20394</v>
      </c>
      <c r="Q1611" s="25">
        <v>1.8460000000000001</v>
      </c>
      <c r="R1611" s="25" t="s">
        <v>78</v>
      </c>
      <c r="S1611" s="25" t="s">
        <v>878</v>
      </c>
    </row>
    <row r="1612" spans="1:19" x14ac:dyDescent="0.35">
      <c r="A1612" s="25" t="str">
        <f>+N1612</f>
        <v>Mauron Alexandre</v>
      </c>
      <c r="B1612" s="25" t="str">
        <f>+M1612</f>
        <v>638.02.413.0</v>
      </c>
      <c r="C1612" s="25" t="str">
        <f>LEFT(L1612,2)</f>
        <v>R7</v>
      </c>
      <c r="D1612" s="25">
        <f>+Q1612</f>
        <v>1.9850000000000001</v>
      </c>
      <c r="E1612" s="25" t="str">
        <f>+R1612</f>
        <v>A</v>
      </c>
      <c r="F1612" s="25" t="str">
        <f>+S1612</f>
        <v>S</v>
      </c>
      <c r="G1612" s="29" t="s">
        <v>26</v>
      </c>
      <c r="H1612" s="29" t="str">
        <f t="shared" si="25"/>
        <v/>
      </c>
      <c r="I1612" s="25" t="str">
        <f>IF(K1612&gt;4,"Dames","Messieurs")</f>
        <v>Messieurs</v>
      </c>
      <c r="J1612" t="str">
        <f>RIGHT(B1612,5)</f>
        <v>413.0</v>
      </c>
      <c r="K1612">
        <f>VALUE(LEFT(J1612,1))</f>
        <v>4</v>
      </c>
      <c r="L1612" s="25" t="str">
        <f>+O1612</f>
        <v>R7 </v>
      </c>
      <c r="M1612" s="25" t="s">
        <v>2204</v>
      </c>
      <c r="N1612" s="25" t="s">
        <v>2205</v>
      </c>
      <c r="O1612" s="25" t="s">
        <v>3066</v>
      </c>
      <c r="P1612" s="25">
        <v>19286</v>
      </c>
      <c r="Q1612" s="25">
        <v>1.9850000000000001</v>
      </c>
      <c r="R1612" s="25" t="s">
        <v>36</v>
      </c>
      <c r="S1612" s="25" t="s">
        <v>878</v>
      </c>
    </row>
    <row r="1613" spans="1:19" x14ac:dyDescent="0.35">
      <c r="A1613" s="25" t="str">
        <f>+N1613</f>
        <v>Mauron Jocelyn</v>
      </c>
      <c r="B1613" s="25" t="str">
        <f>+M1613</f>
        <v>638.97.206.0</v>
      </c>
      <c r="C1613" s="25" t="str">
        <f>LEFT(L1613,2)</f>
        <v>R6</v>
      </c>
      <c r="D1613" s="25">
        <f>+Q1613</f>
        <v>4.6340000000000003</v>
      </c>
      <c r="E1613" s="25" t="str">
        <f>+R1613</f>
        <v>A</v>
      </c>
      <c r="F1613" s="25" t="str">
        <f>+S1613</f>
        <v>A</v>
      </c>
      <c r="G1613" s="29" t="s">
        <v>3393</v>
      </c>
      <c r="H1613" s="29" t="str">
        <f t="shared" si="25"/>
        <v/>
      </c>
      <c r="I1613" s="25" t="str">
        <f>IF(K1613&gt;4,"Dames","Messieurs")</f>
        <v>Messieurs</v>
      </c>
      <c r="J1613" t="str">
        <f>RIGHT(B1613,5)</f>
        <v>206.0</v>
      </c>
      <c r="K1613">
        <f>VALUE(LEFT(J1613,1))</f>
        <v>2</v>
      </c>
      <c r="L1613" s="25" t="str">
        <f>+O1613</f>
        <v>R6 </v>
      </c>
      <c r="M1613" s="25" t="s">
        <v>4755</v>
      </c>
      <c r="N1613" s="25" t="s">
        <v>4756</v>
      </c>
      <c r="O1613" s="25" t="s">
        <v>3065</v>
      </c>
      <c r="P1613" s="25">
        <v>5386</v>
      </c>
      <c r="Q1613" s="25">
        <v>4.6340000000000003</v>
      </c>
      <c r="R1613" s="25" t="s">
        <v>36</v>
      </c>
      <c r="S1613" s="25" t="s">
        <v>36</v>
      </c>
    </row>
    <row r="1614" spans="1:19" x14ac:dyDescent="0.35">
      <c r="A1614" s="25" t="str">
        <f>+N1614</f>
        <v>Mauron Nicolas</v>
      </c>
      <c r="B1614" s="25" t="str">
        <f>+M1614</f>
        <v>638.94.373.0</v>
      </c>
      <c r="C1614" s="25" t="str">
        <f>LEFT(L1614,2)</f>
        <v>R9</v>
      </c>
      <c r="D1614" s="25">
        <f>+Q1614</f>
        <v>0.75</v>
      </c>
      <c r="E1614" s="25" t="str">
        <f>+R1614</f>
        <v>A</v>
      </c>
      <c r="F1614" s="25" t="str">
        <f>+S1614</f>
        <v>S</v>
      </c>
      <c r="G1614" s="29" t="s">
        <v>3359</v>
      </c>
      <c r="H1614" s="29" t="str">
        <f t="shared" si="25"/>
        <v/>
      </c>
      <c r="I1614" s="25" t="str">
        <f>IF(K1614&gt;4,"Dames","Messieurs")</f>
        <v>Messieurs</v>
      </c>
      <c r="J1614" t="str">
        <f>RIGHT(B1614,5)</f>
        <v>373.0</v>
      </c>
      <c r="K1614">
        <f>VALUE(LEFT(J1614,1))</f>
        <v>3</v>
      </c>
      <c r="L1614" s="25" t="str">
        <f>+O1614</f>
        <v>R9 </v>
      </c>
      <c r="M1614" s="25" t="s">
        <v>1704</v>
      </c>
      <c r="N1614" s="25" t="s">
        <v>1705</v>
      </c>
      <c r="O1614" s="25" t="s">
        <v>3073</v>
      </c>
      <c r="P1614" s="25">
        <v>32458</v>
      </c>
      <c r="Q1614" s="25">
        <v>0.75</v>
      </c>
      <c r="R1614" s="25" t="s">
        <v>36</v>
      </c>
      <c r="S1614" s="25" t="s">
        <v>878</v>
      </c>
    </row>
    <row r="1615" spans="1:19" x14ac:dyDescent="0.35">
      <c r="A1615" s="25" t="str">
        <f>+N1615</f>
        <v>Mauroux Matthias</v>
      </c>
      <c r="B1615" s="25" t="str">
        <f>+M1615</f>
        <v>638.13.168.0</v>
      </c>
      <c r="C1615" s="25" t="str">
        <f>LEFT(L1615,2)</f>
        <v>R5</v>
      </c>
      <c r="D1615" s="25">
        <f>+Q1615</f>
        <v>5.2229999999999999</v>
      </c>
      <c r="E1615" s="25" t="str">
        <f>+R1615</f>
        <v>12&amp;U</v>
      </c>
      <c r="F1615" s="25" t="str">
        <f>+S1615</f>
        <v>A</v>
      </c>
      <c r="G1615" s="29" t="s">
        <v>29</v>
      </c>
      <c r="H1615" s="29" t="str">
        <f t="shared" si="25"/>
        <v/>
      </c>
      <c r="I1615" s="25" t="str">
        <f>IF(K1615&gt;4,"Dames","Messieurs")</f>
        <v>Messieurs</v>
      </c>
      <c r="J1615" t="str">
        <f>RIGHT(B1615,5)</f>
        <v>168.0</v>
      </c>
      <c r="K1615">
        <f>VALUE(LEFT(J1615,1))</f>
        <v>1</v>
      </c>
      <c r="L1615" s="25" t="str">
        <f>+O1615</f>
        <v>R5 </v>
      </c>
      <c r="M1615" s="25" t="s">
        <v>5212</v>
      </c>
      <c r="N1615" s="25" t="s">
        <v>5213</v>
      </c>
      <c r="O1615" s="25" t="s">
        <v>3084</v>
      </c>
      <c r="P1615" s="25">
        <v>3718</v>
      </c>
      <c r="Q1615" s="25">
        <v>5.2229999999999999</v>
      </c>
      <c r="R1615" s="25" t="s">
        <v>50</v>
      </c>
      <c r="S1615" s="25" t="s">
        <v>36</v>
      </c>
    </row>
    <row r="1616" spans="1:19" x14ac:dyDescent="0.35">
      <c r="A1616" s="25" t="str">
        <f>+N1616</f>
        <v>Mayer Danilo</v>
      </c>
      <c r="B1616" s="25" t="str">
        <f>+M1616</f>
        <v>639.16.215.0</v>
      </c>
      <c r="C1616" s="25" t="str">
        <f>LEFT(L1616,2)</f>
        <v>R9</v>
      </c>
      <c r="D1616" s="25">
        <f>+Q1616</f>
        <v>0.745</v>
      </c>
      <c r="E1616" s="25" t="str">
        <f>+R1616</f>
        <v>10&amp;U</v>
      </c>
      <c r="F1616" s="25" t="str">
        <f>+S1616</f>
        <v>A</v>
      </c>
      <c r="G1616" s="29" t="s">
        <v>539</v>
      </c>
      <c r="H1616" s="29" t="str">
        <f t="shared" si="25"/>
        <v/>
      </c>
      <c r="I1616" s="25" t="str">
        <f>IF(K1616&gt;4,"Dames","Messieurs")</f>
        <v>Messieurs</v>
      </c>
      <c r="J1616" t="str">
        <f>RIGHT(B1616,5)</f>
        <v>215.0</v>
      </c>
      <c r="K1616">
        <f>VALUE(LEFT(J1616,1))</f>
        <v>2</v>
      </c>
      <c r="L1616" s="25" t="str">
        <f>+O1616</f>
        <v>R9 </v>
      </c>
      <c r="M1616" s="25" t="s">
        <v>4399</v>
      </c>
      <c r="N1616" s="25" t="s">
        <v>4400</v>
      </c>
      <c r="O1616" s="25" t="s">
        <v>3073</v>
      </c>
      <c r="P1616" s="25">
        <v>44548</v>
      </c>
      <c r="Q1616" s="25">
        <v>0.745</v>
      </c>
      <c r="R1616" s="25" t="s">
        <v>110</v>
      </c>
      <c r="S1616" s="25" t="s">
        <v>36</v>
      </c>
    </row>
    <row r="1617" spans="1:19" x14ac:dyDescent="0.35">
      <c r="A1617" s="25" t="str">
        <f>+N1617</f>
        <v>Mazin Lamia</v>
      </c>
      <c r="B1617" s="25" t="str">
        <f>+M1617</f>
        <v>639.66.704.0</v>
      </c>
      <c r="C1617" s="25" t="str">
        <f>LEFT(L1617,2)</f>
        <v>R7</v>
      </c>
      <c r="D1617" s="25">
        <f>+Q1617</f>
        <v>1.849</v>
      </c>
      <c r="E1617" s="25" t="str">
        <f>+R1617</f>
        <v>55+</v>
      </c>
      <c r="F1617" s="25" t="str">
        <f>+S1617</f>
        <v>S</v>
      </c>
      <c r="G1617" s="29" t="s">
        <v>1839</v>
      </c>
      <c r="H1617" s="29" t="str">
        <f t="shared" si="25"/>
        <v/>
      </c>
      <c r="I1617" s="25" t="str">
        <f>IF(K1617&gt;4,"Dames","Messieurs")</f>
        <v>Dames</v>
      </c>
      <c r="J1617" t="str">
        <f>RIGHT(B1617,5)</f>
        <v>704.0</v>
      </c>
      <c r="K1617">
        <f>VALUE(LEFT(J1617,1))</f>
        <v>7</v>
      </c>
      <c r="L1617" s="25" t="str">
        <f>+O1617</f>
        <v>R7 </v>
      </c>
      <c r="M1617" s="25" t="s">
        <v>2620</v>
      </c>
      <c r="N1617" s="25" t="s">
        <v>2621</v>
      </c>
      <c r="O1617" s="25" t="s">
        <v>3066</v>
      </c>
      <c r="P1617" s="25">
        <v>7346</v>
      </c>
      <c r="Q1617" s="25">
        <v>1.849</v>
      </c>
      <c r="R1617" s="25" t="s">
        <v>53</v>
      </c>
      <c r="S1617" s="25" t="s">
        <v>878</v>
      </c>
    </row>
    <row r="1618" spans="1:19" x14ac:dyDescent="0.35">
      <c r="A1618" s="25" t="str">
        <f>+N1618</f>
        <v>Mbow Lamine</v>
      </c>
      <c r="B1618" s="25" t="str">
        <f>+M1618</f>
        <v>639.16.301.0</v>
      </c>
      <c r="C1618" s="25" t="str">
        <f>LEFT(L1618,2)</f>
        <v>R8</v>
      </c>
      <c r="D1618" s="25">
        <f>+Q1618</f>
        <v>1.546</v>
      </c>
      <c r="E1618" s="25" t="str">
        <f>+R1618</f>
        <v>10&amp;U</v>
      </c>
      <c r="F1618" s="25" t="str">
        <f>+S1618</f>
        <v>A</v>
      </c>
      <c r="G1618" s="29" t="s">
        <v>3393</v>
      </c>
      <c r="H1618" s="29" t="str">
        <f t="shared" si="25"/>
        <v/>
      </c>
      <c r="I1618" s="25" t="str">
        <f>IF(K1618&gt;4,"Dames","Messieurs")</f>
        <v>Messieurs</v>
      </c>
      <c r="J1618" t="str">
        <f>RIGHT(B1618,5)</f>
        <v>301.0</v>
      </c>
      <c r="K1618">
        <f>VALUE(LEFT(J1618,1))</f>
        <v>3</v>
      </c>
      <c r="L1618" s="25" t="str">
        <f>+O1618</f>
        <v>R8 </v>
      </c>
      <c r="M1618" s="25" t="s">
        <v>4763</v>
      </c>
      <c r="N1618" s="25" t="s">
        <v>4764</v>
      </c>
      <c r="O1618" s="25" t="s">
        <v>3070</v>
      </c>
      <c r="P1618" s="25">
        <v>22998</v>
      </c>
      <c r="Q1618" s="25">
        <v>1.546</v>
      </c>
      <c r="R1618" s="25" t="s">
        <v>110</v>
      </c>
      <c r="S1618" s="25" t="s">
        <v>36</v>
      </c>
    </row>
    <row r="1619" spans="1:19" x14ac:dyDescent="0.35">
      <c r="A1619" s="25" t="str">
        <f>+N1619</f>
        <v>Mc Krory Terry</v>
      </c>
      <c r="B1619" s="25" t="str">
        <f>+M1619</f>
        <v>639.67.312.0</v>
      </c>
      <c r="C1619" s="25" t="str">
        <f>LEFT(L1619,2)</f>
        <v>R6</v>
      </c>
      <c r="D1619" s="25">
        <f>+Q1619</f>
        <v>3.452</v>
      </c>
      <c r="E1619" s="25" t="str">
        <f>+R1619</f>
        <v>55+</v>
      </c>
      <c r="F1619" s="25" t="str">
        <f>+S1619</f>
        <v>A</v>
      </c>
      <c r="G1619" s="29" t="s">
        <v>2175</v>
      </c>
      <c r="H1619" s="29" t="str">
        <f t="shared" si="25"/>
        <v/>
      </c>
      <c r="I1619" s="25" t="str">
        <f>IF(K1619&gt;4,"Dames","Messieurs")</f>
        <v>Messieurs</v>
      </c>
      <c r="J1619" t="str">
        <f>RIGHT(B1619,5)</f>
        <v>312.0</v>
      </c>
      <c r="K1619">
        <f>VALUE(LEFT(J1619,1))</f>
        <v>3</v>
      </c>
      <c r="L1619" s="25" t="str">
        <f>+O1619</f>
        <v>R6 </v>
      </c>
      <c r="M1619" s="25" t="s">
        <v>2240</v>
      </c>
      <c r="N1619" s="25" t="s">
        <v>2241</v>
      </c>
      <c r="O1619" s="25" t="s">
        <v>3065</v>
      </c>
      <c r="P1619" s="25">
        <v>10209</v>
      </c>
      <c r="Q1619" s="25">
        <v>3.452</v>
      </c>
      <c r="R1619" s="25" t="s">
        <v>53</v>
      </c>
      <c r="S1619" s="25" t="s">
        <v>36</v>
      </c>
    </row>
    <row r="1620" spans="1:19" x14ac:dyDescent="0.35">
      <c r="A1620" s="25" t="str">
        <f>+N1620</f>
        <v>Meda Manon</v>
      </c>
      <c r="B1620" s="25" t="str">
        <f>+M1620</f>
        <v>640.07.748.0</v>
      </c>
      <c r="C1620" s="25" t="str">
        <f>LEFT(L1620,2)</f>
        <v>R9</v>
      </c>
      <c r="D1620" s="25">
        <f>+Q1620</f>
        <v>0.75</v>
      </c>
      <c r="E1620" s="25" t="str">
        <f>+R1620</f>
        <v>18&amp;U</v>
      </c>
      <c r="F1620" s="25" t="str">
        <f>+S1620</f>
        <v>S</v>
      </c>
      <c r="G1620" s="29" t="s">
        <v>1839</v>
      </c>
      <c r="H1620" s="29" t="str">
        <f t="shared" si="25"/>
        <v/>
      </c>
      <c r="I1620" s="25" t="str">
        <f>IF(K1620&gt;4,"Dames","Messieurs")</f>
        <v>Dames</v>
      </c>
      <c r="J1620" t="str">
        <f>RIGHT(B1620,5)</f>
        <v>748.0</v>
      </c>
      <c r="K1620">
        <f>VALUE(LEFT(J1620,1))</f>
        <v>7</v>
      </c>
      <c r="L1620" s="25" t="str">
        <f>+O1620</f>
        <v>R9 </v>
      </c>
      <c r="M1620" s="25" t="s">
        <v>3838</v>
      </c>
      <c r="N1620" s="25" t="s">
        <v>3839</v>
      </c>
      <c r="O1620" s="25" t="s">
        <v>3073</v>
      </c>
      <c r="P1620" s="25">
        <v>11805</v>
      </c>
      <c r="Q1620" s="25">
        <v>0.75</v>
      </c>
      <c r="R1620" s="25" t="s">
        <v>73</v>
      </c>
      <c r="S1620" s="25" t="s">
        <v>878</v>
      </c>
    </row>
    <row r="1621" spans="1:19" x14ac:dyDescent="0.35">
      <c r="A1621" s="25" t="str">
        <f>+N1621</f>
        <v>Medeiros Sandro</v>
      </c>
      <c r="B1621" s="25" t="str">
        <f>+M1621</f>
        <v>640.02.313.0</v>
      </c>
      <c r="C1621" s="25" t="str">
        <f>LEFT(L1621,2)</f>
        <v>R9</v>
      </c>
      <c r="D1621" s="25">
        <f>+Q1621</f>
        <v>0.75</v>
      </c>
      <c r="E1621" s="25" t="str">
        <f>+R1621</f>
        <v>A</v>
      </c>
      <c r="F1621" s="25" t="str">
        <f>+S1621</f>
        <v>S</v>
      </c>
      <c r="G1621" s="29" t="s">
        <v>543</v>
      </c>
      <c r="H1621" s="29" t="str">
        <f t="shared" si="25"/>
        <v/>
      </c>
      <c r="I1621" s="25" t="str">
        <f>IF(K1621&gt;4,"Dames","Messieurs")</f>
        <v>Messieurs</v>
      </c>
      <c r="J1621" t="str">
        <f>RIGHT(B1621,5)</f>
        <v>313.0</v>
      </c>
      <c r="K1621">
        <f>VALUE(LEFT(J1621,1))</f>
        <v>3</v>
      </c>
      <c r="L1621" s="25" t="str">
        <f>+O1621</f>
        <v>R9 </v>
      </c>
      <c r="M1621" s="25" t="s">
        <v>1292</v>
      </c>
      <c r="N1621" s="25" t="s">
        <v>1293</v>
      </c>
      <c r="O1621" s="25" t="s">
        <v>3073</v>
      </c>
      <c r="P1621" s="25">
        <v>32458</v>
      </c>
      <c r="Q1621" s="25">
        <v>0.75</v>
      </c>
      <c r="R1621" s="25" t="s">
        <v>36</v>
      </c>
      <c r="S1621" s="25" t="s">
        <v>878</v>
      </c>
    </row>
    <row r="1622" spans="1:19" x14ac:dyDescent="0.35">
      <c r="A1622" s="25" t="str">
        <f>+N1622</f>
        <v>Medley Samantha</v>
      </c>
      <c r="B1622" s="25" t="str">
        <f>+M1622</f>
        <v>640.73.647.0</v>
      </c>
      <c r="C1622" s="25" t="str">
        <f>LEFT(L1622,2)</f>
        <v>R9</v>
      </c>
      <c r="D1622" s="25">
        <f>+Q1622</f>
        <v>0.75</v>
      </c>
      <c r="E1622" s="25" t="str">
        <f>+R1622</f>
        <v>50+</v>
      </c>
      <c r="F1622" s="25" t="str">
        <f>+S1622</f>
        <v>A</v>
      </c>
      <c r="G1622" s="29" t="s">
        <v>28</v>
      </c>
      <c r="H1622" s="29" t="str">
        <f t="shared" si="25"/>
        <v/>
      </c>
      <c r="I1622" s="25" t="str">
        <f>IF(K1622&gt;4,"Dames","Messieurs")</f>
        <v>Dames</v>
      </c>
      <c r="J1622" t="str">
        <f>RIGHT(B1622,5)</f>
        <v>647.0</v>
      </c>
      <c r="K1622">
        <f>VALUE(LEFT(J1622,1))</f>
        <v>6</v>
      </c>
      <c r="L1622" s="25" t="str">
        <f>+O1622</f>
        <v>R9 </v>
      </c>
      <c r="M1622" s="25" t="s">
        <v>4824</v>
      </c>
      <c r="N1622" s="25" t="s">
        <v>4825</v>
      </c>
      <c r="O1622" s="25" t="s">
        <v>3073</v>
      </c>
      <c r="P1622" s="25">
        <v>11805</v>
      </c>
      <c r="Q1622" s="25">
        <v>0.75</v>
      </c>
      <c r="R1622" s="25" t="s">
        <v>39</v>
      </c>
      <c r="S1622" s="25" t="s">
        <v>36</v>
      </c>
    </row>
    <row r="1623" spans="1:19" x14ac:dyDescent="0.35">
      <c r="A1623" s="25" t="str">
        <f>+N1623</f>
        <v>Meftah Alexandre</v>
      </c>
      <c r="B1623" s="25" t="str">
        <f>+M1623</f>
        <v>640.07.241.0</v>
      </c>
      <c r="C1623" s="25" t="str">
        <f>LEFT(L1623,2)</f>
        <v>R9</v>
      </c>
      <c r="D1623" s="25">
        <f>+Q1623</f>
        <v>0.75</v>
      </c>
      <c r="E1623" s="25" t="str">
        <f>+R1623</f>
        <v>18&amp;U</v>
      </c>
      <c r="F1623" s="25" t="str">
        <f>+S1623</f>
        <v>S</v>
      </c>
      <c r="G1623" s="29" t="s">
        <v>3995</v>
      </c>
      <c r="H1623" s="29" t="str">
        <f t="shared" si="25"/>
        <v/>
      </c>
      <c r="I1623" s="25" t="str">
        <f>IF(K1623&gt;4,"Dames","Messieurs")</f>
        <v>Messieurs</v>
      </c>
      <c r="J1623" t="str">
        <f>RIGHT(B1623,5)</f>
        <v>241.0</v>
      </c>
      <c r="K1623">
        <f>VALUE(LEFT(J1623,1))</f>
        <v>2</v>
      </c>
      <c r="L1623" s="25" t="str">
        <f>+O1623</f>
        <v>R9 </v>
      </c>
      <c r="M1623" s="25" t="s">
        <v>4322</v>
      </c>
      <c r="N1623" s="25" t="s">
        <v>4323</v>
      </c>
      <c r="O1623" s="25" t="s">
        <v>3073</v>
      </c>
      <c r="P1623" s="25">
        <v>32458</v>
      </c>
      <c r="Q1623" s="25">
        <v>0.75</v>
      </c>
      <c r="R1623" s="25" t="s">
        <v>73</v>
      </c>
      <c r="S1623" s="25" t="s">
        <v>878</v>
      </c>
    </row>
    <row r="1624" spans="1:19" x14ac:dyDescent="0.35">
      <c r="A1624" s="25" t="str">
        <f>+N1624</f>
        <v>Mégevand Nicolas</v>
      </c>
      <c r="B1624" s="25" t="str">
        <f>+M1624</f>
        <v>640.96.481.0</v>
      </c>
      <c r="C1624" s="25" t="str">
        <f>LEFT(L1624,2)</f>
        <v>R9</v>
      </c>
      <c r="D1624" s="25">
        <f>+Q1624</f>
        <v>0.75</v>
      </c>
      <c r="E1624" s="25" t="str">
        <f>+R1624</f>
        <v>A</v>
      </c>
      <c r="F1624" s="25" t="str">
        <f>+S1624</f>
        <v>S</v>
      </c>
      <c r="G1624" s="29" t="s">
        <v>3359</v>
      </c>
      <c r="H1624" s="29" t="str">
        <f t="shared" si="25"/>
        <v/>
      </c>
      <c r="I1624" s="25" t="str">
        <f>IF(K1624&gt;4,"Dames","Messieurs")</f>
        <v>Messieurs</v>
      </c>
      <c r="J1624" t="str">
        <f>RIGHT(B1624,5)</f>
        <v>481.0</v>
      </c>
      <c r="K1624">
        <f>VALUE(LEFT(J1624,1))</f>
        <v>4</v>
      </c>
      <c r="L1624" s="25" t="str">
        <f>+O1624</f>
        <v>R9 </v>
      </c>
      <c r="M1624" s="25" t="s">
        <v>1706</v>
      </c>
      <c r="N1624" s="25" t="s">
        <v>1707</v>
      </c>
      <c r="O1624" s="25" t="s">
        <v>3073</v>
      </c>
      <c r="P1624" s="25">
        <v>32458</v>
      </c>
      <c r="Q1624" s="25">
        <v>0.75</v>
      </c>
      <c r="R1624" s="25" t="s">
        <v>36</v>
      </c>
      <c r="S1624" s="25" t="s">
        <v>878</v>
      </c>
    </row>
    <row r="1625" spans="1:19" x14ac:dyDescent="0.35">
      <c r="A1625" s="25" t="str">
        <f>+N1625</f>
        <v>Meierhofer Alice</v>
      </c>
      <c r="B1625" s="25" t="str">
        <f>+M1625</f>
        <v>641.84.713.0</v>
      </c>
      <c r="C1625" s="25" t="str">
        <f>LEFT(L1625,2)</f>
        <v>R8</v>
      </c>
      <c r="D1625" s="25">
        <f>+Q1625</f>
        <v>0.90700000000000003</v>
      </c>
      <c r="E1625" s="25" t="str">
        <f>+R1625</f>
        <v>40+</v>
      </c>
      <c r="F1625" s="25" t="str">
        <f>+S1625</f>
        <v>A</v>
      </c>
      <c r="G1625" s="29" t="s">
        <v>1839</v>
      </c>
      <c r="H1625" s="29" t="str">
        <f t="shared" si="25"/>
        <v/>
      </c>
      <c r="I1625" s="25" t="str">
        <f>IF(K1625&gt;4,"Dames","Messieurs")</f>
        <v>Dames</v>
      </c>
      <c r="J1625" t="str">
        <f>RIGHT(B1625,5)</f>
        <v>713.0</v>
      </c>
      <c r="K1625">
        <f>VALUE(LEFT(J1625,1))</f>
        <v>7</v>
      </c>
      <c r="L1625" s="25" t="str">
        <f>+O1625</f>
        <v>R8 </v>
      </c>
      <c r="M1625" s="25" t="s">
        <v>3843</v>
      </c>
      <c r="N1625" s="25" t="s">
        <v>3844</v>
      </c>
      <c r="O1625" s="25" t="s">
        <v>3070</v>
      </c>
      <c r="P1625" s="25">
        <v>11034</v>
      </c>
      <c r="Q1625" s="25">
        <v>0.90700000000000003</v>
      </c>
      <c r="R1625" s="25" t="s">
        <v>68</v>
      </c>
      <c r="S1625" s="25" t="s">
        <v>36</v>
      </c>
    </row>
    <row r="1626" spans="1:19" x14ac:dyDescent="0.35">
      <c r="A1626" s="25" t="str">
        <f>+N1626</f>
        <v>Meiltz Alexandre</v>
      </c>
      <c r="B1626" s="25" t="str">
        <f>+M1626</f>
        <v>642.67.313.0</v>
      </c>
      <c r="C1626" s="25" t="str">
        <f>LEFT(L1626,2)</f>
        <v>R5</v>
      </c>
      <c r="D1626" s="25">
        <f>+Q1626</f>
        <v>5.5419999999999998</v>
      </c>
      <c r="E1626" s="25" t="str">
        <f>+R1626</f>
        <v>55+</v>
      </c>
      <c r="F1626" s="25" t="str">
        <f>+S1626</f>
        <v>A</v>
      </c>
      <c r="G1626" s="29" t="s">
        <v>28</v>
      </c>
      <c r="H1626" s="29" t="str">
        <f t="shared" si="25"/>
        <v/>
      </c>
      <c r="I1626" s="25" t="str">
        <f>IF(K1626&gt;4,"Dames","Messieurs")</f>
        <v>Messieurs</v>
      </c>
      <c r="J1626" t="str">
        <f>RIGHT(B1626,5)</f>
        <v>313.0</v>
      </c>
      <c r="K1626">
        <f>VALUE(LEFT(J1626,1))</f>
        <v>3</v>
      </c>
      <c r="L1626" s="25" t="str">
        <f>+O1626</f>
        <v>R5 </v>
      </c>
      <c r="M1626" s="25" t="s">
        <v>4839</v>
      </c>
      <c r="N1626" s="25" t="s">
        <v>4840</v>
      </c>
      <c r="O1626" s="25" t="s">
        <v>3084</v>
      </c>
      <c r="P1626" s="25">
        <v>3063</v>
      </c>
      <c r="Q1626" s="25">
        <v>5.5419999999999998</v>
      </c>
      <c r="R1626" s="25" t="s">
        <v>53</v>
      </c>
      <c r="S1626" s="25" t="s">
        <v>36</v>
      </c>
    </row>
    <row r="1627" spans="1:19" x14ac:dyDescent="0.35">
      <c r="A1627" s="25" t="str">
        <f>+N1627</f>
        <v>Meister Aurélien</v>
      </c>
      <c r="B1627" s="25" t="str">
        <f>+M1627</f>
        <v>642.00.241.0</v>
      </c>
      <c r="C1627" s="25" t="str">
        <f>LEFT(L1627,2)</f>
        <v>R9</v>
      </c>
      <c r="D1627" s="25">
        <f>+Q1627</f>
        <v>0.75</v>
      </c>
      <c r="E1627" s="25" t="str">
        <f>+R1627</f>
        <v>A</v>
      </c>
      <c r="F1627" s="25" t="str">
        <f>+S1627</f>
        <v>S</v>
      </c>
      <c r="G1627" s="29" t="s">
        <v>27</v>
      </c>
      <c r="H1627" s="29" t="str">
        <f t="shared" si="25"/>
        <v/>
      </c>
      <c r="I1627" s="25" t="str">
        <f>IF(K1627&gt;4,"Dames","Messieurs")</f>
        <v>Messieurs</v>
      </c>
      <c r="J1627" t="str">
        <f>RIGHT(B1627,5)</f>
        <v>241.0</v>
      </c>
      <c r="K1627">
        <f>VALUE(LEFT(J1627,1))</f>
        <v>2</v>
      </c>
      <c r="L1627" s="25" t="str">
        <f>+O1627</f>
        <v>R9 </v>
      </c>
      <c r="M1627" s="25" t="s">
        <v>1451</v>
      </c>
      <c r="N1627" s="25" t="s">
        <v>1452</v>
      </c>
      <c r="O1627" s="25" t="s">
        <v>3073</v>
      </c>
      <c r="P1627" s="25">
        <v>32458</v>
      </c>
      <c r="Q1627" s="25">
        <v>0.75</v>
      </c>
      <c r="R1627" s="25" t="s">
        <v>36</v>
      </c>
      <c r="S1627" s="25" t="s">
        <v>878</v>
      </c>
    </row>
    <row r="1628" spans="1:19" x14ac:dyDescent="0.35">
      <c r="A1628" s="25" t="str">
        <f>+N1628</f>
        <v>Meizoz Alain</v>
      </c>
      <c r="B1628" s="25" t="str">
        <f>+M1628</f>
        <v>642.68.132.0</v>
      </c>
      <c r="C1628" s="25" t="str">
        <f>LEFT(L1628,2)</f>
        <v>R9</v>
      </c>
      <c r="D1628" s="25">
        <f>+Q1628</f>
        <v>0.75</v>
      </c>
      <c r="E1628" s="25" t="str">
        <f>+R1628</f>
        <v>55+</v>
      </c>
      <c r="F1628" s="25" t="str">
        <f>+S1628</f>
        <v>S</v>
      </c>
      <c r="G1628" s="29" t="s">
        <v>26</v>
      </c>
      <c r="H1628" s="29" t="str">
        <f t="shared" si="25"/>
        <v/>
      </c>
      <c r="I1628" s="25" t="str">
        <f>IF(K1628&gt;4,"Dames","Messieurs")</f>
        <v>Messieurs</v>
      </c>
      <c r="J1628" t="str">
        <f>RIGHT(B1628,5)</f>
        <v>132.0</v>
      </c>
      <c r="K1628">
        <f>VALUE(LEFT(J1628,1))</f>
        <v>1</v>
      </c>
      <c r="L1628" s="25" t="str">
        <f>+O1628</f>
        <v>R9 </v>
      </c>
      <c r="M1628" s="25" t="s">
        <v>165</v>
      </c>
      <c r="N1628" s="25" t="s">
        <v>166</v>
      </c>
      <c r="O1628" s="25" t="s">
        <v>3073</v>
      </c>
      <c r="P1628" s="25">
        <v>32458</v>
      </c>
      <c r="Q1628" s="25">
        <v>0.75</v>
      </c>
      <c r="R1628" s="25" t="s">
        <v>53</v>
      </c>
      <c r="S1628" s="25" t="s">
        <v>878</v>
      </c>
    </row>
    <row r="1629" spans="1:19" x14ac:dyDescent="0.35">
      <c r="A1629" s="25" t="str">
        <f>+N1629</f>
        <v>Meli Alyna</v>
      </c>
      <c r="B1629" s="25" t="str">
        <f>+M1629</f>
        <v>643.14.603.0</v>
      </c>
      <c r="C1629" s="25" t="str">
        <f>LEFT(L1629,2)</f>
        <v>R6</v>
      </c>
      <c r="D1629" s="25">
        <f>+Q1629</f>
        <v>3.6640000000000001</v>
      </c>
      <c r="E1629" s="25" t="str">
        <f>+R1629</f>
        <v>12&amp;U</v>
      </c>
      <c r="F1629" s="25" t="str">
        <f>+S1629</f>
        <v>A</v>
      </c>
      <c r="G1629" s="29" t="s">
        <v>3393</v>
      </c>
      <c r="H1629" s="29" t="str">
        <f t="shared" si="25"/>
        <v/>
      </c>
      <c r="I1629" s="25" t="str">
        <f>IF(K1629&gt;4,"Dames","Messieurs")</f>
        <v>Dames</v>
      </c>
      <c r="J1629" t="str">
        <f>RIGHT(B1629,5)</f>
        <v>603.0</v>
      </c>
      <c r="K1629">
        <f>VALUE(LEFT(J1629,1))</f>
        <v>6</v>
      </c>
      <c r="L1629" s="25" t="str">
        <f>+O1629</f>
        <v>R6 </v>
      </c>
      <c r="M1629" s="25" t="s">
        <v>3542</v>
      </c>
      <c r="N1629" s="25" t="s">
        <v>3543</v>
      </c>
      <c r="O1629" s="25" t="s">
        <v>3065</v>
      </c>
      <c r="P1629" s="25">
        <v>3199</v>
      </c>
      <c r="Q1629" s="25">
        <v>3.6640000000000001</v>
      </c>
      <c r="R1629" s="25" t="s">
        <v>50</v>
      </c>
      <c r="S1629" s="25" t="s">
        <v>36</v>
      </c>
    </row>
    <row r="1630" spans="1:19" x14ac:dyDescent="0.35">
      <c r="A1630" s="25" t="str">
        <f>+N1630</f>
        <v>Mella Julian</v>
      </c>
      <c r="B1630" s="25" t="str">
        <f>+M1630</f>
        <v>643.03.467.0</v>
      </c>
      <c r="C1630" s="25" t="str">
        <f>LEFT(L1630,2)</f>
        <v>R9</v>
      </c>
      <c r="D1630" s="25">
        <f>+Q1630</f>
        <v>0.75</v>
      </c>
      <c r="E1630" s="25" t="str">
        <f>+R1630</f>
        <v>A</v>
      </c>
      <c r="F1630" s="25" t="str">
        <f>+S1630</f>
        <v>S</v>
      </c>
      <c r="G1630" s="29" t="s">
        <v>2175</v>
      </c>
      <c r="H1630" s="29" t="str">
        <f t="shared" si="25"/>
        <v/>
      </c>
      <c r="I1630" s="25" t="str">
        <f>IF(K1630&gt;4,"Dames","Messieurs")</f>
        <v>Messieurs</v>
      </c>
      <c r="J1630" t="str">
        <f>RIGHT(B1630,5)</f>
        <v>467.0</v>
      </c>
      <c r="K1630">
        <f>VALUE(LEFT(J1630,1))</f>
        <v>4</v>
      </c>
      <c r="L1630" s="25" t="str">
        <f>+O1630</f>
        <v>R9 </v>
      </c>
      <c r="M1630" s="25" t="s">
        <v>2795</v>
      </c>
      <c r="N1630" s="25" t="s">
        <v>2796</v>
      </c>
      <c r="O1630" s="25" t="s">
        <v>3073</v>
      </c>
      <c r="P1630" s="25">
        <v>32458</v>
      </c>
      <c r="Q1630" s="25">
        <v>0.75</v>
      </c>
      <c r="R1630" s="25" t="s">
        <v>36</v>
      </c>
      <c r="S1630" s="25" t="s">
        <v>878</v>
      </c>
    </row>
    <row r="1631" spans="1:19" x14ac:dyDescent="0.35">
      <c r="A1631" s="25" t="str">
        <f>+N1631</f>
        <v>Mellet Lara</v>
      </c>
      <c r="B1631" s="25" t="str">
        <f>+M1631</f>
        <v>643.98.770.0</v>
      </c>
      <c r="C1631" s="25" t="str">
        <f>LEFT(L1631,2)</f>
        <v>R9</v>
      </c>
      <c r="D1631" s="25">
        <f>+Q1631</f>
        <v>0.75</v>
      </c>
      <c r="E1631" s="25" t="str">
        <f>+R1631</f>
        <v>A</v>
      </c>
      <c r="F1631" s="25" t="str">
        <f>+S1631</f>
        <v>S</v>
      </c>
      <c r="G1631" s="29" t="s">
        <v>3995</v>
      </c>
      <c r="H1631" s="29" t="str">
        <f t="shared" si="25"/>
        <v/>
      </c>
      <c r="I1631" s="25" t="str">
        <f>IF(K1631&gt;4,"Dames","Messieurs")</f>
        <v>Dames</v>
      </c>
      <c r="J1631" t="str">
        <f>RIGHT(B1631,5)</f>
        <v>770.0</v>
      </c>
      <c r="K1631">
        <f>VALUE(LEFT(J1631,1))</f>
        <v>7</v>
      </c>
      <c r="L1631" s="25" t="str">
        <f>+O1631</f>
        <v>R9 </v>
      </c>
      <c r="M1631" s="25" t="s">
        <v>4122</v>
      </c>
      <c r="N1631" s="25" t="s">
        <v>4123</v>
      </c>
      <c r="O1631" s="25" t="s">
        <v>3073</v>
      </c>
      <c r="P1631" s="25">
        <v>11805</v>
      </c>
      <c r="Q1631" s="25">
        <v>0.75</v>
      </c>
      <c r="R1631" s="25" t="s">
        <v>36</v>
      </c>
      <c r="S1631" s="25" t="s">
        <v>878</v>
      </c>
    </row>
    <row r="1632" spans="1:19" x14ac:dyDescent="0.35">
      <c r="A1632" s="25" t="str">
        <f>+N1632</f>
        <v>Menardi Anna</v>
      </c>
      <c r="B1632" s="25" t="str">
        <f>+M1632</f>
        <v>643.09.891.0</v>
      </c>
      <c r="C1632" s="25" t="str">
        <f>LEFT(L1632,2)</f>
        <v>R6</v>
      </c>
      <c r="D1632" s="25">
        <f>+Q1632</f>
        <v>3.262</v>
      </c>
      <c r="E1632" s="25" t="str">
        <f>+R1632</f>
        <v>16&amp;U</v>
      </c>
      <c r="F1632" s="25" t="str">
        <f>+S1632</f>
        <v>A</v>
      </c>
      <c r="G1632" s="29" t="s">
        <v>2175</v>
      </c>
      <c r="H1632" s="29" t="str">
        <f t="shared" si="25"/>
        <v/>
      </c>
      <c r="I1632" s="25" t="str">
        <f>IF(K1632&gt;4,"Dames","Messieurs")</f>
        <v>Dames</v>
      </c>
      <c r="J1632" t="str">
        <f>RIGHT(B1632,5)</f>
        <v>891.0</v>
      </c>
      <c r="K1632">
        <f>VALUE(LEFT(J1632,1))</f>
        <v>8</v>
      </c>
      <c r="L1632" s="25" t="str">
        <f>+O1632</f>
        <v>R6 </v>
      </c>
      <c r="M1632" s="25" t="s">
        <v>3369</v>
      </c>
      <c r="N1632" s="25" t="s">
        <v>3370</v>
      </c>
      <c r="O1632" s="25" t="s">
        <v>3065</v>
      </c>
      <c r="P1632" s="25">
        <v>3883</v>
      </c>
      <c r="Q1632" s="25">
        <v>3.262</v>
      </c>
      <c r="R1632" s="25" t="s">
        <v>87</v>
      </c>
      <c r="S1632" s="25" t="s">
        <v>36</v>
      </c>
    </row>
    <row r="1633" spans="1:19" x14ac:dyDescent="0.35">
      <c r="A1633" s="25" t="str">
        <f>+N1633</f>
        <v>Menardi Maïa Carolina</v>
      </c>
      <c r="B1633" s="25" t="str">
        <f>+M1633</f>
        <v>643.08.684.0</v>
      </c>
      <c r="C1633" s="25" t="str">
        <f>LEFT(L1633,2)</f>
        <v>R9</v>
      </c>
      <c r="D1633" s="25">
        <f>+Q1633</f>
        <v>0.74299999999999999</v>
      </c>
      <c r="E1633" s="25" t="str">
        <f>+R1633</f>
        <v>18&amp;U</v>
      </c>
      <c r="F1633" s="25" t="str">
        <f>+S1633</f>
        <v>A</v>
      </c>
      <c r="G1633" s="29" t="s">
        <v>2175</v>
      </c>
      <c r="H1633" s="29" t="str">
        <f t="shared" si="25"/>
        <v/>
      </c>
      <c r="I1633" s="25" t="str">
        <f>IF(K1633&gt;4,"Dames","Messieurs")</f>
        <v>Dames</v>
      </c>
      <c r="J1633" t="str">
        <f>RIGHT(B1633,5)</f>
        <v>684.0</v>
      </c>
      <c r="K1633">
        <f>VALUE(LEFT(J1633,1))</f>
        <v>6</v>
      </c>
      <c r="L1633" s="25" t="str">
        <f>+O1633</f>
        <v>R9 </v>
      </c>
      <c r="M1633" s="25" t="s">
        <v>5108</v>
      </c>
      <c r="N1633" s="25" t="s">
        <v>5109</v>
      </c>
      <c r="O1633" s="25" t="s">
        <v>3073</v>
      </c>
      <c r="P1633" s="25">
        <v>16552</v>
      </c>
      <c r="Q1633" s="25">
        <v>0.74299999999999999</v>
      </c>
      <c r="R1633" s="25" t="s">
        <v>73</v>
      </c>
      <c r="S1633" s="25" t="s">
        <v>36</v>
      </c>
    </row>
    <row r="1634" spans="1:19" x14ac:dyDescent="0.35">
      <c r="A1634" s="25" t="str">
        <f>+N1634</f>
        <v>Mendes Geraldes José</v>
      </c>
      <c r="B1634" s="25" t="str">
        <f>+M1634</f>
        <v>643.80.171.0</v>
      </c>
      <c r="C1634" s="25" t="str">
        <f>LEFT(L1634,2)</f>
        <v>R9</v>
      </c>
      <c r="D1634" s="25">
        <f>+Q1634</f>
        <v>0.75</v>
      </c>
      <c r="E1634" s="25" t="str">
        <f>+R1634</f>
        <v>45+</v>
      </c>
      <c r="F1634" s="25" t="str">
        <f>+S1634</f>
        <v>S</v>
      </c>
      <c r="G1634" s="29" t="s">
        <v>26</v>
      </c>
      <c r="H1634" s="29" t="str">
        <f t="shared" si="25"/>
        <v/>
      </c>
      <c r="I1634" s="25" t="str">
        <f>IF(K1634&gt;4,"Dames","Messieurs")</f>
        <v>Messieurs</v>
      </c>
      <c r="J1634" t="str">
        <f>RIGHT(B1634,5)</f>
        <v>171.0</v>
      </c>
      <c r="K1634">
        <f>VALUE(LEFT(J1634,1))</f>
        <v>1</v>
      </c>
      <c r="L1634" s="25" t="str">
        <f>+O1634</f>
        <v>R9 </v>
      </c>
      <c r="M1634" s="25" t="s">
        <v>186</v>
      </c>
      <c r="N1634" s="25" t="s">
        <v>187</v>
      </c>
      <c r="O1634" s="25" t="s">
        <v>3073</v>
      </c>
      <c r="P1634" s="25">
        <v>32458</v>
      </c>
      <c r="Q1634" s="25">
        <v>0.75</v>
      </c>
      <c r="R1634" s="25" t="s">
        <v>78</v>
      </c>
      <c r="S1634" s="25" t="s">
        <v>878</v>
      </c>
    </row>
    <row r="1635" spans="1:19" x14ac:dyDescent="0.35">
      <c r="A1635" s="25" t="str">
        <f>+N1635</f>
        <v>Menetrey Alizee</v>
      </c>
      <c r="B1635" s="25" t="str">
        <f>+M1635</f>
        <v>643.88.853.0</v>
      </c>
      <c r="C1635" s="25" t="str">
        <f>LEFT(L1635,2)</f>
        <v>R9</v>
      </c>
      <c r="D1635" s="25">
        <f>+Q1635</f>
        <v>0.75</v>
      </c>
      <c r="E1635" s="25" t="str">
        <f>+R1635</f>
        <v>35+</v>
      </c>
      <c r="F1635" s="25" t="str">
        <f>+S1635</f>
        <v>A</v>
      </c>
      <c r="G1635" s="29" t="s">
        <v>539</v>
      </c>
      <c r="H1635" s="29" t="str">
        <f t="shared" si="25"/>
        <v/>
      </c>
      <c r="I1635" s="25" t="str">
        <f>IF(K1635&gt;4,"Dames","Messieurs")</f>
        <v>Dames</v>
      </c>
      <c r="J1635" t="str">
        <f>RIGHT(B1635,5)</f>
        <v>853.0</v>
      </c>
      <c r="K1635">
        <f>VALUE(LEFT(J1635,1))</f>
        <v>8</v>
      </c>
      <c r="L1635" s="25" t="str">
        <f>+O1635</f>
        <v>R9 </v>
      </c>
      <c r="M1635" s="25" t="s">
        <v>4364</v>
      </c>
      <c r="N1635" s="25" t="s">
        <v>4365</v>
      </c>
      <c r="O1635" s="25" t="s">
        <v>3073</v>
      </c>
      <c r="P1635" s="25">
        <v>11805</v>
      </c>
      <c r="Q1635" s="25">
        <v>0.75</v>
      </c>
      <c r="R1635" s="25" t="s">
        <v>42</v>
      </c>
      <c r="S1635" s="25" t="s">
        <v>36</v>
      </c>
    </row>
    <row r="1636" spans="1:19" x14ac:dyDescent="0.35">
      <c r="A1636" s="25" t="str">
        <f>+N1636</f>
        <v>Mentha Sébastien</v>
      </c>
      <c r="B1636" s="25" t="str">
        <f>+M1636</f>
        <v>643.97.352.0</v>
      </c>
      <c r="C1636" s="25" t="str">
        <f>LEFT(L1636,2)</f>
        <v>R9</v>
      </c>
      <c r="D1636" s="25">
        <f>+Q1636</f>
        <v>0.75</v>
      </c>
      <c r="E1636" s="25" t="str">
        <f>+R1636</f>
        <v>A</v>
      </c>
      <c r="F1636" s="25" t="str">
        <f>+S1636</f>
        <v>S</v>
      </c>
      <c r="G1636" s="29" t="s">
        <v>1839</v>
      </c>
      <c r="H1636" s="29" t="str">
        <f t="shared" si="25"/>
        <v/>
      </c>
      <c r="I1636" s="25" t="str">
        <f>IF(K1636&gt;4,"Dames","Messieurs")</f>
        <v>Messieurs</v>
      </c>
      <c r="J1636" t="str">
        <f>RIGHT(B1636,5)</f>
        <v>352.0</v>
      </c>
      <c r="K1636">
        <f>VALUE(LEFT(J1636,1))</f>
        <v>3</v>
      </c>
      <c r="L1636" s="25" t="str">
        <f>+O1636</f>
        <v>R9 </v>
      </c>
      <c r="M1636" s="25" t="s">
        <v>2102</v>
      </c>
      <c r="N1636" s="25" t="s">
        <v>2103</v>
      </c>
      <c r="O1636" s="25" t="s">
        <v>3073</v>
      </c>
      <c r="P1636" s="25">
        <v>32458</v>
      </c>
      <c r="Q1636" s="25">
        <v>0.75</v>
      </c>
      <c r="R1636" s="25" t="s">
        <v>36</v>
      </c>
      <c r="S1636" s="25" t="s">
        <v>878</v>
      </c>
    </row>
    <row r="1637" spans="1:19" x14ac:dyDescent="0.35">
      <c r="A1637" s="25" t="str">
        <f>+N1637</f>
        <v>Mercer Elizabeth</v>
      </c>
      <c r="B1637" s="25" t="str">
        <f>+M1637</f>
        <v>644.61.813.0</v>
      </c>
      <c r="C1637" s="25" t="str">
        <f>LEFT(L1637,2)</f>
        <v>R9</v>
      </c>
      <c r="D1637" s="25">
        <f>+Q1637</f>
        <v>0.75</v>
      </c>
      <c r="E1637" s="25" t="str">
        <f>+R1637</f>
        <v>60+</v>
      </c>
      <c r="F1637" s="25" t="str">
        <f>+S1637</f>
        <v>S</v>
      </c>
      <c r="G1637" s="29" t="s">
        <v>3994</v>
      </c>
      <c r="H1637" s="29" t="str">
        <f t="shared" si="25"/>
        <v/>
      </c>
      <c r="I1637" s="25" t="str">
        <f>IF(K1637&gt;4,"Dames","Messieurs")</f>
        <v>Dames</v>
      </c>
      <c r="J1637" t="str">
        <f>RIGHT(B1637,5)</f>
        <v>813.0</v>
      </c>
      <c r="K1637">
        <f>VALUE(LEFT(J1637,1))</f>
        <v>8</v>
      </c>
      <c r="L1637" s="25" t="str">
        <f>+O1637</f>
        <v>R9 </v>
      </c>
      <c r="M1637" s="25" t="s">
        <v>4597</v>
      </c>
      <c r="N1637" s="25" t="s">
        <v>4598</v>
      </c>
      <c r="O1637" s="25" t="s">
        <v>3073</v>
      </c>
      <c r="P1637" s="25">
        <v>11805</v>
      </c>
      <c r="Q1637" s="25">
        <v>0.75</v>
      </c>
      <c r="R1637" s="25" t="s">
        <v>47</v>
      </c>
      <c r="S1637" s="25" t="s">
        <v>878</v>
      </c>
    </row>
    <row r="1638" spans="1:19" x14ac:dyDescent="0.35">
      <c r="A1638" s="25" t="str">
        <f>+N1638</f>
        <v>Merkel Sven</v>
      </c>
      <c r="B1638" s="25" t="str">
        <f>+M1638</f>
        <v>644.65.189.0</v>
      </c>
      <c r="C1638" s="25" t="str">
        <f>LEFT(L1638,2)</f>
        <v>R9</v>
      </c>
      <c r="D1638" s="25">
        <f>+Q1638</f>
        <v>0.75</v>
      </c>
      <c r="E1638" s="25" t="str">
        <f>+R1638</f>
        <v>60+</v>
      </c>
      <c r="F1638" s="25" t="str">
        <f>+S1638</f>
        <v>S</v>
      </c>
      <c r="G1638" s="29" t="s">
        <v>27</v>
      </c>
      <c r="H1638" s="29" t="str">
        <f t="shared" si="25"/>
        <v/>
      </c>
      <c r="I1638" s="25" t="str">
        <f>IF(K1638&gt;4,"Dames","Messieurs")</f>
        <v>Messieurs</v>
      </c>
      <c r="J1638" t="str">
        <f>RIGHT(B1638,5)</f>
        <v>189.0</v>
      </c>
      <c r="K1638">
        <f>VALUE(LEFT(J1638,1))</f>
        <v>1</v>
      </c>
      <c r="L1638" s="25" t="str">
        <f>+O1638</f>
        <v>R9 </v>
      </c>
      <c r="M1638" s="25" t="s">
        <v>1453</v>
      </c>
      <c r="N1638" s="25" t="s">
        <v>1454</v>
      </c>
      <c r="O1638" s="25" t="s">
        <v>3073</v>
      </c>
      <c r="P1638" s="25">
        <v>32458</v>
      </c>
      <c r="Q1638" s="25">
        <v>0.75</v>
      </c>
      <c r="R1638" s="25" t="s">
        <v>47</v>
      </c>
      <c r="S1638" s="25" t="s">
        <v>878</v>
      </c>
    </row>
    <row r="1639" spans="1:19" x14ac:dyDescent="0.35">
      <c r="A1639" s="25" t="str">
        <f>+N1639</f>
        <v>Merle Nicolas</v>
      </c>
      <c r="B1639" s="25" t="str">
        <f>+M1639</f>
        <v>644.79.487.0</v>
      </c>
      <c r="C1639" s="25" t="str">
        <f>LEFT(L1639,2)</f>
        <v>R5</v>
      </c>
      <c r="D1639" s="25">
        <f>+Q1639</f>
        <v>5.46</v>
      </c>
      <c r="E1639" s="25" t="str">
        <f>+R1639</f>
        <v>45+</v>
      </c>
      <c r="F1639" s="25" t="str">
        <f>+S1639</f>
        <v>A</v>
      </c>
      <c r="G1639" s="29" t="s">
        <v>3359</v>
      </c>
      <c r="H1639" s="29" t="str">
        <f t="shared" ref="H1639:H1702" si="26">IF(B1639=B1638,1,"")</f>
        <v/>
      </c>
      <c r="I1639" s="25" t="str">
        <f>IF(K1639&gt;4,"Dames","Messieurs")</f>
        <v>Messieurs</v>
      </c>
      <c r="J1639" t="str">
        <f>RIGHT(B1639,5)</f>
        <v>487.0</v>
      </c>
      <c r="K1639">
        <f>VALUE(LEFT(J1639,1))</f>
        <v>4</v>
      </c>
      <c r="L1639" s="25" t="str">
        <f>+O1639</f>
        <v>R5 </v>
      </c>
      <c r="M1639" s="25" t="s">
        <v>3331</v>
      </c>
      <c r="N1639" s="25" t="s">
        <v>3332</v>
      </c>
      <c r="O1639" s="25" t="s">
        <v>3084</v>
      </c>
      <c r="P1639" s="25">
        <v>3203</v>
      </c>
      <c r="Q1639" s="25">
        <v>5.46</v>
      </c>
      <c r="R1639" s="25" t="s">
        <v>78</v>
      </c>
      <c r="S1639" s="25" t="s">
        <v>36</v>
      </c>
    </row>
    <row r="1640" spans="1:19" x14ac:dyDescent="0.35">
      <c r="A1640" s="25" t="str">
        <f>+N1640</f>
        <v>Merlo David</v>
      </c>
      <c r="B1640" s="25" t="str">
        <f>+M1640</f>
        <v>644.72.382.0</v>
      </c>
      <c r="C1640" s="25" t="str">
        <f>LEFT(L1640,2)</f>
        <v>R9</v>
      </c>
      <c r="D1640" s="25">
        <f>+Q1640</f>
        <v>0.75</v>
      </c>
      <c r="E1640" s="25" t="str">
        <f>+R1640</f>
        <v>50+</v>
      </c>
      <c r="F1640" s="25" t="str">
        <f>+S1640</f>
        <v>S</v>
      </c>
      <c r="G1640" s="29" t="s">
        <v>543</v>
      </c>
      <c r="H1640" s="29" t="str">
        <f t="shared" si="26"/>
        <v/>
      </c>
      <c r="I1640" s="25" t="str">
        <f>IF(K1640&gt;4,"Dames","Messieurs")</f>
        <v>Messieurs</v>
      </c>
      <c r="J1640" t="str">
        <f>RIGHT(B1640,5)</f>
        <v>382.0</v>
      </c>
      <c r="K1640">
        <f>VALUE(LEFT(J1640,1))</f>
        <v>3</v>
      </c>
      <c r="L1640" s="25" t="str">
        <f>+O1640</f>
        <v>R9 </v>
      </c>
      <c r="M1640" s="25" t="s">
        <v>1294</v>
      </c>
      <c r="N1640" s="25" t="s">
        <v>1295</v>
      </c>
      <c r="O1640" s="25" t="s">
        <v>3073</v>
      </c>
      <c r="P1640" s="25">
        <v>32458</v>
      </c>
      <c r="Q1640" s="25">
        <v>0.75</v>
      </c>
      <c r="R1640" s="25" t="s">
        <v>39</v>
      </c>
      <c r="S1640" s="25" t="s">
        <v>878</v>
      </c>
    </row>
    <row r="1641" spans="1:19" x14ac:dyDescent="0.35">
      <c r="A1641" s="25" t="str">
        <f>+N1641</f>
        <v>Merlo Francisco</v>
      </c>
      <c r="B1641" s="25" t="str">
        <f>+M1641</f>
        <v>644.65.266.0</v>
      </c>
      <c r="C1641" s="25" t="str">
        <f>LEFT(L1641,2)</f>
        <v>R9</v>
      </c>
      <c r="D1641" s="25">
        <f>+Q1641</f>
        <v>0.75</v>
      </c>
      <c r="E1641" s="25" t="str">
        <f>+R1641</f>
        <v>60+</v>
      </c>
      <c r="F1641" s="25" t="str">
        <f>+S1641</f>
        <v>S</v>
      </c>
      <c r="G1641" s="29" t="s">
        <v>543</v>
      </c>
      <c r="H1641" s="29" t="str">
        <f t="shared" si="26"/>
        <v/>
      </c>
      <c r="I1641" s="25" t="str">
        <f>IF(K1641&gt;4,"Dames","Messieurs")</f>
        <v>Messieurs</v>
      </c>
      <c r="J1641" t="str">
        <f>RIGHT(B1641,5)</f>
        <v>266.0</v>
      </c>
      <c r="K1641">
        <f>VALUE(LEFT(J1641,1))</f>
        <v>2</v>
      </c>
      <c r="L1641" s="25" t="str">
        <f>+O1641</f>
        <v>R9 </v>
      </c>
      <c r="M1641" s="25" t="s">
        <v>1296</v>
      </c>
      <c r="N1641" s="25" t="s">
        <v>1297</v>
      </c>
      <c r="O1641" s="25" t="s">
        <v>3073</v>
      </c>
      <c r="P1641" s="25">
        <v>32458</v>
      </c>
      <c r="Q1641" s="25">
        <v>0.75</v>
      </c>
      <c r="R1641" s="25" t="s">
        <v>47</v>
      </c>
      <c r="S1641" s="25" t="s">
        <v>878</v>
      </c>
    </row>
    <row r="1642" spans="1:19" x14ac:dyDescent="0.35">
      <c r="A1642" s="25" t="str">
        <f>+N1642</f>
        <v>Mermillod Alexandre</v>
      </c>
      <c r="B1642" s="25" t="str">
        <f>+M1642</f>
        <v>644.00.324.0</v>
      </c>
      <c r="C1642" s="25" t="str">
        <f>LEFT(L1642,2)</f>
        <v>R9</v>
      </c>
      <c r="D1642" s="25">
        <f>+Q1642</f>
        <v>0.75</v>
      </c>
      <c r="E1642" s="25" t="str">
        <f>+R1642</f>
        <v>A</v>
      </c>
      <c r="F1642" s="25" t="str">
        <f>+S1642</f>
        <v>S</v>
      </c>
      <c r="G1642" s="29" t="s">
        <v>3359</v>
      </c>
      <c r="H1642" s="29" t="str">
        <f t="shared" si="26"/>
        <v/>
      </c>
      <c r="I1642" s="25" t="str">
        <f>IF(K1642&gt;4,"Dames","Messieurs")</f>
        <v>Messieurs</v>
      </c>
      <c r="J1642" t="str">
        <f>RIGHT(B1642,5)</f>
        <v>324.0</v>
      </c>
      <c r="K1642">
        <f>VALUE(LEFT(J1642,1))</f>
        <v>3</v>
      </c>
      <c r="L1642" s="25" t="str">
        <f>+O1642</f>
        <v>R9 </v>
      </c>
      <c r="M1642" s="25" t="s">
        <v>1708</v>
      </c>
      <c r="N1642" s="25" t="s">
        <v>3336</v>
      </c>
      <c r="O1642" s="25" t="s">
        <v>3073</v>
      </c>
      <c r="P1642" s="25">
        <v>32458</v>
      </c>
      <c r="Q1642" s="25">
        <v>0.75</v>
      </c>
      <c r="R1642" s="25" t="s">
        <v>36</v>
      </c>
      <c r="S1642" s="25" t="s">
        <v>878</v>
      </c>
    </row>
    <row r="1643" spans="1:19" x14ac:dyDescent="0.35">
      <c r="A1643" s="25" t="str">
        <f>+N1643</f>
        <v>Mertenat Patrick</v>
      </c>
      <c r="B1643" s="25" t="str">
        <f>+M1643</f>
        <v>644.71.217.0</v>
      </c>
      <c r="C1643" s="25" t="str">
        <f>LEFT(L1643,2)</f>
        <v>R9</v>
      </c>
      <c r="D1643" s="25">
        <f>+Q1643</f>
        <v>0.75</v>
      </c>
      <c r="E1643" s="25" t="str">
        <f>+R1643</f>
        <v>50+</v>
      </c>
      <c r="F1643" s="25" t="str">
        <f>+S1643</f>
        <v>A</v>
      </c>
      <c r="G1643" s="29" t="s">
        <v>1839</v>
      </c>
      <c r="H1643" s="29" t="str">
        <f t="shared" si="26"/>
        <v/>
      </c>
      <c r="I1643" s="25" t="str">
        <f>IF(K1643&gt;4,"Dames","Messieurs")</f>
        <v>Messieurs</v>
      </c>
      <c r="J1643" t="str">
        <f>RIGHT(B1643,5)</f>
        <v>217.0</v>
      </c>
      <c r="K1643">
        <f>VALUE(LEFT(J1643,1))</f>
        <v>2</v>
      </c>
      <c r="L1643" s="25" t="str">
        <f>+O1643</f>
        <v>R9 </v>
      </c>
      <c r="M1643" s="25" t="s">
        <v>1960</v>
      </c>
      <c r="N1643" s="25" t="s">
        <v>1961</v>
      </c>
      <c r="O1643" s="25" t="s">
        <v>3073</v>
      </c>
      <c r="P1643" s="25">
        <v>32458</v>
      </c>
      <c r="Q1643" s="25">
        <v>0.75</v>
      </c>
      <c r="R1643" s="25" t="s">
        <v>39</v>
      </c>
      <c r="S1643" s="25" t="s">
        <v>36</v>
      </c>
    </row>
    <row r="1644" spans="1:19" x14ac:dyDescent="0.35">
      <c r="A1644" s="25" t="str">
        <f>+N1644</f>
        <v>Meschi Salvatore</v>
      </c>
      <c r="B1644" s="25" t="str">
        <f>+M1644</f>
        <v>645.65.482.0</v>
      </c>
      <c r="C1644" s="25" t="str">
        <f>LEFT(L1644,2)</f>
        <v>R9</v>
      </c>
      <c r="D1644" s="25">
        <f>+Q1644</f>
        <v>0.75</v>
      </c>
      <c r="E1644" s="25" t="str">
        <f>+R1644</f>
        <v>60+</v>
      </c>
      <c r="F1644" s="25" t="str">
        <f>+S1644</f>
        <v>S</v>
      </c>
      <c r="G1644" s="29" t="s">
        <v>543</v>
      </c>
      <c r="H1644" s="29" t="str">
        <f t="shared" si="26"/>
        <v/>
      </c>
      <c r="I1644" s="25" t="str">
        <f>IF(K1644&gt;4,"Dames","Messieurs")</f>
        <v>Messieurs</v>
      </c>
      <c r="J1644" t="str">
        <f>RIGHT(B1644,5)</f>
        <v>482.0</v>
      </c>
      <c r="K1644">
        <f>VALUE(LEFT(J1644,1))</f>
        <v>4</v>
      </c>
      <c r="L1644" s="25" t="str">
        <f>+O1644</f>
        <v>R9 </v>
      </c>
      <c r="M1644" s="25" t="s">
        <v>1298</v>
      </c>
      <c r="N1644" s="25" t="s">
        <v>3144</v>
      </c>
      <c r="O1644" s="25" t="s">
        <v>3073</v>
      </c>
      <c r="P1644" s="25">
        <v>32458</v>
      </c>
      <c r="Q1644" s="25">
        <v>0.75</v>
      </c>
      <c r="R1644" s="25" t="s">
        <v>47</v>
      </c>
      <c r="S1644" s="25" t="s">
        <v>878</v>
      </c>
    </row>
    <row r="1645" spans="1:19" x14ac:dyDescent="0.35">
      <c r="A1645" s="25" t="str">
        <f>+N1645</f>
        <v>Métrailler Bastien</v>
      </c>
      <c r="B1645" s="25" t="str">
        <f>+M1645</f>
        <v>646.88.308.0</v>
      </c>
      <c r="C1645" s="25" t="str">
        <f>LEFT(L1645,2)</f>
        <v>R8</v>
      </c>
      <c r="D1645" s="25">
        <f>+Q1645</f>
        <v>1.5509999999999999</v>
      </c>
      <c r="E1645" s="25" t="str">
        <f>+R1645</f>
        <v>35+</v>
      </c>
      <c r="F1645" s="25" t="str">
        <f>+S1645</f>
        <v>A</v>
      </c>
      <c r="G1645" s="29" t="s">
        <v>25</v>
      </c>
      <c r="H1645" s="29" t="str">
        <f t="shared" si="26"/>
        <v/>
      </c>
      <c r="I1645" s="25" t="str">
        <f>IF(K1645&gt;4,"Dames","Messieurs")</f>
        <v>Messieurs</v>
      </c>
      <c r="J1645" t="str">
        <f>RIGHT(B1645,5)</f>
        <v>308.0</v>
      </c>
      <c r="K1645">
        <f>VALUE(LEFT(J1645,1))</f>
        <v>3</v>
      </c>
      <c r="L1645" s="25" t="str">
        <f>+O1645</f>
        <v>R8 </v>
      </c>
      <c r="M1645" s="25" t="s">
        <v>115</v>
      </c>
      <c r="N1645" s="25" t="s">
        <v>116</v>
      </c>
      <c r="O1645" s="25" t="s">
        <v>3070</v>
      </c>
      <c r="P1645" s="25">
        <v>22941</v>
      </c>
      <c r="Q1645" s="25">
        <v>1.5509999999999999</v>
      </c>
      <c r="R1645" s="25" t="s">
        <v>42</v>
      </c>
      <c r="S1645" s="25" t="s">
        <v>36</v>
      </c>
    </row>
    <row r="1646" spans="1:19" x14ac:dyDescent="0.35">
      <c r="A1646" s="25" t="str">
        <f>+N1646</f>
        <v>Metrailler Gilles</v>
      </c>
      <c r="B1646" s="25" t="str">
        <f>+M1646</f>
        <v>646.83.381.0</v>
      </c>
      <c r="C1646" s="25" t="str">
        <f>LEFT(L1646,2)</f>
        <v>R9</v>
      </c>
      <c r="D1646" s="25">
        <f>+Q1646</f>
        <v>0.75</v>
      </c>
      <c r="E1646" s="25" t="str">
        <f>+R1646</f>
        <v>40+</v>
      </c>
      <c r="F1646" s="25" t="str">
        <f>+S1646</f>
        <v>S</v>
      </c>
      <c r="G1646" s="29" t="s">
        <v>25</v>
      </c>
      <c r="H1646" s="29" t="str">
        <f t="shared" si="26"/>
        <v/>
      </c>
      <c r="I1646" s="25" t="str">
        <f>IF(K1646&gt;4,"Dames","Messieurs")</f>
        <v>Messieurs</v>
      </c>
      <c r="J1646" t="str">
        <f>RIGHT(B1646,5)</f>
        <v>381.0</v>
      </c>
      <c r="K1646">
        <f>VALUE(LEFT(J1646,1))</f>
        <v>3</v>
      </c>
      <c r="L1646" s="25" t="str">
        <f>+O1646</f>
        <v>R9 </v>
      </c>
      <c r="M1646" s="25" t="s">
        <v>975</v>
      </c>
      <c r="N1646" s="25" t="s">
        <v>976</v>
      </c>
      <c r="O1646" s="25" t="s">
        <v>3073</v>
      </c>
      <c r="P1646" s="25">
        <v>32458</v>
      </c>
      <c r="Q1646" s="25">
        <v>0.75</v>
      </c>
      <c r="R1646" s="25" t="s">
        <v>68</v>
      </c>
      <c r="S1646" s="25" t="s">
        <v>878</v>
      </c>
    </row>
    <row r="1647" spans="1:19" x14ac:dyDescent="0.35">
      <c r="A1647" s="25" t="str">
        <f>+N1647</f>
        <v>Metrailler Guy</v>
      </c>
      <c r="B1647" s="25" t="str">
        <f>+M1647</f>
        <v>646.80.101.0</v>
      </c>
      <c r="C1647" s="25" t="str">
        <f>LEFT(L1647,2)</f>
        <v>R9</v>
      </c>
      <c r="D1647" s="25">
        <f>+Q1647</f>
        <v>0.75</v>
      </c>
      <c r="E1647" s="25" t="str">
        <f>+R1647</f>
        <v>45+</v>
      </c>
      <c r="F1647" s="25" t="str">
        <f>+S1647</f>
        <v>S</v>
      </c>
      <c r="G1647" s="29" t="s">
        <v>543</v>
      </c>
      <c r="H1647" s="29" t="str">
        <f t="shared" si="26"/>
        <v/>
      </c>
      <c r="I1647" s="25" t="str">
        <f>IF(K1647&gt;4,"Dames","Messieurs")</f>
        <v>Messieurs</v>
      </c>
      <c r="J1647" t="str">
        <f>RIGHT(B1647,5)</f>
        <v>101.0</v>
      </c>
      <c r="K1647">
        <f>VALUE(LEFT(J1647,1))</f>
        <v>1</v>
      </c>
      <c r="L1647" s="25" t="str">
        <f>+O1647</f>
        <v>R9 </v>
      </c>
      <c r="M1647" s="25" t="s">
        <v>1299</v>
      </c>
      <c r="N1647" s="25" t="s">
        <v>1300</v>
      </c>
      <c r="O1647" s="25" t="s">
        <v>3073</v>
      </c>
      <c r="P1647" s="25">
        <v>32458</v>
      </c>
      <c r="Q1647" s="25">
        <v>0.75</v>
      </c>
      <c r="R1647" s="25" t="s">
        <v>78</v>
      </c>
      <c r="S1647" s="25" t="s">
        <v>878</v>
      </c>
    </row>
    <row r="1648" spans="1:19" x14ac:dyDescent="0.35">
      <c r="A1648" s="25" t="str">
        <f>+N1648</f>
        <v>Métry Adrien</v>
      </c>
      <c r="B1648" s="25" t="str">
        <f>+M1648</f>
        <v>646.06.140.0</v>
      </c>
      <c r="C1648" s="25" t="str">
        <f>LEFT(L1648,2)</f>
        <v>R9</v>
      </c>
      <c r="D1648" s="25">
        <f>+Q1648</f>
        <v>0.76900000000000002</v>
      </c>
      <c r="E1648" s="25" t="str">
        <f>+R1648</f>
        <v>A</v>
      </c>
      <c r="F1648" s="25" t="str">
        <f>+S1648</f>
        <v>S</v>
      </c>
      <c r="G1648" s="29" t="s">
        <v>2175</v>
      </c>
      <c r="H1648" s="29" t="str">
        <f t="shared" si="26"/>
        <v/>
      </c>
      <c r="I1648" s="25" t="str">
        <f>IF(K1648&gt;4,"Dames","Messieurs")</f>
        <v>Messieurs</v>
      </c>
      <c r="J1648" t="str">
        <f>RIGHT(B1648,5)</f>
        <v>140.0</v>
      </c>
      <c r="K1648">
        <f>VALUE(LEFT(J1648,1))</f>
        <v>1</v>
      </c>
      <c r="L1648" s="25" t="str">
        <f>+O1648</f>
        <v>R9 </v>
      </c>
      <c r="M1648" s="25" t="s">
        <v>3964</v>
      </c>
      <c r="N1648" s="25" t="s">
        <v>3965</v>
      </c>
      <c r="O1648" s="25" t="s">
        <v>3073</v>
      </c>
      <c r="P1648" s="25">
        <v>32188</v>
      </c>
      <c r="Q1648" s="25">
        <v>0.76900000000000002</v>
      </c>
      <c r="R1648" s="25" t="s">
        <v>36</v>
      </c>
      <c r="S1648" s="25" t="s">
        <v>878</v>
      </c>
    </row>
    <row r="1649" spans="1:19" x14ac:dyDescent="0.35">
      <c r="A1649" s="25" t="str">
        <f>+N1649</f>
        <v>Metry Raphaëlle</v>
      </c>
      <c r="B1649" s="25" t="str">
        <f>+M1649</f>
        <v>646.82.701.0</v>
      </c>
      <c r="C1649" s="25" t="str">
        <f>LEFT(L1649,2)</f>
        <v>R6</v>
      </c>
      <c r="D1649" s="25">
        <f>+Q1649</f>
        <v>3.887</v>
      </c>
      <c r="E1649" s="25" t="str">
        <f>+R1649</f>
        <v>40+</v>
      </c>
      <c r="F1649" s="25" t="str">
        <f>+S1649</f>
        <v>A</v>
      </c>
      <c r="G1649" s="29" t="s">
        <v>25</v>
      </c>
      <c r="H1649" s="29" t="str">
        <f t="shared" si="26"/>
        <v/>
      </c>
      <c r="I1649" s="25" t="str">
        <f>IF(K1649&gt;4,"Dames","Messieurs")</f>
        <v>Dames</v>
      </c>
      <c r="J1649" t="str">
        <f>RIGHT(B1649,5)</f>
        <v>701.0</v>
      </c>
      <c r="K1649">
        <f>VALUE(LEFT(J1649,1))</f>
        <v>7</v>
      </c>
      <c r="L1649" s="25" t="str">
        <f>+O1649</f>
        <v>R6 </v>
      </c>
      <c r="M1649" s="25" t="s">
        <v>2179</v>
      </c>
      <c r="N1649" s="25" t="s">
        <v>2180</v>
      </c>
      <c r="O1649" s="25" t="s">
        <v>3065</v>
      </c>
      <c r="P1649" s="25">
        <v>2847</v>
      </c>
      <c r="Q1649" s="25">
        <v>3.887</v>
      </c>
      <c r="R1649" s="25" t="s">
        <v>68</v>
      </c>
      <c r="S1649" s="25" t="s">
        <v>36</v>
      </c>
    </row>
    <row r="1650" spans="1:19" x14ac:dyDescent="0.35">
      <c r="A1650" s="25" t="str">
        <f>+N1650</f>
        <v>Mettraux Marc</v>
      </c>
      <c r="B1650" s="25" t="str">
        <f>+M1650</f>
        <v>646.66.285.0</v>
      </c>
      <c r="C1650" s="25" t="str">
        <f>LEFT(L1650,2)</f>
        <v>R9</v>
      </c>
      <c r="D1650" s="25">
        <f>+Q1650</f>
        <v>0.38300000000000001</v>
      </c>
      <c r="E1650" s="25" t="str">
        <f>+R1650</f>
        <v>55+</v>
      </c>
      <c r="F1650" s="25" t="str">
        <f>+S1650</f>
        <v>A</v>
      </c>
      <c r="G1650" s="29" t="s">
        <v>3393</v>
      </c>
      <c r="H1650" s="29" t="str">
        <f t="shared" si="26"/>
        <v/>
      </c>
      <c r="I1650" s="25" t="str">
        <f>IF(K1650&gt;4,"Dames","Messieurs")</f>
        <v>Messieurs</v>
      </c>
      <c r="J1650" t="str">
        <f>RIGHT(B1650,5)</f>
        <v>285.0</v>
      </c>
      <c r="K1650">
        <f>VALUE(LEFT(J1650,1))</f>
        <v>2</v>
      </c>
      <c r="L1650" s="25" t="str">
        <f>+O1650</f>
        <v>R9 </v>
      </c>
      <c r="M1650" s="25" t="s">
        <v>3740</v>
      </c>
      <c r="N1650" s="25" t="s">
        <v>3741</v>
      </c>
      <c r="O1650" s="25" t="s">
        <v>3073</v>
      </c>
      <c r="P1650" s="25">
        <v>58296</v>
      </c>
      <c r="Q1650" s="25">
        <v>0.38300000000000001</v>
      </c>
      <c r="R1650" s="25" t="s">
        <v>53</v>
      </c>
      <c r="S1650" s="25" t="s">
        <v>36</v>
      </c>
    </row>
    <row r="1651" spans="1:19" x14ac:dyDescent="0.35">
      <c r="A1651" s="25" t="str">
        <f>+N1651</f>
        <v>Meuwly Grégoire</v>
      </c>
      <c r="B1651" s="25" t="str">
        <f>+M1651</f>
        <v>646.04.135.0</v>
      </c>
      <c r="C1651" s="25" t="str">
        <f>LEFT(L1651,2)</f>
        <v>R6</v>
      </c>
      <c r="D1651" s="25">
        <f>+Q1651</f>
        <v>3.7069999999999999</v>
      </c>
      <c r="E1651" s="25" t="str">
        <f>+R1651</f>
        <v>A</v>
      </c>
      <c r="F1651" s="25" t="str">
        <f>+S1651</f>
        <v>A</v>
      </c>
      <c r="G1651" s="29" t="s">
        <v>3393</v>
      </c>
      <c r="H1651" s="29" t="str">
        <f t="shared" si="26"/>
        <v/>
      </c>
      <c r="I1651" s="25" t="str">
        <f>IF(K1651&gt;4,"Dames","Messieurs")</f>
        <v>Messieurs</v>
      </c>
      <c r="J1651" t="str">
        <f>RIGHT(B1651,5)</f>
        <v>135.0</v>
      </c>
      <c r="K1651">
        <f>VALUE(LEFT(J1651,1))</f>
        <v>1</v>
      </c>
      <c r="L1651" s="25" t="str">
        <f>+O1651</f>
        <v>R6 </v>
      </c>
      <c r="M1651" s="25" t="s">
        <v>3566</v>
      </c>
      <c r="N1651" s="25" t="s">
        <v>3567</v>
      </c>
      <c r="O1651" s="25" t="s">
        <v>3065</v>
      </c>
      <c r="P1651" s="25">
        <v>8949</v>
      </c>
      <c r="Q1651" s="25">
        <v>3.7069999999999999</v>
      </c>
      <c r="R1651" s="25" t="s">
        <v>36</v>
      </c>
      <c r="S1651" s="25" t="s">
        <v>36</v>
      </c>
    </row>
    <row r="1652" spans="1:19" x14ac:dyDescent="0.35">
      <c r="A1652" s="25" t="str">
        <f>+N1652</f>
        <v>Meyer Adrien</v>
      </c>
      <c r="B1652" s="25" t="str">
        <f>+M1652</f>
        <v>648.00.314.0</v>
      </c>
      <c r="C1652" s="25" t="str">
        <f>LEFT(L1652,2)</f>
        <v>R5</v>
      </c>
      <c r="D1652" s="25">
        <f>+Q1652</f>
        <v>5.4560000000000004</v>
      </c>
      <c r="E1652" s="25" t="str">
        <f>+R1652</f>
        <v>A</v>
      </c>
      <c r="F1652" s="25" t="str">
        <f>+S1652</f>
        <v>A</v>
      </c>
      <c r="G1652" s="29" t="s">
        <v>3393</v>
      </c>
      <c r="H1652" s="29" t="str">
        <f t="shared" si="26"/>
        <v/>
      </c>
      <c r="I1652" s="25" t="str">
        <f>IF(K1652&gt;4,"Dames","Messieurs")</f>
        <v>Messieurs</v>
      </c>
      <c r="J1652" t="str">
        <f>RIGHT(B1652,5)</f>
        <v>314.0</v>
      </c>
      <c r="K1652">
        <f>VALUE(LEFT(J1652,1))</f>
        <v>3</v>
      </c>
      <c r="L1652" s="25" t="str">
        <f>+O1652</f>
        <v>R5 </v>
      </c>
      <c r="M1652" s="25" t="s">
        <v>4751</v>
      </c>
      <c r="N1652" s="25" t="s">
        <v>4752</v>
      </c>
      <c r="O1652" s="25" t="s">
        <v>3084</v>
      </c>
      <c r="P1652" s="25">
        <v>3211</v>
      </c>
      <c r="Q1652" s="25">
        <v>5.4560000000000004</v>
      </c>
      <c r="R1652" s="25" t="s">
        <v>36</v>
      </c>
      <c r="S1652" s="25" t="s">
        <v>36</v>
      </c>
    </row>
    <row r="1653" spans="1:19" x14ac:dyDescent="0.35">
      <c r="A1653" s="25" t="str">
        <f>+N1653</f>
        <v>Meyer Marie-José</v>
      </c>
      <c r="B1653" s="25" t="str">
        <f>+M1653</f>
        <v>648.50.864.0</v>
      </c>
      <c r="C1653" s="25" t="str">
        <f>LEFT(L1653,2)</f>
        <v>R9</v>
      </c>
      <c r="D1653" s="25">
        <f>+Q1653</f>
        <v>0.75</v>
      </c>
      <c r="E1653" s="25" t="str">
        <f>+R1653</f>
        <v>75+</v>
      </c>
      <c r="F1653" s="25" t="str">
        <f>+S1653</f>
        <v>S</v>
      </c>
      <c r="G1653" s="29" t="s">
        <v>543</v>
      </c>
      <c r="H1653" s="29" t="str">
        <f t="shared" si="26"/>
        <v/>
      </c>
      <c r="I1653" s="25" t="str">
        <f>IF(K1653&gt;4,"Dames","Messieurs")</f>
        <v>Dames</v>
      </c>
      <c r="J1653" t="str">
        <f>RIGHT(B1653,5)</f>
        <v>864.0</v>
      </c>
      <c r="K1653">
        <f>VALUE(LEFT(J1653,1))</f>
        <v>8</v>
      </c>
      <c r="L1653" s="25" t="str">
        <f>+O1653</f>
        <v>R9 </v>
      </c>
      <c r="M1653" s="25" t="s">
        <v>638</v>
      </c>
      <c r="N1653" s="25" t="s">
        <v>639</v>
      </c>
      <c r="O1653" s="25" t="s">
        <v>3073</v>
      </c>
      <c r="P1653" s="25">
        <v>11805</v>
      </c>
      <c r="Q1653" s="25">
        <v>0.75</v>
      </c>
      <c r="R1653" s="25" t="s">
        <v>159</v>
      </c>
      <c r="S1653" s="25" t="s">
        <v>878</v>
      </c>
    </row>
    <row r="1654" spans="1:19" x14ac:dyDescent="0.35">
      <c r="A1654" s="25" t="str">
        <f>+N1654</f>
        <v>Meyer Mina</v>
      </c>
      <c r="B1654" s="25" t="str">
        <f>+M1654</f>
        <v>648.97.880.0</v>
      </c>
      <c r="C1654" s="25" t="str">
        <f>LEFT(L1654,2)</f>
        <v>R9</v>
      </c>
      <c r="D1654" s="25">
        <f>+Q1654</f>
        <v>0.75</v>
      </c>
      <c r="E1654" s="25" t="str">
        <f>+R1654</f>
        <v>A</v>
      </c>
      <c r="F1654" s="25" t="str">
        <f>+S1654</f>
        <v>S</v>
      </c>
      <c r="G1654" s="29" t="s">
        <v>28</v>
      </c>
      <c r="H1654" s="29" t="str">
        <f t="shared" si="26"/>
        <v/>
      </c>
      <c r="I1654" s="25" t="str">
        <f>IF(K1654&gt;4,"Dames","Messieurs")</f>
        <v>Dames</v>
      </c>
      <c r="J1654" t="str">
        <f>RIGHT(B1654,5)</f>
        <v>880.0</v>
      </c>
      <c r="K1654">
        <f>VALUE(LEFT(J1654,1))</f>
        <v>8</v>
      </c>
      <c r="L1654" s="25" t="str">
        <f>+O1654</f>
        <v>R9 </v>
      </c>
      <c r="M1654" s="25" t="s">
        <v>1543</v>
      </c>
      <c r="N1654" s="25" t="s">
        <v>1544</v>
      </c>
      <c r="O1654" s="25" t="s">
        <v>3073</v>
      </c>
      <c r="P1654" s="25">
        <v>11805</v>
      </c>
      <c r="Q1654" s="25">
        <v>0.75</v>
      </c>
      <c r="R1654" s="25" t="s">
        <v>36</v>
      </c>
      <c r="S1654" s="25" t="s">
        <v>878</v>
      </c>
    </row>
    <row r="1655" spans="1:19" x14ac:dyDescent="0.35">
      <c r="A1655" s="25" t="str">
        <f>+N1655</f>
        <v>Meyer Xavier</v>
      </c>
      <c r="B1655" s="25" t="str">
        <f>+M1655</f>
        <v>648.81.457.0</v>
      </c>
      <c r="C1655" s="25" t="str">
        <f>LEFT(L1655,2)</f>
        <v>R7</v>
      </c>
      <c r="D1655" s="25">
        <f>+Q1655</f>
        <v>2.7519999999999998</v>
      </c>
      <c r="E1655" s="25" t="str">
        <f>+R1655</f>
        <v>40+</v>
      </c>
      <c r="F1655" s="25" t="str">
        <f>+S1655</f>
        <v>A</v>
      </c>
      <c r="G1655" s="29" t="s">
        <v>2175</v>
      </c>
      <c r="H1655" s="29" t="str">
        <f t="shared" si="26"/>
        <v/>
      </c>
      <c r="I1655" s="25" t="str">
        <f>IF(K1655&gt;4,"Dames","Messieurs")</f>
        <v>Messieurs</v>
      </c>
      <c r="J1655" t="str">
        <f>RIGHT(B1655,5)</f>
        <v>457.0</v>
      </c>
      <c r="K1655">
        <f>VALUE(LEFT(J1655,1))</f>
        <v>4</v>
      </c>
      <c r="L1655" s="25" t="str">
        <f>+O1655</f>
        <v>R7 </v>
      </c>
      <c r="M1655" s="25" t="s">
        <v>2773</v>
      </c>
      <c r="N1655" s="25" t="s">
        <v>2774</v>
      </c>
      <c r="O1655" s="25" t="s">
        <v>3066</v>
      </c>
      <c r="P1655" s="25">
        <v>14063</v>
      </c>
      <c r="Q1655" s="25">
        <v>2.7519999999999998</v>
      </c>
      <c r="R1655" s="25" t="s">
        <v>68</v>
      </c>
      <c r="S1655" s="25" t="s">
        <v>36</v>
      </c>
    </row>
    <row r="1656" spans="1:19" x14ac:dyDescent="0.35">
      <c r="A1656" s="25" t="str">
        <f>+N1656</f>
        <v>Meyer Yannick</v>
      </c>
      <c r="B1656" s="25" t="str">
        <f>+M1656</f>
        <v>648.05.187.0</v>
      </c>
      <c r="C1656" s="25" t="str">
        <f>LEFT(L1656,2)</f>
        <v>R5</v>
      </c>
      <c r="D1656" s="25">
        <f>+Q1656</f>
        <v>5.37</v>
      </c>
      <c r="E1656" s="25" t="str">
        <f>+R1656</f>
        <v>A</v>
      </c>
      <c r="F1656" s="25" t="str">
        <f>+S1656</f>
        <v>A</v>
      </c>
      <c r="G1656" s="29" t="s">
        <v>3393</v>
      </c>
      <c r="H1656" s="29" t="str">
        <f t="shared" si="26"/>
        <v/>
      </c>
      <c r="I1656" s="25" t="str">
        <f>IF(K1656&gt;4,"Dames","Messieurs")</f>
        <v>Messieurs</v>
      </c>
      <c r="J1656" t="str">
        <f>RIGHT(B1656,5)</f>
        <v>187.0</v>
      </c>
      <c r="K1656">
        <f>VALUE(LEFT(J1656,1))</f>
        <v>1</v>
      </c>
      <c r="L1656" s="25" t="str">
        <f>+O1656</f>
        <v>R5 </v>
      </c>
      <c r="M1656" s="25" t="s">
        <v>3610</v>
      </c>
      <c r="N1656" s="25" t="s">
        <v>3611</v>
      </c>
      <c r="O1656" s="25" t="s">
        <v>3084</v>
      </c>
      <c r="P1656" s="25">
        <v>3376</v>
      </c>
      <c r="Q1656" s="25">
        <v>5.37</v>
      </c>
      <c r="R1656" s="25" t="s">
        <v>36</v>
      </c>
      <c r="S1656" s="25" t="s">
        <v>36</v>
      </c>
    </row>
    <row r="1657" spans="1:19" x14ac:dyDescent="0.35">
      <c r="A1657" s="25" t="str">
        <f>+N1657</f>
        <v>Michaud David</v>
      </c>
      <c r="B1657" s="25" t="str">
        <f>+M1657</f>
        <v>651.83.392.0</v>
      </c>
      <c r="C1657" s="25" t="str">
        <f>LEFT(L1657,2)</f>
        <v>R7</v>
      </c>
      <c r="D1657" s="25">
        <f>+Q1657</f>
        <v>3.3490000000000002</v>
      </c>
      <c r="E1657" s="25" t="str">
        <f>+R1657</f>
        <v>40+</v>
      </c>
      <c r="F1657" s="25" t="str">
        <f>+S1657</f>
        <v>A</v>
      </c>
      <c r="G1657" s="29" t="s">
        <v>543</v>
      </c>
      <c r="H1657" s="29" t="str">
        <f t="shared" si="26"/>
        <v/>
      </c>
      <c r="I1657" s="25" t="str">
        <f>IF(K1657&gt;4,"Dames","Messieurs")</f>
        <v>Messieurs</v>
      </c>
      <c r="J1657" t="str">
        <f>RIGHT(B1657,5)</f>
        <v>392.0</v>
      </c>
      <c r="K1657">
        <f>VALUE(LEFT(J1657,1))</f>
        <v>3</v>
      </c>
      <c r="L1657" s="25" t="str">
        <f>+O1657</f>
        <v>R7 </v>
      </c>
      <c r="M1657" s="25" t="s">
        <v>1301</v>
      </c>
      <c r="N1657" s="25" t="s">
        <v>1302</v>
      </c>
      <c r="O1657" s="25" t="s">
        <v>3066</v>
      </c>
      <c r="P1657" s="25">
        <v>10736</v>
      </c>
      <c r="Q1657" s="25">
        <v>3.3490000000000002</v>
      </c>
      <c r="R1657" s="25" t="s">
        <v>68</v>
      </c>
      <c r="S1657" s="25" t="s">
        <v>36</v>
      </c>
    </row>
    <row r="1658" spans="1:19" x14ac:dyDescent="0.35">
      <c r="A1658" s="25" t="str">
        <f>+N1658</f>
        <v>Michaud Stéphane</v>
      </c>
      <c r="B1658" s="25" t="str">
        <f>+M1658</f>
        <v>651.68.431.0</v>
      </c>
      <c r="C1658" s="25" t="str">
        <f>LEFT(L1658,2)</f>
        <v>R9</v>
      </c>
      <c r="D1658" s="25">
        <f>+Q1658</f>
        <v>0.75</v>
      </c>
      <c r="E1658" s="25" t="str">
        <f>+R1658</f>
        <v>55+</v>
      </c>
      <c r="F1658" s="25" t="str">
        <f>+S1658</f>
        <v>A</v>
      </c>
      <c r="G1658" s="29" t="s">
        <v>3359</v>
      </c>
      <c r="H1658" s="29" t="str">
        <f t="shared" si="26"/>
        <v/>
      </c>
      <c r="I1658" s="25" t="str">
        <f>IF(K1658&gt;4,"Dames","Messieurs")</f>
        <v>Messieurs</v>
      </c>
      <c r="J1658" t="str">
        <f>RIGHT(B1658,5)</f>
        <v>431.0</v>
      </c>
      <c r="K1658">
        <f>VALUE(LEFT(J1658,1))</f>
        <v>4</v>
      </c>
      <c r="L1658" s="25" t="str">
        <f>+O1658</f>
        <v>R9 </v>
      </c>
      <c r="M1658" s="25" t="s">
        <v>755</v>
      </c>
      <c r="N1658" s="25" t="s">
        <v>756</v>
      </c>
      <c r="O1658" s="25" t="s">
        <v>3073</v>
      </c>
      <c r="P1658" s="25">
        <v>32458</v>
      </c>
      <c r="Q1658" s="25">
        <v>0.75</v>
      </c>
      <c r="R1658" s="25" t="s">
        <v>53</v>
      </c>
      <c r="S1658" s="25" t="s">
        <v>36</v>
      </c>
    </row>
    <row r="1659" spans="1:19" x14ac:dyDescent="0.35">
      <c r="A1659" s="25" t="str">
        <f>+N1659</f>
        <v>Michel Christine</v>
      </c>
      <c r="B1659" s="25" t="str">
        <f>+M1659</f>
        <v>651.49.748.0</v>
      </c>
      <c r="C1659" s="25" t="str">
        <f>LEFT(L1659,2)</f>
        <v>R7</v>
      </c>
      <c r="D1659" s="25">
        <f>+Q1659</f>
        <v>3.093</v>
      </c>
      <c r="E1659" s="25" t="str">
        <f>+R1659</f>
        <v>75+</v>
      </c>
      <c r="F1659" s="25" t="str">
        <f>+S1659</f>
        <v>A</v>
      </c>
      <c r="G1659" s="29" t="s">
        <v>1839</v>
      </c>
      <c r="H1659" s="29" t="str">
        <f t="shared" si="26"/>
        <v/>
      </c>
      <c r="I1659" s="25" t="str">
        <f>IF(K1659&gt;4,"Dames","Messieurs")</f>
        <v>Dames</v>
      </c>
      <c r="J1659" t="str">
        <f>RIGHT(B1659,5)</f>
        <v>748.0</v>
      </c>
      <c r="K1659">
        <f>VALUE(LEFT(J1659,1))</f>
        <v>7</v>
      </c>
      <c r="L1659" s="25" t="str">
        <f>+O1659</f>
        <v>R7 </v>
      </c>
      <c r="M1659" s="25" t="s">
        <v>2044</v>
      </c>
      <c r="N1659" s="25" t="s">
        <v>2045</v>
      </c>
      <c r="O1659" s="25" t="s">
        <v>3066</v>
      </c>
      <c r="P1659" s="25">
        <v>4209</v>
      </c>
      <c r="Q1659" s="25">
        <v>3.093</v>
      </c>
      <c r="R1659" s="25" t="s">
        <v>159</v>
      </c>
      <c r="S1659" s="25" t="s">
        <v>36</v>
      </c>
    </row>
    <row r="1660" spans="1:19" x14ac:dyDescent="0.35">
      <c r="A1660" s="25" t="str">
        <f>+N1660</f>
        <v>Michel Françoise</v>
      </c>
      <c r="B1660" s="25" t="str">
        <f>+M1660</f>
        <v>651.52.601.0</v>
      </c>
      <c r="C1660" s="25" t="str">
        <f>LEFT(L1660,2)</f>
        <v>R9</v>
      </c>
      <c r="D1660" s="25">
        <f>+Q1660</f>
        <v>0.75</v>
      </c>
      <c r="E1660" s="25" t="str">
        <f>+R1660</f>
        <v>70+</v>
      </c>
      <c r="F1660" s="25" t="str">
        <f>+S1660</f>
        <v>S</v>
      </c>
      <c r="G1660" s="29" t="s">
        <v>3995</v>
      </c>
      <c r="H1660" s="29" t="str">
        <f t="shared" si="26"/>
        <v/>
      </c>
      <c r="I1660" s="25" t="str">
        <f>IF(K1660&gt;4,"Dames","Messieurs")</f>
        <v>Dames</v>
      </c>
      <c r="J1660" t="str">
        <f>RIGHT(B1660,5)</f>
        <v>601.0</v>
      </c>
      <c r="K1660">
        <f>VALUE(LEFT(J1660,1))</f>
        <v>6</v>
      </c>
      <c r="L1660" s="25" t="str">
        <f>+O1660</f>
        <v>R9 </v>
      </c>
      <c r="M1660" s="25" t="s">
        <v>4114</v>
      </c>
      <c r="N1660" s="25" t="s">
        <v>4115</v>
      </c>
      <c r="O1660" s="25" t="s">
        <v>3073</v>
      </c>
      <c r="P1660" s="25">
        <v>11805</v>
      </c>
      <c r="Q1660" s="25">
        <v>0.75</v>
      </c>
      <c r="R1660" s="25" t="s">
        <v>148</v>
      </c>
      <c r="S1660" s="25" t="s">
        <v>878</v>
      </c>
    </row>
    <row r="1661" spans="1:19" x14ac:dyDescent="0.35">
      <c r="A1661" s="25" t="str">
        <f>+N1661</f>
        <v>Michel Robin</v>
      </c>
      <c r="B1661" s="25" t="str">
        <f>+M1661</f>
        <v>651.98.489.0</v>
      </c>
      <c r="C1661" s="25" t="str">
        <f>LEFT(L1661,2)</f>
        <v>R9</v>
      </c>
      <c r="D1661" s="25">
        <f>+Q1661</f>
        <v>0.75</v>
      </c>
      <c r="E1661" s="25" t="str">
        <f>+R1661</f>
        <v>A</v>
      </c>
      <c r="F1661" s="25" t="str">
        <f>+S1661</f>
        <v>S</v>
      </c>
      <c r="G1661" s="29" t="s">
        <v>543</v>
      </c>
      <c r="H1661" s="29" t="str">
        <f t="shared" si="26"/>
        <v/>
      </c>
      <c r="I1661" s="25" t="str">
        <f>IF(K1661&gt;4,"Dames","Messieurs")</f>
        <v>Messieurs</v>
      </c>
      <c r="J1661" t="str">
        <f>RIGHT(B1661,5)</f>
        <v>489.0</v>
      </c>
      <c r="K1661">
        <f>VALUE(LEFT(J1661,1))</f>
        <v>4</v>
      </c>
      <c r="L1661" s="25" t="str">
        <f>+O1661</f>
        <v>R9 </v>
      </c>
      <c r="M1661" s="25" t="s">
        <v>1303</v>
      </c>
      <c r="N1661" s="25" t="s">
        <v>1304</v>
      </c>
      <c r="O1661" s="25" t="s">
        <v>3073</v>
      </c>
      <c r="P1661" s="25">
        <v>32458</v>
      </c>
      <c r="Q1661" s="25">
        <v>0.75</v>
      </c>
      <c r="R1661" s="25" t="s">
        <v>36</v>
      </c>
      <c r="S1661" s="25" t="s">
        <v>878</v>
      </c>
    </row>
    <row r="1662" spans="1:19" x14ac:dyDescent="0.35">
      <c r="A1662" s="25" t="str">
        <f>+N1662</f>
        <v>Micheli Baptiste</v>
      </c>
      <c r="B1662" s="25" t="str">
        <f>+M1662</f>
        <v>651.92.448.1</v>
      </c>
      <c r="C1662" s="25" t="str">
        <f>LEFT(L1662,2)</f>
        <v>R9</v>
      </c>
      <c r="D1662" s="25">
        <f>+Q1662</f>
        <v>0.75</v>
      </c>
      <c r="E1662" s="25" t="str">
        <f>+R1662</f>
        <v>A</v>
      </c>
      <c r="F1662" s="25" t="str">
        <f>+S1662</f>
        <v>S</v>
      </c>
      <c r="G1662" s="29" t="s">
        <v>3359</v>
      </c>
      <c r="H1662" s="29" t="str">
        <f t="shared" si="26"/>
        <v/>
      </c>
      <c r="I1662" s="25" t="str">
        <f>IF(K1662&gt;4,"Dames","Messieurs")</f>
        <v>Messieurs</v>
      </c>
      <c r="J1662" t="str">
        <f>RIGHT(B1662,5)</f>
        <v>448.1</v>
      </c>
      <c r="K1662">
        <f>VALUE(LEFT(J1662,1))</f>
        <v>4</v>
      </c>
      <c r="L1662" s="25" t="str">
        <f>+O1662</f>
        <v>R9 </v>
      </c>
      <c r="M1662" s="25" t="s">
        <v>1709</v>
      </c>
      <c r="N1662" s="25" t="s">
        <v>1710</v>
      </c>
      <c r="O1662" s="25" t="s">
        <v>3073</v>
      </c>
      <c r="P1662" s="25">
        <v>32458</v>
      </c>
      <c r="Q1662" s="25">
        <v>0.75</v>
      </c>
      <c r="R1662" s="25" t="s">
        <v>36</v>
      </c>
      <c r="S1662" s="25" t="s">
        <v>878</v>
      </c>
    </row>
    <row r="1663" spans="1:19" x14ac:dyDescent="0.35">
      <c r="A1663" s="25" t="str">
        <f>+N1663</f>
        <v>Micheli Jérémie</v>
      </c>
      <c r="B1663" s="25" t="str">
        <f>+M1663</f>
        <v>651.91.320.1</v>
      </c>
      <c r="C1663" s="25" t="str">
        <f>LEFT(L1663,2)</f>
        <v>R7</v>
      </c>
      <c r="D1663" s="25">
        <f>+Q1663</f>
        <v>3.294</v>
      </c>
      <c r="E1663" s="25" t="str">
        <f>+R1663</f>
        <v>A</v>
      </c>
      <c r="F1663" s="25" t="str">
        <f>+S1663</f>
        <v>A</v>
      </c>
      <c r="G1663" s="29" t="s">
        <v>539</v>
      </c>
      <c r="H1663" s="29" t="str">
        <f t="shared" si="26"/>
        <v/>
      </c>
      <c r="I1663" s="25" t="str">
        <f>IF(K1663&gt;4,"Dames","Messieurs")</f>
        <v>Messieurs</v>
      </c>
      <c r="J1663" t="str">
        <f>RIGHT(B1663,5)</f>
        <v>320.1</v>
      </c>
      <c r="K1663">
        <f>VALUE(LEFT(J1663,1))</f>
        <v>3</v>
      </c>
      <c r="L1663" s="25" t="str">
        <f>+O1663</f>
        <v>R7 </v>
      </c>
      <c r="M1663" s="25" t="s">
        <v>3476</v>
      </c>
      <c r="N1663" s="25" t="s">
        <v>3477</v>
      </c>
      <c r="O1663" s="25" t="s">
        <v>3066</v>
      </c>
      <c r="P1663" s="25">
        <v>11026</v>
      </c>
      <c r="Q1663" s="25">
        <v>3.294</v>
      </c>
      <c r="R1663" s="25" t="s">
        <v>36</v>
      </c>
      <c r="S1663" s="25" t="s">
        <v>36</v>
      </c>
    </row>
    <row r="1664" spans="1:19" x14ac:dyDescent="0.35">
      <c r="A1664" s="25" t="str">
        <f>+N1664</f>
        <v>Michelis Augustin</v>
      </c>
      <c r="B1664" s="25" t="str">
        <f>+M1664</f>
        <v>651.10.323.0</v>
      </c>
      <c r="C1664" s="25" t="str">
        <f>LEFT(L1664,2)</f>
        <v>R9</v>
      </c>
      <c r="D1664" s="25">
        <f>+Q1664</f>
        <v>0.84699999999999998</v>
      </c>
      <c r="E1664" s="25" t="str">
        <f>+R1664</f>
        <v>16&amp;U</v>
      </c>
      <c r="F1664" s="25" t="str">
        <f>+S1664</f>
        <v>S</v>
      </c>
      <c r="G1664" s="29" t="s">
        <v>1839</v>
      </c>
      <c r="H1664" s="29" t="str">
        <f t="shared" si="26"/>
        <v/>
      </c>
      <c r="I1664" s="25" t="str">
        <f>IF(K1664&gt;4,"Dames","Messieurs")</f>
        <v>Messieurs</v>
      </c>
      <c r="J1664" t="str">
        <f>RIGHT(B1664,5)</f>
        <v>323.0</v>
      </c>
      <c r="K1664">
        <f>VALUE(LEFT(J1664,1))</f>
        <v>3</v>
      </c>
      <c r="L1664" s="25" t="str">
        <f>+O1664</f>
        <v>R9 </v>
      </c>
      <c r="M1664" s="25" t="s">
        <v>4972</v>
      </c>
      <c r="N1664" s="25" t="s">
        <v>4973</v>
      </c>
      <c r="O1664" s="25" t="s">
        <v>3073</v>
      </c>
      <c r="P1664" s="25">
        <v>31102</v>
      </c>
      <c r="Q1664" s="25">
        <v>0.84699999999999998</v>
      </c>
      <c r="R1664" s="25" t="s">
        <v>87</v>
      </c>
      <c r="S1664" s="25" t="s">
        <v>878</v>
      </c>
    </row>
    <row r="1665" spans="1:19" x14ac:dyDescent="0.35">
      <c r="A1665" s="25" t="str">
        <f>+N1665</f>
        <v>Michelis Paul</v>
      </c>
      <c r="B1665" s="25" t="str">
        <f>+M1665</f>
        <v>651.14.168.0</v>
      </c>
      <c r="C1665" s="25" t="str">
        <f>LEFT(L1665,2)</f>
        <v>R9</v>
      </c>
      <c r="D1665" s="25">
        <f>+Q1665</f>
        <v>0.73799999999999999</v>
      </c>
      <c r="E1665" s="25" t="str">
        <f>+R1665</f>
        <v>12&amp;U</v>
      </c>
      <c r="F1665" s="25" t="str">
        <f>+S1665</f>
        <v>S</v>
      </c>
      <c r="G1665" s="29" t="s">
        <v>1839</v>
      </c>
      <c r="H1665" s="29" t="str">
        <f t="shared" si="26"/>
        <v/>
      </c>
      <c r="I1665" s="25" t="str">
        <f>IF(K1665&gt;4,"Dames","Messieurs")</f>
        <v>Messieurs</v>
      </c>
      <c r="J1665" t="str">
        <f>RIGHT(B1665,5)</f>
        <v>168.0</v>
      </c>
      <c r="K1665">
        <f>VALUE(LEFT(J1665,1))</f>
        <v>1</v>
      </c>
      <c r="L1665" s="25" t="str">
        <f>+O1665</f>
        <v>R9 </v>
      </c>
      <c r="M1665" s="25" t="s">
        <v>5009</v>
      </c>
      <c r="N1665" s="25" t="s">
        <v>5010</v>
      </c>
      <c r="O1665" s="25" t="s">
        <v>3073</v>
      </c>
      <c r="P1665" s="25">
        <v>56338</v>
      </c>
      <c r="Q1665" s="25">
        <v>0.73799999999999999</v>
      </c>
      <c r="R1665" s="25" t="s">
        <v>50</v>
      </c>
      <c r="S1665" s="25" t="s">
        <v>878</v>
      </c>
    </row>
    <row r="1666" spans="1:19" x14ac:dyDescent="0.35">
      <c r="A1666" s="25" t="str">
        <f>+N1666</f>
        <v>Micheloud Marylène</v>
      </c>
      <c r="B1666" s="25" t="str">
        <f>+M1666</f>
        <v>651.52.534.0</v>
      </c>
      <c r="C1666" s="25" t="str">
        <f>LEFT(L1666,2)</f>
        <v>R9</v>
      </c>
      <c r="D1666" s="25">
        <f>+Q1666</f>
        <v>0.75</v>
      </c>
      <c r="E1666" s="25" t="str">
        <f>+R1666</f>
        <v>70+</v>
      </c>
      <c r="F1666" s="25" t="str">
        <f>+S1666</f>
        <v>A</v>
      </c>
      <c r="G1666" s="29" t="s">
        <v>2175</v>
      </c>
      <c r="H1666" s="29" t="str">
        <f t="shared" si="26"/>
        <v/>
      </c>
      <c r="I1666" s="25" t="str">
        <f>IF(K1666&gt;4,"Dames","Messieurs")</f>
        <v>Dames</v>
      </c>
      <c r="J1666" t="str">
        <f>RIGHT(B1666,5)</f>
        <v>534.0</v>
      </c>
      <c r="K1666">
        <f>VALUE(LEFT(J1666,1))</f>
        <v>5</v>
      </c>
      <c r="L1666" s="25" t="str">
        <f>+O1666</f>
        <v>R9 </v>
      </c>
      <c r="M1666" s="25" t="s">
        <v>2981</v>
      </c>
      <c r="N1666" s="25" t="s">
        <v>2982</v>
      </c>
      <c r="O1666" s="25" t="s">
        <v>3073</v>
      </c>
      <c r="P1666" s="25">
        <v>11805</v>
      </c>
      <c r="Q1666" s="25">
        <v>0.75</v>
      </c>
      <c r="R1666" s="25" t="s">
        <v>148</v>
      </c>
      <c r="S1666" s="25" t="s">
        <v>36</v>
      </c>
    </row>
    <row r="1667" spans="1:19" x14ac:dyDescent="0.35">
      <c r="A1667" s="25" t="str">
        <f>+N1667</f>
        <v>Michenaud-Rague Grégoire</v>
      </c>
      <c r="B1667" s="25" t="str">
        <f>+M1667</f>
        <v>651.90.365.0</v>
      </c>
      <c r="C1667" s="25" t="str">
        <f>LEFT(L1667,2)</f>
        <v>R6</v>
      </c>
      <c r="D1667" s="25">
        <f>+Q1667</f>
        <v>3.996</v>
      </c>
      <c r="E1667" s="25" t="str">
        <f>+R1667</f>
        <v>35+</v>
      </c>
      <c r="F1667" s="25" t="str">
        <f>+S1667</f>
        <v>A</v>
      </c>
      <c r="G1667" s="29" t="s">
        <v>28</v>
      </c>
      <c r="H1667" s="29" t="str">
        <f t="shared" si="26"/>
        <v/>
      </c>
      <c r="I1667" s="25" t="str">
        <f>IF(K1667&gt;4,"Dames","Messieurs")</f>
        <v>Messieurs</v>
      </c>
      <c r="J1667" t="str">
        <f>RIGHT(B1667,5)</f>
        <v>365.0</v>
      </c>
      <c r="K1667">
        <f>VALUE(LEFT(J1667,1))</f>
        <v>3</v>
      </c>
      <c r="L1667" s="25" t="str">
        <f>+O1667</f>
        <v>R6 </v>
      </c>
      <c r="M1667" s="25" t="s">
        <v>4845</v>
      </c>
      <c r="N1667" s="25" t="s">
        <v>4846</v>
      </c>
      <c r="O1667" s="25" t="s">
        <v>3065</v>
      </c>
      <c r="P1667" s="25">
        <v>7716</v>
      </c>
      <c r="Q1667" s="25">
        <v>3.996</v>
      </c>
      <c r="R1667" s="25" t="s">
        <v>42</v>
      </c>
      <c r="S1667" s="25" t="s">
        <v>36</v>
      </c>
    </row>
    <row r="1668" spans="1:19" x14ac:dyDescent="0.35">
      <c r="A1668" s="25" t="str">
        <f>+N1668</f>
        <v>Michielini Nadia</v>
      </c>
      <c r="B1668" s="25" t="str">
        <f>+M1668</f>
        <v>651.85.575.0</v>
      </c>
      <c r="C1668" s="25" t="str">
        <f>LEFT(L1668,2)</f>
        <v>R5</v>
      </c>
      <c r="D1668" s="25">
        <f>+Q1668</f>
        <v>5.1710000000000003</v>
      </c>
      <c r="E1668" s="25" t="str">
        <f>+R1668</f>
        <v>40+</v>
      </c>
      <c r="F1668" s="25" t="str">
        <f>+S1668</f>
        <v>A</v>
      </c>
      <c r="G1668" s="29" t="s">
        <v>3994</v>
      </c>
      <c r="H1668" s="29" t="str">
        <f t="shared" si="26"/>
        <v/>
      </c>
      <c r="I1668" s="25" t="str">
        <f>IF(K1668&gt;4,"Dames","Messieurs")</f>
        <v>Dames</v>
      </c>
      <c r="J1668" t="str">
        <f>RIGHT(B1668,5)</f>
        <v>575.0</v>
      </c>
      <c r="K1668">
        <f>VALUE(LEFT(J1668,1))</f>
        <v>5</v>
      </c>
      <c r="L1668" s="25" t="str">
        <f>+O1668</f>
        <v>R5 </v>
      </c>
      <c r="M1668" s="25" t="s">
        <v>4565</v>
      </c>
      <c r="N1668" s="25" t="s">
        <v>4566</v>
      </c>
      <c r="O1668" s="25" t="s">
        <v>3084</v>
      </c>
      <c r="P1668" s="25">
        <v>1387</v>
      </c>
      <c r="Q1668" s="25">
        <v>5.1710000000000003</v>
      </c>
      <c r="R1668" s="25" t="s">
        <v>68</v>
      </c>
      <c r="S1668" s="25" t="s">
        <v>36</v>
      </c>
    </row>
    <row r="1669" spans="1:19" x14ac:dyDescent="0.35">
      <c r="A1669" s="25" t="str">
        <f>+N1669</f>
        <v>Michielini Tanja</v>
      </c>
      <c r="B1669" s="25" t="str">
        <f>+M1669</f>
        <v>651.82.588.0</v>
      </c>
      <c r="C1669" s="25" t="str">
        <f>LEFT(L1669,2)</f>
        <v>R7</v>
      </c>
      <c r="D1669" s="25">
        <f>+Q1669</f>
        <v>1.9630000000000001</v>
      </c>
      <c r="E1669" s="25" t="str">
        <f>+R1669</f>
        <v>40+</v>
      </c>
      <c r="F1669" s="25" t="str">
        <f>+S1669</f>
        <v>S</v>
      </c>
      <c r="G1669" s="29" t="s">
        <v>3994</v>
      </c>
      <c r="H1669" s="29" t="str">
        <f t="shared" si="26"/>
        <v/>
      </c>
      <c r="I1669" s="25" t="str">
        <f>IF(K1669&gt;4,"Dames","Messieurs")</f>
        <v>Dames</v>
      </c>
      <c r="J1669" t="str">
        <f>RIGHT(B1669,5)</f>
        <v>588.0</v>
      </c>
      <c r="K1669">
        <f>VALUE(LEFT(J1669,1))</f>
        <v>5</v>
      </c>
      <c r="L1669" s="25" t="str">
        <f>+O1669</f>
        <v>R7 </v>
      </c>
      <c r="M1669" s="25" t="s">
        <v>4583</v>
      </c>
      <c r="N1669" s="25" t="s">
        <v>4584</v>
      </c>
      <c r="O1669" s="25" t="s">
        <v>3066</v>
      </c>
      <c r="P1669" s="25">
        <v>6974</v>
      </c>
      <c r="Q1669" s="25">
        <v>1.9630000000000001</v>
      </c>
      <c r="R1669" s="25" t="s">
        <v>68</v>
      </c>
      <c r="S1669" s="25" t="s">
        <v>878</v>
      </c>
    </row>
    <row r="1670" spans="1:19" x14ac:dyDescent="0.35">
      <c r="A1670" s="25" t="str">
        <f>+N1670</f>
        <v>Miech Arthur</v>
      </c>
      <c r="B1670" s="25" t="str">
        <f>+M1670</f>
        <v>652.00.203.0</v>
      </c>
      <c r="C1670" s="25" t="str">
        <f>LEFT(L1670,2)</f>
        <v>R9</v>
      </c>
      <c r="D1670" s="25">
        <f>+Q1670</f>
        <v>0.75</v>
      </c>
      <c r="E1670" s="25" t="str">
        <f>+R1670</f>
        <v>A</v>
      </c>
      <c r="F1670" s="25" t="str">
        <f>+S1670</f>
        <v>S</v>
      </c>
      <c r="G1670" s="29" t="s">
        <v>1839</v>
      </c>
      <c r="H1670" s="29" t="str">
        <f t="shared" si="26"/>
        <v/>
      </c>
      <c r="I1670" s="25" t="str">
        <f>IF(K1670&gt;4,"Dames","Messieurs")</f>
        <v>Messieurs</v>
      </c>
      <c r="J1670" t="str">
        <f>RIGHT(B1670,5)</f>
        <v>203.0</v>
      </c>
      <c r="K1670">
        <f>VALUE(LEFT(J1670,1))</f>
        <v>2</v>
      </c>
      <c r="L1670" s="25" t="str">
        <f>+O1670</f>
        <v>R9 </v>
      </c>
      <c r="M1670" s="25" t="s">
        <v>2114</v>
      </c>
      <c r="N1670" s="25" t="s">
        <v>2115</v>
      </c>
      <c r="O1670" s="25" t="s">
        <v>3073</v>
      </c>
      <c r="P1670" s="25">
        <v>32458</v>
      </c>
      <c r="Q1670" s="25">
        <v>0.75</v>
      </c>
      <c r="R1670" s="25" t="s">
        <v>36</v>
      </c>
      <c r="S1670" s="25" t="s">
        <v>878</v>
      </c>
    </row>
    <row r="1671" spans="1:19" x14ac:dyDescent="0.35">
      <c r="A1671" s="25" t="str">
        <f>+N1671</f>
        <v>Migliorini Raphael</v>
      </c>
      <c r="B1671" s="25" t="str">
        <f>+M1671</f>
        <v>652.08.239.0</v>
      </c>
      <c r="C1671" s="25" t="str">
        <f>LEFT(L1671,2)</f>
        <v>R9</v>
      </c>
      <c r="D1671" s="25">
        <f>+Q1671</f>
        <v>0.75</v>
      </c>
      <c r="E1671" s="25" t="str">
        <f>+R1671</f>
        <v>18&amp;U</v>
      </c>
      <c r="F1671" s="25" t="str">
        <f>+S1671</f>
        <v>A</v>
      </c>
      <c r="G1671" s="29" t="s">
        <v>3994</v>
      </c>
      <c r="H1671" s="29" t="str">
        <f t="shared" si="26"/>
        <v/>
      </c>
      <c r="I1671" s="25" t="str">
        <f>IF(K1671&gt;4,"Dames","Messieurs")</f>
        <v>Messieurs</v>
      </c>
      <c r="J1671" t="str">
        <f>RIGHT(B1671,5)</f>
        <v>239.0</v>
      </c>
      <c r="K1671">
        <f>VALUE(LEFT(J1671,1))</f>
        <v>2</v>
      </c>
      <c r="L1671" s="25" t="str">
        <f>+O1671</f>
        <v>R9 </v>
      </c>
      <c r="M1671" s="25" t="s">
        <v>4695</v>
      </c>
      <c r="N1671" s="25" t="s">
        <v>4696</v>
      </c>
      <c r="O1671" s="25" t="s">
        <v>3073</v>
      </c>
      <c r="P1671" s="25">
        <v>32458</v>
      </c>
      <c r="Q1671" s="25">
        <v>0.75</v>
      </c>
      <c r="R1671" s="25" t="s">
        <v>73</v>
      </c>
      <c r="S1671" s="25" t="s">
        <v>36</v>
      </c>
    </row>
    <row r="1672" spans="1:19" x14ac:dyDescent="0.35">
      <c r="A1672" s="25" t="str">
        <f>+N1672</f>
        <v>Mikulski Gautier Szymon</v>
      </c>
      <c r="B1672" s="25" t="str">
        <f>+M1672</f>
        <v>652.83.236.0</v>
      </c>
      <c r="C1672" s="25" t="str">
        <f>LEFT(L1672,2)</f>
        <v>R6</v>
      </c>
      <c r="D1672" s="25">
        <f>+Q1672</f>
        <v>4.0289999999999999</v>
      </c>
      <c r="E1672" s="25" t="str">
        <f>+R1672</f>
        <v>40+</v>
      </c>
      <c r="F1672" s="25" t="str">
        <f>+S1672</f>
        <v>A</v>
      </c>
      <c r="G1672" s="29" t="s">
        <v>2175</v>
      </c>
      <c r="H1672" s="29" t="str">
        <f t="shared" si="26"/>
        <v/>
      </c>
      <c r="I1672" s="25" t="str">
        <f>IF(K1672&gt;4,"Dames","Messieurs")</f>
        <v>Messieurs</v>
      </c>
      <c r="J1672" t="str">
        <f>RIGHT(B1672,5)</f>
        <v>236.0</v>
      </c>
      <c r="K1672">
        <f>VALUE(LEFT(J1672,1))</f>
        <v>2</v>
      </c>
      <c r="L1672" s="25" t="str">
        <f>+O1672</f>
        <v>R6 </v>
      </c>
      <c r="M1672" s="25" t="s">
        <v>5133</v>
      </c>
      <c r="N1672" s="25" t="s">
        <v>5134</v>
      </c>
      <c r="O1672" s="25" t="s">
        <v>3065</v>
      </c>
      <c r="P1672" s="25">
        <v>7671</v>
      </c>
      <c r="Q1672" s="25">
        <v>4.0289999999999999</v>
      </c>
      <c r="R1672" s="25" t="s">
        <v>68</v>
      </c>
      <c r="S1672" s="25" t="s">
        <v>36</v>
      </c>
    </row>
    <row r="1673" spans="1:19" x14ac:dyDescent="0.35">
      <c r="A1673" s="25" t="str">
        <f>+N1673</f>
        <v>Milleret Fabien</v>
      </c>
      <c r="B1673" s="25" t="str">
        <f>+M1673</f>
        <v>652.82.255.0</v>
      </c>
      <c r="C1673" s="25" t="str">
        <f>LEFT(L1673,2)</f>
        <v>R9</v>
      </c>
      <c r="D1673" s="25">
        <f>+Q1673</f>
        <v>0.75</v>
      </c>
      <c r="E1673" s="25" t="str">
        <f>+R1673</f>
        <v>40+</v>
      </c>
      <c r="F1673" s="25" t="str">
        <f>+S1673</f>
        <v>S</v>
      </c>
      <c r="G1673" s="29" t="s">
        <v>27</v>
      </c>
      <c r="H1673" s="29" t="str">
        <f t="shared" si="26"/>
        <v/>
      </c>
      <c r="I1673" s="25" t="str">
        <f>IF(K1673&gt;4,"Dames","Messieurs")</f>
        <v>Messieurs</v>
      </c>
      <c r="J1673" t="str">
        <f>RIGHT(B1673,5)</f>
        <v>255.0</v>
      </c>
      <c r="K1673">
        <f>VALUE(LEFT(J1673,1))</f>
        <v>2</v>
      </c>
      <c r="L1673" s="25" t="str">
        <f>+O1673</f>
        <v>R9 </v>
      </c>
      <c r="M1673" s="25" t="s">
        <v>3776</v>
      </c>
      <c r="N1673" s="25" t="s">
        <v>3777</v>
      </c>
      <c r="O1673" s="25" t="s">
        <v>3073</v>
      </c>
      <c r="P1673" s="25">
        <v>32458</v>
      </c>
      <c r="Q1673" s="25">
        <v>0.75</v>
      </c>
      <c r="R1673" s="25" t="s">
        <v>68</v>
      </c>
      <c r="S1673" s="25" t="s">
        <v>878</v>
      </c>
    </row>
    <row r="1674" spans="1:19" x14ac:dyDescent="0.35">
      <c r="A1674" s="25" t="str">
        <f>+N1674</f>
        <v>Milleret Vincent</v>
      </c>
      <c r="B1674" s="25" t="str">
        <f>+M1674</f>
        <v>652.75.485.0</v>
      </c>
      <c r="C1674" s="25" t="str">
        <f>LEFT(L1674,2)</f>
        <v>R8</v>
      </c>
      <c r="D1674" s="25">
        <f>+Q1674</f>
        <v>1.254</v>
      </c>
      <c r="E1674" s="25" t="str">
        <f>+R1674</f>
        <v>50+</v>
      </c>
      <c r="F1674" s="25" t="str">
        <f>+S1674</f>
        <v>A</v>
      </c>
      <c r="G1674" s="29" t="s">
        <v>539</v>
      </c>
      <c r="H1674" s="29" t="str">
        <f t="shared" si="26"/>
        <v/>
      </c>
      <c r="I1674" s="25" t="str">
        <f>IF(K1674&gt;4,"Dames","Messieurs")</f>
        <v>Messieurs</v>
      </c>
      <c r="J1674" t="str">
        <f>RIGHT(B1674,5)</f>
        <v>485.0</v>
      </c>
      <c r="K1674">
        <f>VALUE(LEFT(J1674,1))</f>
        <v>4</v>
      </c>
      <c r="L1674" s="25" t="str">
        <f>+O1674</f>
        <v>R8 </v>
      </c>
      <c r="M1674" s="25" t="s">
        <v>3506</v>
      </c>
      <c r="N1674" s="25" t="s">
        <v>3507</v>
      </c>
      <c r="O1674" s="25" t="s">
        <v>3070</v>
      </c>
      <c r="P1674" s="25">
        <v>26137</v>
      </c>
      <c r="Q1674" s="25">
        <v>1.254</v>
      </c>
      <c r="R1674" s="25" t="s">
        <v>39</v>
      </c>
      <c r="S1674" s="25" t="s">
        <v>36</v>
      </c>
    </row>
    <row r="1675" spans="1:19" x14ac:dyDescent="0.35">
      <c r="A1675" s="25" t="str">
        <f>+N1675</f>
        <v>Millet Anthony</v>
      </c>
      <c r="B1675" s="25" t="str">
        <f>+M1675</f>
        <v>652.42.463.0</v>
      </c>
      <c r="C1675" s="25" t="str">
        <f>LEFT(L1675,2)</f>
        <v>R9</v>
      </c>
      <c r="D1675" s="25">
        <f>+Q1675</f>
        <v>0.75</v>
      </c>
      <c r="E1675" s="25" t="str">
        <f>+R1675</f>
        <v>80+</v>
      </c>
      <c r="F1675" s="25" t="str">
        <f>+S1675</f>
        <v>S</v>
      </c>
      <c r="G1675" s="29" t="s">
        <v>3359</v>
      </c>
      <c r="H1675" s="29" t="str">
        <f t="shared" si="26"/>
        <v/>
      </c>
      <c r="I1675" s="25" t="str">
        <f>IF(K1675&gt;4,"Dames","Messieurs")</f>
        <v>Messieurs</v>
      </c>
      <c r="J1675" t="str">
        <f>RIGHT(B1675,5)</f>
        <v>463.0</v>
      </c>
      <c r="K1675">
        <f>VALUE(LEFT(J1675,1))</f>
        <v>4</v>
      </c>
      <c r="L1675" s="25" t="str">
        <f>+O1675</f>
        <v>R9 </v>
      </c>
      <c r="M1675" s="25" t="s">
        <v>2665</v>
      </c>
      <c r="N1675" s="25" t="s">
        <v>2666</v>
      </c>
      <c r="O1675" s="25" t="s">
        <v>3073</v>
      </c>
      <c r="P1675" s="25">
        <v>32458</v>
      </c>
      <c r="Q1675" s="25">
        <v>0.75</v>
      </c>
      <c r="R1675" s="25" t="s">
        <v>160</v>
      </c>
      <c r="S1675" s="25" t="s">
        <v>878</v>
      </c>
    </row>
    <row r="1676" spans="1:19" x14ac:dyDescent="0.35">
      <c r="A1676" s="25" t="str">
        <f>+N1676</f>
        <v>Millius Joël</v>
      </c>
      <c r="B1676" s="25" t="str">
        <f>+M1676</f>
        <v>652.87.285.0</v>
      </c>
      <c r="C1676" s="25" t="str">
        <f>LEFT(L1676,2)</f>
        <v>R9</v>
      </c>
      <c r="D1676" s="25">
        <f>+Q1676</f>
        <v>0.75</v>
      </c>
      <c r="E1676" s="25" t="str">
        <f>+R1676</f>
        <v>35+</v>
      </c>
      <c r="F1676" s="25" t="str">
        <f>+S1676</f>
        <v>S</v>
      </c>
      <c r="G1676" s="29" t="s">
        <v>2175</v>
      </c>
      <c r="H1676" s="29" t="str">
        <f t="shared" si="26"/>
        <v/>
      </c>
      <c r="I1676" s="25" t="str">
        <f>IF(K1676&gt;4,"Dames","Messieurs")</f>
        <v>Messieurs</v>
      </c>
      <c r="J1676" t="str">
        <f>RIGHT(B1676,5)</f>
        <v>285.0</v>
      </c>
      <c r="K1676">
        <f>VALUE(LEFT(J1676,1))</f>
        <v>2</v>
      </c>
      <c r="L1676" s="25" t="str">
        <f>+O1676</f>
        <v>R9 </v>
      </c>
      <c r="M1676" s="25" t="s">
        <v>2931</v>
      </c>
      <c r="N1676" s="25" t="s">
        <v>2932</v>
      </c>
      <c r="O1676" s="25" t="s">
        <v>3073</v>
      </c>
      <c r="P1676" s="25">
        <v>32458</v>
      </c>
      <c r="Q1676" s="25">
        <v>0.75</v>
      </c>
      <c r="R1676" s="25" t="s">
        <v>42</v>
      </c>
      <c r="S1676" s="25" t="s">
        <v>878</v>
      </c>
    </row>
    <row r="1677" spans="1:19" x14ac:dyDescent="0.35">
      <c r="A1677" s="25" t="str">
        <f>+N1677</f>
        <v>Milo Alessio</v>
      </c>
      <c r="B1677" s="25" t="str">
        <f>+M1677</f>
        <v>652.06.364.0</v>
      </c>
      <c r="C1677" s="25" t="str">
        <f>LEFT(L1677,2)</f>
        <v>R9</v>
      </c>
      <c r="D1677" s="25">
        <f>+Q1677</f>
        <v>0.75</v>
      </c>
      <c r="E1677" s="25" t="str">
        <f>+R1677</f>
        <v>A</v>
      </c>
      <c r="F1677" s="25" t="str">
        <f>+S1677</f>
        <v>S</v>
      </c>
      <c r="G1677" s="29" t="s">
        <v>2175</v>
      </c>
      <c r="H1677" s="29" t="str">
        <f t="shared" si="26"/>
        <v/>
      </c>
      <c r="I1677" s="25" t="str">
        <f>IF(K1677&gt;4,"Dames","Messieurs")</f>
        <v>Messieurs</v>
      </c>
      <c r="J1677" t="str">
        <f>RIGHT(B1677,5)</f>
        <v>364.0</v>
      </c>
      <c r="K1677">
        <f>VALUE(LEFT(J1677,1))</f>
        <v>3</v>
      </c>
      <c r="L1677" s="25" t="str">
        <f>+O1677</f>
        <v>R9 </v>
      </c>
      <c r="M1677" s="25" t="s">
        <v>3025</v>
      </c>
      <c r="N1677" s="25" t="s">
        <v>3026</v>
      </c>
      <c r="O1677" s="25" t="s">
        <v>3073</v>
      </c>
      <c r="P1677" s="25">
        <v>32458</v>
      </c>
      <c r="Q1677" s="25">
        <v>0.75</v>
      </c>
      <c r="R1677" s="25" t="s">
        <v>36</v>
      </c>
      <c r="S1677" s="25" t="s">
        <v>878</v>
      </c>
    </row>
    <row r="1678" spans="1:19" x14ac:dyDescent="0.35">
      <c r="A1678" s="25" t="str">
        <f>+N1678</f>
        <v>Minder Arno</v>
      </c>
      <c r="B1678" s="25" t="str">
        <f>+M1678</f>
        <v>653.10.182.0</v>
      </c>
      <c r="C1678" s="25" t="str">
        <f>LEFT(L1678,2)</f>
        <v>R9</v>
      </c>
      <c r="D1678" s="25">
        <f>+Q1678</f>
        <v>0.77300000000000002</v>
      </c>
      <c r="E1678" s="25" t="str">
        <f>+R1678</f>
        <v>16&amp;U</v>
      </c>
      <c r="F1678" s="25" t="str">
        <f>+S1678</f>
        <v>A</v>
      </c>
      <c r="G1678" s="29" t="s">
        <v>29</v>
      </c>
      <c r="H1678" s="29" t="str">
        <f t="shared" si="26"/>
        <v/>
      </c>
      <c r="I1678" s="25" t="str">
        <f>IF(K1678&gt;4,"Dames","Messieurs")</f>
        <v>Messieurs</v>
      </c>
      <c r="J1678" t="str">
        <f>RIGHT(B1678,5)</f>
        <v>182.0</v>
      </c>
      <c r="K1678">
        <f>VALUE(LEFT(J1678,1))</f>
        <v>1</v>
      </c>
      <c r="L1678" s="25" t="str">
        <f>+O1678</f>
        <v>R9 </v>
      </c>
      <c r="M1678" s="25" t="s">
        <v>5346</v>
      </c>
      <c r="N1678" s="25" t="s">
        <v>5347</v>
      </c>
      <c r="O1678" s="25" t="s">
        <v>3073</v>
      </c>
      <c r="P1678" s="25">
        <v>32135</v>
      </c>
      <c r="Q1678" s="25">
        <v>0.77300000000000002</v>
      </c>
      <c r="R1678" s="25" t="s">
        <v>87</v>
      </c>
      <c r="S1678" s="25" t="s">
        <v>36</v>
      </c>
    </row>
    <row r="1679" spans="1:19" x14ac:dyDescent="0.35">
      <c r="A1679" s="25" t="str">
        <f>+N1679</f>
        <v>Miotte Jason</v>
      </c>
      <c r="B1679" s="25" t="str">
        <f>+M1679</f>
        <v>653.91.347.0</v>
      </c>
      <c r="C1679" s="25" t="str">
        <f>LEFT(L1679,2)</f>
        <v>R6</v>
      </c>
      <c r="D1679" s="25">
        <f>+Q1679</f>
        <v>3.7120000000000002</v>
      </c>
      <c r="E1679" s="25" t="str">
        <f>+R1679</f>
        <v>A</v>
      </c>
      <c r="F1679" s="25" t="str">
        <f>+S1679</f>
        <v>S</v>
      </c>
      <c r="G1679" s="29" t="s">
        <v>26</v>
      </c>
      <c r="H1679" s="29" t="str">
        <f t="shared" si="26"/>
        <v/>
      </c>
      <c r="I1679" s="25" t="str">
        <f>IF(K1679&gt;4,"Dames","Messieurs")</f>
        <v>Messieurs</v>
      </c>
      <c r="J1679" t="str">
        <f>RIGHT(B1679,5)</f>
        <v>347.0</v>
      </c>
      <c r="K1679">
        <f>VALUE(LEFT(J1679,1))</f>
        <v>3</v>
      </c>
      <c r="L1679" s="25" t="str">
        <f>+O1679</f>
        <v>R6 </v>
      </c>
      <c r="M1679" s="25" t="s">
        <v>3442</v>
      </c>
      <c r="N1679" s="25" t="s">
        <v>3443</v>
      </c>
      <c r="O1679" s="25" t="s">
        <v>3065</v>
      </c>
      <c r="P1679" s="25">
        <v>8930</v>
      </c>
      <c r="Q1679" s="25">
        <v>3.7120000000000002</v>
      </c>
      <c r="R1679" s="25" t="s">
        <v>36</v>
      </c>
      <c r="S1679" s="25" t="s">
        <v>878</v>
      </c>
    </row>
    <row r="1680" spans="1:19" x14ac:dyDescent="0.35">
      <c r="A1680" s="25" t="str">
        <f>+N1680</f>
        <v>Miro Puig Jordi</v>
      </c>
      <c r="B1680" s="25" t="str">
        <f>+M1680</f>
        <v>654.93.459.0</v>
      </c>
      <c r="C1680" s="25" t="str">
        <f>LEFT(L1680,2)</f>
        <v>R9</v>
      </c>
      <c r="D1680" s="25">
        <f>+Q1680</f>
        <v>0.75</v>
      </c>
      <c r="E1680" s="25" t="str">
        <f>+R1680</f>
        <v>A</v>
      </c>
      <c r="F1680" s="25" t="str">
        <f>+S1680</f>
        <v>S</v>
      </c>
      <c r="G1680" s="29" t="s">
        <v>543</v>
      </c>
      <c r="H1680" s="29" t="str">
        <f t="shared" si="26"/>
        <v/>
      </c>
      <c r="I1680" s="25" t="str">
        <f>IF(K1680&gt;4,"Dames","Messieurs")</f>
        <v>Messieurs</v>
      </c>
      <c r="J1680" t="str">
        <f>RIGHT(B1680,5)</f>
        <v>459.0</v>
      </c>
      <c r="K1680">
        <f>VALUE(LEFT(J1680,1))</f>
        <v>4</v>
      </c>
      <c r="L1680" s="25" t="str">
        <f>+O1680</f>
        <v>R9 </v>
      </c>
      <c r="M1680" s="25" t="s">
        <v>1305</v>
      </c>
      <c r="N1680" s="25" t="s">
        <v>1306</v>
      </c>
      <c r="O1680" s="25" t="s">
        <v>3073</v>
      </c>
      <c r="P1680" s="25">
        <v>32458</v>
      </c>
      <c r="Q1680" s="25">
        <v>0.75</v>
      </c>
      <c r="R1680" s="25" t="s">
        <v>36</v>
      </c>
      <c r="S1680" s="25" t="s">
        <v>878</v>
      </c>
    </row>
    <row r="1681" spans="1:19" x14ac:dyDescent="0.35">
      <c r="A1681" s="25" t="str">
        <f>+N1681</f>
        <v>Mirra Agostino</v>
      </c>
      <c r="B1681" s="25" t="str">
        <f>+M1681</f>
        <v>654.53.390.0</v>
      </c>
      <c r="C1681" s="25" t="str">
        <f>LEFT(L1681,2)</f>
        <v>R8</v>
      </c>
      <c r="D1681" s="25">
        <f>+Q1681</f>
        <v>1.4430000000000001</v>
      </c>
      <c r="E1681" s="25" t="str">
        <f>+R1681</f>
        <v>70+</v>
      </c>
      <c r="F1681" s="25" t="str">
        <f>+S1681</f>
        <v>A</v>
      </c>
      <c r="G1681" s="29" t="s">
        <v>3996</v>
      </c>
      <c r="H1681" s="29" t="str">
        <f t="shared" si="26"/>
        <v/>
      </c>
      <c r="I1681" s="25" t="str">
        <f>IF(K1681&gt;4,"Dames","Messieurs")</f>
        <v>Messieurs</v>
      </c>
      <c r="J1681" t="str">
        <f>RIGHT(B1681,5)</f>
        <v>390.0</v>
      </c>
      <c r="K1681">
        <f>VALUE(LEFT(J1681,1))</f>
        <v>3</v>
      </c>
      <c r="L1681" s="25" t="str">
        <f>+O1681</f>
        <v>R8 </v>
      </c>
      <c r="M1681" s="25" t="s">
        <v>4511</v>
      </c>
      <c r="N1681" s="25" t="s">
        <v>4512</v>
      </c>
      <c r="O1681" s="25" t="s">
        <v>3070</v>
      </c>
      <c r="P1681" s="25">
        <v>23982</v>
      </c>
      <c r="Q1681" s="25">
        <v>1.4430000000000001</v>
      </c>
      <c r="R1681" s="25" t="s">
        <v>148</v>
      </c>
      <c r="S1681" s="25" t="s">
        <v>36</v>
      </c>
    </row>
    <row r="1682" spans="1:19" x14ac:dyDescent="0.35">
      <c r="A1682" s="25" t="str">
        <f>+N1682</f>
        <v>Misbach Frédéric</v>
      </c>
      <c r="B1682" s="25" t="str">
        <f>+M1682</f>
        <v>654.82.129.0</v>
      </c>
      <c r="C1682" s="25" t="str">
        <f>LEFT(L1682,2)</f>
        <v>R9</v>
      </c>
      <c r="D1682" s="25">
        <f>+Q1682</f>
        <v>0.78500000000000003</v>
      </c>
      <c r="E1682" s="25" t="str">
        <f>+R1682</f>
        <v>40+</v>
      </c>
      <c r="F1682" s="25" t="str">
        <f>+S1682</f>
        <v>A</v>
      </c>
      <c r="G1682" s="29" t="s">
        <v>539</v>
      </c>
      <c r="H1682" s="29" t="str">
        <f t="shared" si="26"/>
        <v/>
      </c>
      <c r="I1682" s="25" t="str">
        <f>IF(K1682&gt;4,"Dames","Messieurs")</f>
        <v>Messieurs</v>
      </c>
      <c r="J1682" t="str">
        <f>RIGHT(B1682,5)</f>
        <v>129.0</v>
      </c>
      <c r="K1682">
        <f>VALUE(LEFT(J1682,1))</f>
        <v>1</v>
      </c>
      <c r="L1682" s="25" t="str">
        <f>+O1682</f>
        <v>R9 </v>
      </c>
      <c r="M1682" s="25" t="s">
        <v>3504</v>
      </c>
      <c r="N1682" s="25" t="s">
        <v>3505</v>
      </c>
      <c r="O1682" s="25" t="s">
        <v>3073</v>
      </c>
      <c r="P1682" s="25">
        <v>31951</v>
      </c>
      <c r="Q1682" s="25">
        <v>0.78500000000000003</v>
      </c>
      <c r="R1682" s="25" t="s">
        <v>68</v>
      </c>
      <c r="S1682" s="25" t="s">
        <v>36</v>
      </c>
    </row>
    <row r="1683" spans="1:19" x14ac:dyDescent="0.35">
      <c r="A1683" s="25" t="str">
        <f>+N1683</f>
        <v>Misbach Sébastien</v>
      </c>
      <c r="B1683" s="25" t="str">
        <f>+M1683</f>
        <v>654.78.381.0</v>
      </c>
      <c r="C1683" s="25" t="str">
        <f>LEFT(L1683,2)</f>
        <v>R8</v>
      </c>
      <c r="D1683" s="25">
        <f>+Q1683</f>
        <v>1.81</v>
      </c>
      <c r="E1683" s="25" t="str">
        <f>+R1683</f>
        <v>45+</v>
      </c>
      <c r="F1683" s="25" t="str">
        <f>+S1683</f>
        <v>S</v>
      </c>
      <c r="G1683" s="29" t="s">
        <v>1839</v>
      </c>
      <c r="H1683" s="29" t="str">
        <f t="shared" si="26"/>
        <v/>
      </c>
      <c r="I1683" s="25" t="str">
        <f>IF(K1683&gt;4,"Dames","Messieurs")</f>
        <v>Messieurs</v>
      </c>
      <c r="J1683" t="str">
        <f>RIGHT(B1683,5)</f>
        <v>381.0</v>
      </c>
      <c r="K1683">
        <f>VALUE(LEFT(J1683,1))</f>
        <v>3</v>
      </c>
      <c r="L1683" s="25" t="str">
        <f>+O1683</f>
        <v>R8 </v>
      </c>
      <c r="M1683" s="25" t="s">
        <v>2505</v>
      </c>
      <c r="N1683" s="25" t="s">
        <v>2506</v>
      </c>
      <c r="O1683" s="25" t="s">
        <v>3070</v>
      </c>
      <c r="P1683" s="25">
        <v>20697</v>
      </c>
      <c r="Q1683" s="25">
        <v>1.81</v>
      </c>
      <c r="R1683" s="25" t="s">
        <v>78</v>
      </c>
      <c r="S1683" s="25" t="s">
        <v>878</v>
      </c>
    </row>
    <row r="1684" spans="1:19" x14ac:dyDescent="0.35">
      <c r="A1684" s="25" t="str">
        <f>+N1684</f>
        <v>Misson Aurore</v>
      </c>
      <c r="B1684" s="25" t="str">
        <f>+M1684</f>
        <v>654.04.683.0</v>
      </c>
      <c r="C1684" s="25" t="str">
        <f>LEFT(L1684,2)</f>
        <v>R8</v>
      </c>
      <c r="D1684" s="25">
        <f>+Q1684</f>
        <v>1.2330000000000001</v>
      </c>
      <c r="E1684" s="25" t="str">
        <f>+R1684</f>
        <v>A</v>
      </c>
      <c r="F1684" s="25" t="str">
        <f>+S1684</f>
        <v>S</v>
      </c>
      <c r="G1684" s="29" t="s">
        <v>2175</v>
      </c>
      <c r="H1684" s="29" t="str">
        <f t="shared" si="26"/>
        <v/>
      </c>
      <c r="I1684" s="25" t="str">
        <f>IF(K1684&gt;4,"Dames","Messieurs")</f>
        <v>Dames</v>
      </c>
      <c r="J1684" t="str">
        <f>RIGHT(B1684,5)</f>
        <v>683.0</v>
      </c>
      <c r="K1684">
        <f>VALUE(LEFT(J1684,1))</f>
        <v>6</v>
      </c>
      <c r="L1684" s="25" t="str">
        <f>+O1684</f>
        <v>R8 </v>
      </c>
      <c r="M1684" s="25" t="s">
        <v>2815</v>
      </c>
      <c r="N1684" s="25" t="s">
        <v>2816</v>
      </c>
      <c r="O1684" s="25" t="s">
        <v>3070</v>
      </c>
      <c r="P1684" s="25">
        <v>9673</v>
      </c>
      <c r="Q1684" s="25">
        <v>1.2330000000000001</v>
      </c>
      <c r="R1684" s="25" t="s">
        <v>36</v>
      </c>
      <c r="S1684" s="25" t="s">
        <v>878</v>
      </c>
    </row>
    <row r="1685" spans="1:19" x14ac:dyDescent="0.35">
      <c r="A1685" s="25" t="str">
        <f>+N1685</f>
        <v>Mittaz Corentin</v>
      </c>
      <c r="B1685" s="25" t="str">
        <f>+M1685</f>
        <v>654.98.126.0</v>
      </c>
      <c r="C1685" s="25" t="str">
        <f>LEFT(L1685,2)</f>
        <v>R9</v>
      </c>
      <c r="D1685" s="25">
        <f>+Q1685</f>
        <v>0.75</v>
      </c>
      <c r="E1685" s="25" t="str">
        <f>+R1685</f>
        <v>A</v>
      </c>
      <c r="F1685" s="25" t="str">
        <f>+S1685</f>
        <v>S</v>
      </c>
      <c r="G1685" s="29" t="s">
        <v>25</v>
      </c>
      <c r="H1685" s="29" t="str">
        <f t="shared" si="26"/>
        <v/>
      </c>
      <c r="I1685" s="25" t="str">
        <f>IF(K1685&gt;4,"Dames","Messieurs")</f>
        <v>Messieurs</v>
      </c>
      <c r="J1685" t="str">
        <f>RIGHT(B1685,5)</f>
        <v>126.0</v>
      </c>
      <c r="K1685">
        <f>VALUE(LEFT(J1685,1))</f>
        <v>1</v>
      </c>
      <c r="L1685" s="25" t="str">
        <f>+O1685</f>
        <v>R9 </v>
      </c>
      <c r="M1685" s="25" t="s">
        <v>977</v>
      </c>
      <c r="N1685" s="25" t="s">
        <v>978</v>
      </c>
      <c r="O1685" s="25" t="s">
        <v>3073</v>
      </c>
      <c r="P1685" s="25">
        <v>32458</v>
      </c>
      <c r="Q1685" s="25">
        <v>0.75</v>
      </c>
      <c r="R1685" s="25" t="s">
        <v>36</v>
      </c>
      <c r="S1685" s="25" t="s">
        <v>878</v>
      </c>
    </row>
    <row r="1686" spans="1:19" x14ac:dyDescent="0.35">
      <c r="A1686" s="25" t="str">
        <f>+N1686</f>
        <v>Moix Arnaud</v>
      </c>
      <c r="B1686" s="25" t="str">
        <f>+M1686</f>
        <v>656.10.489.0</v>
      </c>
      <c r="C1686" s="25" t="str">
        <f>LEFT(L1686,2)</f>
        <v>R9</v>
      </c>
      <c r="D1686" s="25">
        <f>+Q1686</f>
        <v>0.75</v>
      </c>
      <c r="E1686" s="25" t="str">
        <f>+R1686</f>
        <v>16&amp;U</v>
      </c>
      <c r="F1686" s="25" t="str">
        <f>+S1686</f>
        <v>S</v>
      </c>
      <c r="G1686" s="29" t="s">
        <v>2175</v>
      </c>
      <c r="H1686" s="29" t="str">
        <f t="shared" si="26"/>
        <v/>
      </c>
      <c r="I1686" s="25" t="str">
        <f>IF(K1686&gt;4,"Dames","Messieurs")</f>
        <v>Messieurs</v>
      </c>
      <c r="J1686" t="str">
        <f>RIGHT(B1686,5)</f>
        <v>489.0</v>
      </c>
      <c r="K1686">
        <f>VALUE(LEFT(J1686,1))</f>
        <v>4</v>
      </c>
      <c r="L1686" s="25" t="str">
        <f>+O1686</f>
        <v>R9 </v>
      </c>
      <c r="M1686" s="25" t="s">
        <v>2857</v>
      </c>
      <c r="N1686" s="25" t="s">
        <v>2858</v>
      </c>
      <c r="O1686" s="25" t="s">
        <v>3073</v>
      </c>
      <c r="P1686" s="25">
        <v>32458</v>
      </c>
      <c r="Q1686" s="25">
        <v>0.75</v>
      </c>
      <c r="R1686" s="25" t="s">
        <v>87</v>
      </c>
      <c r="S1686" s="25" t="s">
        <v>878</v>
      </c>
    </row>
    <row r="1687" spans="1:19" x14ac:dyDescent="0.35">
      <c r="A1687" s="25" t="str">
        <f>+N1687</f>
        <v>Moix Bernard</v>
      </c>
      <c r="B1687" s="25" t="str">
        <f>+M1687</f>
        <v>656.58.372.0</v>
      </c>
      <c r="C1687" s="25" t="str">
        <f>LEFT(L1687,2)</f>
        <v>R9</v>
      </c>
      <c r="D1687" s="25">
        <f>+Q1687</f>
        <v>0.75</v>
      </c>
      <c r="E1687" s="25" t="str">
        <f>+R1687</f>
        <v>65+</v>
      </c>
      <c r="F1687" s="25" t="str">
        <f>+S1687</f>
        <v>S</v>
      </c>
      <c r="G1687" s="29" t="s">
        <v>2175</v>
      </c>
      <c r="H1687" s="29" t="str">
        <f t="shared" si="26"/>
        <v/>
      </c>
      <c r="I1687" s="25" t="str">
        <f>IF(K1687&gt;4,"Dames","Messieurs")</f>
        <v>Messieurs</v>
      </c>
      <c r="J1687" t="str">
        <f>RIGHT(B1687,5)</f>
        <v>372.0</v>
      </c>
      <c r="K1687">
        <f>VALUE(LEFT(J1687,1))</f>
        <v>3</v>
      </c>
      <c r="L1687" s="25" t="str">
        <f>+O1687</f>
        <v>R9 </v>
      </c>
      <c r="M1687" s="25" t="s">
        <v>2849</v>
      </c>
      <c r="N1687" s="25" t="s">
        <v>2850</v>
      </c>
      <c r="O1687" s="25" t="s">
        <v>3073</v>
      </c>
      <c r="P1687" s="25">
        <v>32458</v>
      </c>
      <c r="Q1687" s="25">
        <v>0.75</v>
      </c>
      <c r="R1687" s="25" t="s">
        <v>100</v>
      </c>
      <c r="S1687" s="25" t="s">
        <v>878</v>
      </c>
    </row>
    <row r="1688" spans="1:19" x14ac:dyDescent="0.35">
      <c r="A1688" s="25" t="str">
        <f>+N1688</f>
        <v>Mokhtarzada Sekandar</v>
      </c>
      <c r="B1688" s="25" t="str">
        <f>+M1688</f>
        <v>656.87.315.0</v>
      </c>
      <c r="C1688" s="25" t="str">
        <f>LEFT(L1688,2)</f>
        <v>R8</v>
      </c>
      <c r="D1688" s="25">
        <f>+Q1688</f>
        <v>0.96099999999999997</v>
      </c>
      <c r="E1688" s="25" t="str">
        <f>+R1688</f>
        <v>35+</v>
      </c>
      <c r="F1688" s="25" t="str">
        <f>+S1688</f>
        <v>A</v>
      </c>
      <c r="G1688" s="29" t="s">
        <v>29</v>
      </c>
      <c r="H1688" s="29" t="str">
        <f t="shared" si="26"/>
        <v/>
      </c>
      <c r="I1688" s="25" t="str">
        <f>IF(K1688&gt;4,"Dames","Messieurs")</f>
        <v>Messieurs</v>
      </c>
      <c r="J1688" t="str">
        <f>RIGHT(B1688,5)</f>
        <v>315.0</v>
      </c>
      <c r="K1688">
        <f>VALUE(LEFT(J1688,1))</f>
        <v>3</v>
      </c>
      <c r="L1688" s="25" t="str">
        <f>+O1688</f>
        <v>R8 </v>
      </c>
      <c r="M1688" s="25" t="s">
        <v>5338</v>
      </c>
      <c r="N1688" s="25" t="s">
        <v>5339</v>
      </c>
      <c r="O1688" s="25" t="s">
        <v>3070</v>
      </c>
      <c r="P1688" s="25">
        <v>29501</v>
      </c>
      <c r="Q1688" s="25">
        <v>0.96099999999999997</v>
      </c>
      <c r="R1688" s="25" t="s">
        <v>42</v>
      </c>
      <c r="S1688" s="25" t="s">
        <v>36</v>
      </c>
    </row>
    <row r="1689" spans="1:19" x14ac:dyDescent="0.35">
      <c r="A1689" s="25" t="str">
        <f>+N1689</f>
        <v>Moll Flavien</v>
      </c>
      <c r="B1689" s="25" t="str">
        <f>+M1689</f>
        <v>656.98.312.0</v>
      </c>
      <c r="C1689" s="25" t="str">
        <f>LEFT(L1689,2)</f>
        <v>R6</v>
      </c>
      <c r="D1689" s="25">
        <f>+Q1689</f>
        <v>3.7730000000000001</v>
      </c>
      <c r="E1689" s="25" t="str">
        <f>+R1689</f>
        <v>A</v>
      </c>
      <c r="F1689" s="25" t="str">
        <f>+S1689</f>
        <v>A</v>
      </c>
      <c r="G1689" s="29" t="s">
        <v>28</v>
      </c>
      <c r="H1689" s="29" t="str">
        <f t="shared" si="26"/>
        <v/>
      </c>
      <c r="I1689" s="25" t="str">
        <f>IF(K1689&gt;4,"Dames","Messieurs")</f>
        <v>Messieurs</v>
      </c>
      <c r="J1689" t="str">
        <f>RIGHT(B1689,5)</f>
        <v>312.0</v>
      </c>
      <c r="K1689">
        <f>VALUE(LEFT(J1689,1))</f>
        <v>3</v>
      </c>
      <c r="L1689" s="25" t="str">
        <f>+O1689</f>
        <v>R6 </v>
      </c>
      <c r="M1689" s="25" t="s">
        <v>4849</v>
      </c>
      <c r="N1689" s="25" t="s">
        <v>4850</v>
      </c>
      <c r="O1689" s="25" t="s">
        <v>3065</v>
      </c>
      <c r="P1689" s="25">
        <v>8664</v>
      </c>
      <c r="Q1689" s="25">
        <v>3.7730000000000001</v>
      </c>
      <c r="R1689" s="25" t="s">
        <v>36</v>
      </c>
      <c r="S1689" s="25" t="s">
        <v>36</v>
      </c>
    </row>
    <row r="1690" spans="1:19" x14ac:dyDescent="0.35">
      <c r="A1690" s="25" t="str">
        <f>+N1690</f>
        <v>Mollard Cassandre</v>
      </c>
      <c r="B1690" s="25" t="str">
        <f>+M1690</f>
        <v>656.13.586.0</v>
      </c>
      <c r="C1690" s="25" t="str">
        <f>LEFT(L1690,2)</f>
        <v>R6</v>
      </c>
      <c r="D1690" s="25">
        <f>+Q1690</f>
        <v>3.57</v>
      </c>
      <c r="E1690" s="25" t="str">
        <f>+R1690</f>
        <v>12&amp;U</v>
      </c>
      <c r="F1690" s="25" t="str">
        <f>+S1690</f>
        <v>A</v>
      </c>
      <c r="G1690" s="29" t="s">
        <v>3393</v>
      </c>
      <c r="H1690" s="29" t="str">
        <f t="shared" si="26"/>
        <v/>
      </c>
      <c r="I1690" s="25" t="str">
        <f>IF(K1690&gt;4,"Dames","Messieurs")</f>
        <v>Dames</v>
      </c>
      <c r="J1690" t="str">
        <f>RIGHT(B1690,5)</f>
        <v>586.0</v>
      </c>
      <c r="K1690">
        <f>VALUE(LEFT(J1690,1))</f>
        <v>5</v>
      </c>
      <c r="L1690" s="25" t="str">
        <f>+O1690</f>
        <v>R6 </v>
      </c>
      <c r="M1690" s="25" t="s">
        <v>4729</v>
      </c>
      <c r="N1690" s="25" t="s">
        <v>4730</v>
      </c>
      <c r="O1690" s="25" t="s">
        <v>3065</v>
      </c>
      <c r="P1690" s="25">
        <v>3335</v>
      </c>
      <c r="Q1690" s="25">
        <v>3.57</v>
      </c>
      <c r="R1690" s="25" t="s">
        <v>50</v>
      </c>
      <c r="S1690" s="25" t="s">
        <v>36</v>
      </c>
    </row>
    <row r="1691" spans="1:19" x14ac:dyDescent="0.35">
      <c r="A1691" s="25" t="str">
        <f>+N1691</f>
        <v>Mollier Yvan</v>
      </c>
      <c r="B1691" s="25" t="str">
        <f>+M1691</f>
        <v>656.68.382.0</v>
      </c>
      <c r="C1691" s="25" t="str">
        <f>LEFT(L1691,2)</f>
        <v>R9</v>
      </c>
      <c r="D1691" s="25">
        <f>+Q1691</f>
        <v>0.75</v>
      </c>
      <c r="E1691" s="25" t="str">
        <f>+R1691</f>
        <v>55+</v>
      </c>
      <c r="F1691" s="25" t="str">
        <f>+S1691</f>
        <v>S</v>
      </c>
      <c r="G1691" s="29" t="s">
        <v>1839</v>
      </c>
      <c r="H1691" s="29" t="str">
        <f t="shared" si="26"/>
        <v/>
      </c>
      <c r="I1691" s="25" t="str">
        <f>IF(K1691&gt;4,"Dames","Messieurs")</f>
        <v>Messieurs</v>
      </c>
      <c r="J1691" t="str">
        <f>RIGHT(B1691,5)</f>
        <v>382.0</v>
      </c>
      <c r="K1691">
        <f>VALUE(LEFT(J1691,1))</f>
        <v>3</v>
      </c>
      <c r="L1691" s="25" t="str">
        <f>+O1691</f>
        <v>R9 </v>
      </c>
      <c r="M1691" s="25" t="s">
        <v>2098</v>
      </c>
      <c r="N1691" s="25" t="s">
        <v>2099</v>
      </c>
      <c r="O1691" s="25" t="s">
        <v>3073</v>
      </c>
      <c r="P1691" s="25">
        <v>32458</v>
      </c>
      <c r="Q1691" s="25">
        <v>0.75</v>
      </c>
      <c r="R1691" s="25" t="s">
        <v>53</v>
      </c>
      <c r="S1691" s="25" t="s">
        <v>878</v>
      </c>
    </row>
    <row r="1692" spans="1:19" x14ac:dyDescent="0.35">
      <c r="A1692" s="25" t="str">
        <f>+N1692</f>
        <v>Monera Angela</v>
      </c>
      <c r="B1692" s="25" t="str">
        <f>+M1692</f>
        <v>657.83.525.0</v>
      </c>
      <c r="C1692" s="25" t="str">
        <f>LEFT(L1692,2)</f>
        <v>R8</v>
      </c>
      <c r="D1692" s="25">
        <f>+Q1692</f>
        <v>1.3149999999999999</v>
      </c>
      <c r="E1692" s="25" t="str">
        <f>+R1692</f>
        <v>40+</v>
      </c>
      <c r="F1692" s="25" t="str">
        <f>+S1692</f>
        <v>S</v>
      </c>
      <c r="G1692" s="29" t="s">
        <v>25</v>
      </c>
      <c r="H1692" s="29" t="str">
        <f t="shared" si="26"/>
        <v/>
      </c>
      <c r="I1692" s="25" t="str">
        <f>IF(K1692&gt;4,"Dames","Messieurs")</f>
        <v>Dames</v>
      </c>
      <c r="J1692" t="str">
        <f>RIGHT(B1692,5)</f>
        <v>525.0</v>
      </c>
      <c r="K1692">
        <f>VALUE(LEFT(J1692,1))</f>
        <v>5</v>
      </c>
      <c r="L1692" s="25" t="str">
        <f>+O1692</f>
        <v>R8 </v>
      </c>
      <c r="M1692" s="25" t="s">
        <v>885</v>
      </c>
      <c r="N1692" s="25" t="s">
        <v>886</v>
      </c>
      <c r="O1692" s="25" t="s">
        <v>3070</v>
      </c>
      <c r="P1692" s="25">
        <v>9317</v>
      </c>
      <c r="Q1692" s="25">
        <v>1.3149999999999999</v>
      </c>
      <c r="R1692" s="25" t="s">
        <v>68</v>
      </c>
      <c r="S1692" s="25" t="s">
        <v>878</v>
      </c>
    </row>
    <row r="1693" spans="1:19" x14ac:dyDescent="0.35">
      <c r="A1693" s="25" t="str">
        <f>+N1693</f>
        <v>Monnet Aurélien</v>
      </c>
      <c r="B1693" s="25" t="str">
        <f>+M1693</f>
        <v>658.07.202.0</v>
      </c>
      <c r="C1693" s="25" t="str">
        <f>LEFT(L1693,2)</f>
        <v>R9</v>
      </c>
      <c r="D1693" s="25">
        <f>+Q1693</f>
        <v>0.75</v>
      </c>
      <c r="E1693" s="25" t="str">
        <f>+R1693</f>
        <v>18&amp;U</v>
      </c>
      <c r="F1693" s="25" t="str">
        <f>+S1693</f>
        <v>S</v>
      </c>
      <c r="G1693" s="29" t="s">
        <v>26</v>
      </c>
      <c r="H1693" s="29" t="str">
        <f t="shared" si="26"/>
        <v/>
      </c>
      <c r="I1693" s="25" t="str">
        <f>IF(K1693&gt;4,"Dames","Messieurs")</f>
        <v>Messieurs</v>
      </c>
      <c r="J1693" t="str">
        <f>RIGHT(B1693,5)</f>
        <v>202.0</v>
      </c>
      <c r="K1693">
        <f>VALUE(LEFT(J1693,1))</f>
        <v>2</v>
      </c>
      <c r="L1693" s="25" t="str">
        <f>+O1693</f>
        <v>R9 </v>
      </c>
      <c r="M1693" s="25" t="s">
        <v>2208</v>
      </c>
      <c r="N1693" s="25" t="s">
        <v>2209</v>
      </c>
      <c r="O1693" s="25" t="s">
        <v>3073</v>
      </c>
      <c r="P1693" s="25">
        <v>32458</v>
      </c>
      <c r="Q1693" s="25">
        <v>0.75</v>
      </c>
      <c r="R1693" s="25" t="s">
        <v>73</v>
      </c>
      <c r="S1693" s="25" t="s">
        <v>878</v>
      </c>
    </row>
    <row r="1694" spans="1:19" x14ac:dyDescent="0.35">
      <c r="A1694" s="25" t="str">
        <f>+N1694</f>
        <v>Monnet Maël</v>
      </c>
      <c r="B1694" s="25" t="str">
        <f>+M1694</f>
        <v>658.09.424.0</v>
      </c>
      <c r="C1694" s="25" t="str">
        <f>LEFT(L1694,2)</f>
        <v>R9</v>
      </c>
      <c r="D1694" s="25">
        <f>+Q1694</f>
        <v>0.75</v>
      </c>
      <c r="E1694" s="25" t="str">
        <f>+R1694</f>
        <v>16&amp;U</v>
      </c>
      <c r="F1694" s="25" t="str">
        <f>+S1694</f>
        <v>S</v>
      </c>
      <c r="G1694" s="29" t="s">
        <v>26</v>
      </c>
      <c r="H1694" s="29" t="str">
        <f t="shared" si="26"/>
        <v/>
      </c>
      <c r="I1694" s="25" t="str">
        <f>IF(K1694&gt;4,"Dames","Messieurs")</f>
        <v>Messieurs</v>
      </c>
      <c r="J1694" t="str">
        <f>RIGHT(B1694,5)</f>
        <v>424.0</v>
      </c>
      <c r="K1694">
        <f>VALUE(LEFT(J1694,1))</f>
        <v>4</v>
      </c>
      <c r="L1694" s="25" t="str">
        <f>+O1694</f>
        <v>R9 </v>
      </c>
      <c r="M1694" s="25" t="s">
        <v>2216</v>
      </c>
      <c r="N1694" s="25" t="s">
        <v>2217</v>
      </c>
      <c r="O1694" s="25" t="s">
        <v>3073</v>
      </c>
      <c r="P1694" s="25">
        <v>32458</v>
      </c>
      <c r="Q1694" s="25">
        <v>0.75</v>
      </c>
      <c r="R1694" s="25" t="s">
        <v>87</v>
      </c>
      <c r="S1694" s="25" t="s">
        <v>878</v>
      </c>
    </row>
    <row r="1695" spans="1:19" x14ac:dyDescent="0.35">
      <c r="A1695" s="25" t="str">
        <f>+N1695</f>
        <v>Monnet Thierry</v>
      </c>
      <c r="B1695" s="25" t="str">
        <f>+M1695</f>
        <v>658.72.152.0</v>
      </c>
      <c r="C1695" s="25" t="str">
        <f>LEFT(L1695,2)</f>
        <v>R9</v>
      </c>
      <c r="D1695" s="25">
        <f>+Q1695</f>
        <v>0.75</v>
      </c>
      <c r="E1695" s="25" t="str">
        <f>+R1695</f>
        <v>50+</v>
      </c>
      <c r="F1695" s="25" t="str">
        <f>+S1695</f>
        <v>S</v>
      </c>
      <c r="G1695" s="29" t="s">
        <v>26</v>
      </c>
      <c r="H1695" s="29" t="str">
        <f t="shared" si="26"/>
        <v/>
      </c>
      <c r="I1695" s="25" t="str">
        <f>IF(K1695&gt;4,"Dames","Messieurs")</f>
        <v>Messieurs</v>
      </c>
      <c r="J1695" t="str">
        <f>RIGHT(B1695,5)</f>
        <v>152.0</v>
      </c>
      <c r="K1695">
        <f>VALUE(LEFT(J1695,1))</f>
        <v>1</v>
      </c>
      <c r="L1695" s="25" t="str">
        <f>+O1695</f>
        <v>R9 </v>
      </c>
      <c r="M1695" s="25" t="s">
        <v>431</v>
      </c>
      <c r="N1695" s="25" t="s">
        <v>432</v>
      </c>
      <c r="O1695" s="25" t="s">
        <v>3073</v>
      </c>
      <c r="P1695" s="25">
        <v>32458</v>
      </c>
      <c r="Q1695" s="25">
        <v>0.75</v>
      </c>
      <c r="R1695" s="25" t="s">
        <v>39</v>
      </c>
      <c r="S1695" s="25" t="s">
        <v>878</v>
      </c>
    </row>
    <row r="1696" spans="1:19" x14ac:dyDescent="0.35">
      <c r="A1696" s="25" t="str">
        <f>+N1696</f>
        <v>Monney Romain</v>
      </c>
      <c r="B1696" s="25" t="str">
        <f>+M1696</f>
        <v>658.91.212.0</v>
      </c>
      <c r="C1696" s="25" t="str">
        <f>LEFT(L1696,2)</f>
        <v>R7</v>
      </c>
      <c r="D1696" s="25">
        <f>+Q1696</f>
        <v>2.327</v>
      </c>
      <c r="E1696" s="25" t="str">
        <f>+R1696</f>
        <v>A</v>
      </c>
      <c r="F1696" s="25" t="str">
        <f>+S1696</f>
        <v>S</v>
      </c>
      <c r="G1696" s="29" t="s">
        <v>1839</v>
      </c>
      <c r="H1696" s="29" t="str">
        <f t="shared" si="26"/>
        <v/>
      </c>
      <c r="I1696" s="25" t="str">
        <f>IF(K1696&gt;4,"Dames","Messieurs")</f>
        <v>Messieurs</v>
      </c>
      <c r="J1696" t="str">
        <f>RIGHT(B1696,5)</f>
        <v>212.0</v>
      </c>
      <c r="K1696">
        <f>VALUE(LEFT(J1696,1))</f>
        <v>2</v>
      </c>
      <c r="L1696" s="25" t="str">
        <f>+O1696</f>
        <v>R7 </v>
      </c>
      <c r="M1696" s="25" t="s">
        <v>3280</v>
      </c>
      <c r="N1696" s="25" t="s">
        <v>3281</v>
      </c>
      <c r="O1696" s="25" t="s">
        <v>3066</v>
      </c>
      <c r="P1696" s="25">
        <v>16778</v>
      </c>
      <c r="Q1696" s="25">
        <v>2.327</v>
      </c>
      <c r="R1696" s="25" t="s">
        <v>36</v>
      </c>
      <c r="S1696" s="25" t="s">
        <v>878</v>
      </c>
    </row>
    <row r="1697" spans="1:19" x14ac:dyDescent="0.35">
      <c r="A1697" s="25" t="str">
        <f>+N1697</f>
        <v>Monnier Francois</v>
      </c>
      <c r="B1697" s="25" t="str">
        <f>+M1697</f>
        <v>658.64.330.0</v>
      </c>
      <c r="C1697" s="25" t="str">
        <f>LEFT(L1697,2)</f>
        <v>R7</v>
      </c>
      <c r="D1697" s="25">
        <f>+Q1697</f>
        <v>2.468</v>
      </c>
      <c r="E1697" s="25" t="str">
        <f>+R1697</f>
        <v>60+</v>
      </c>
      <c r="F1697" s="25" t="str">
        <f>+S1697</f>
        <v>S</v>
      </c>
      <c r="G1697" s="29" t="s">
        <v>3359</v>
      </c>
      <c r="H1697" s="29" t="str">
        <f t="shared" si="26"/>
        <v/>
      </c>
      <c r="I1697" s="25" t="str">
        <f>IF(K1697&gt;4,"Dames","Messieurs")</f>
        <v>Messieurs</v>
      </c>
      <c r="J1697" t="str">
        <f>RIGHT(B1697,5)</f>
        <v>330.0</v>
      </c>
      <c r="K1697">
        <f>VALUE(LEFT(J1697,1))</f>
        <v>3</v>
      </c>
      <c r="L1697" s="25" t="str">
        <f>+O1697</f>
        <v>R7 </v>
      </c>
      <c r="M1697" s="25" t="s">
        <v>3341</v>
      </c>
      <c r="N1697" s="25" t="s">
        <v>3342</v>
      </c>
      <c r="O1697" s="25" t="s">
        <v>3066</v>
      </c>
      <c r="P1697" s="25">
        <v>15794</v>
      </c>
      <c r="Q1697" s="25">
        <v>2.468</v>
      </c>
      <c r="R1697" s="25" t="s">
        <v>47</v>
      </c>
      <c r="S1697" s="25" t="s">
        <v>878</v>
      </c>
    </row>
    <row r="1698" spans="1:19" x14ac:dyDescent="0.35">
      <c r="A1698" s="25" t="str">
        <f>+N1698</f>
        <v>Monnier Frank</v>
      </c>
      <c r="B1698" s="25" t="str">
        <f>+M1698</f>
        <v>658.67.410.0</v>
      </c>
      <c r="C1698" s="25" t="str">
        <f>LEFT(L1698,2)</f>
        <v>R9</v>
      </c>
      <c r="D1698" s="25">
        <f>+Q1698</f>
        <v>0.75</v>
      </c>
      <c r="E1698" s="25" t="str">
        <f>+R1698</f>
        <v>55+</v>
      </c>
      <c r="F1698" s="25" t="str">
        <f>+S1698</f>
        <v>S</v>
      </c>
      <c r="G1698" s="29" t="s">
        <v>28</v>
      </c>
      <c r="H1698" s="29" t="str">
        <f t="shared" si="26"/>
        <v/>
      </c>
      <c r="I1698" s="25" t="str">
        <f>IF(K1698&gt;4,"Dames","Messieurs")</f>
        <v>Messieurs</v>
      </c>
      <c r="J1698" t="str">
        <f>RIGHT(B1698,5)</f>
        <v>410.0</v>
      </c>
      <c r="K1698">
        <f>VALUE(LEFT(J1698,1))</f>
        <v>4</v>
      </c>
      <c r="L1698" s="25" t="str">
        <f>+O1698</f>
        <v>R9 </v>
      </c>
      <c r="M1698" s="25" t="s">
        <v>1545</v>
      </c>
      <c r="N1698" s="25" t="s">
        <v>1546</v>
      </c>
      <c r="O1698" s="25" t="s">
        <v>3073</v>
      </c>
      <c r="P1698" s="25">
        <v>32458</v>
      </c>
      <c r="Q1698" s="25">
        <v>0.75</v>
      </c>
      <c r="R1698" s="25" t="s">
        <v>53</v>
      </c>
      <c r="S1698" s="25" t="s">
        <v>878</v>
      </c>
    </row>
    <row r="1699" spans="1:19" x14ac:dyDescent="0.35">
      <c r="A1699" s="25" t="str">
        <f>+N1699</f>
        <v>Monnier Louis</v>
      </c>
      <c r="B1699" s="25" t="str">
        <f>+M1699</f>
        <v>658.07.246.0</v>
      </c>
      <c r="C1699" s="25" t="str">
        <f>LEFT(L1699,2)</f>
        <v>R9</v>
      </c>
      <c r="D1699" s="25">
        <f>+Q1699</f>
        <v>0.79700000000000004</v>
      </c>
      <c r="E1699" s="25" t="str">
        <f>+R1699</f>
        <v>18&amp;U</v>
      </c>
      <c r="F1699" s="25" t="str">
        <f>+S1699</f>
        <v>A</v>
      </c>
      <c r="G1699" s="29" t="s">
        <v>28</v>
      </c>
      <c r="H1699" s="29" t="str">
        <f t="shared" si="26"/>
        <v/>
      </c>
      <c r="I1699" s="25" t="str">
        <f>IF(K1699&gt;4,"Dames","Messieurs")</f>
        <v>Messieurs</v>
      </c>
      <c r="J1699" t="str">
        <f>RIGHT(B1699,5)</f>
        <v>246.0</v>
      </c>
      <c r="K1699">
        <f>VALUE(LEFT(J1699,1))</f>
        <v>2</v>
      </c>
      <c r="L1699" s="25" t="str">
        <f>+O1699</f>
        <v>R9 </v>
      </c>
      <c r="M1699" s="25" t="s">
        <v>2478</v>
      </c>
      <c r="N1699" s="25" t="s">
        <v>2479</v>
      </c>
      <c r="O1699" s="25" t="s">
        <v>3073</v>
      </c>
      <c r="P1699" s="25">
        <v>31788</v>
      </c>
      <c r="Q1699" s="25">
        <v>0.79700000000000004</v>
      </c>
      <c r="R1699" s="25" t="s">
        <v>73</v>
      </c>
      <c r="S1699" s="25" t="s">
        <v>36</v>
      </c>
    </row>
    <row r="1700" spans="1:19" x14ac:dyDescent="0.35">
      <c r="A1700" s="25" t="str">
        <f>+N1700</f>
        <v>Mons-Gallet Léo</v>
      </c>
      <c r="B1700" s="25" t="str">
        <f>+M1700</f>
        <v>659.08.129.0</v>
      </c>
      <c r="C1700" s="25" t="str">
        <f>LEFT(L1700,2)</f>
        <v>R9</v>
      </c>
      <c r="D1700" s="25">
        <f>+Q1700</f>
        <v>0.75</v>
      </c>
      <c r="E1700" s="25" t="str">
        <f>+R1700</f>
        <v>18&amp;U</v>
      </c>
      <c r="F1700" s="25" t="str">
        <f>+S1700</f>
        <v>S</v>
      </c>
      <c r="G1700" s="29" t="s">
        <v>26</v>
      </c>
      <c r="H1700" s="29" t="str">
        <f t="shared" si="26"/>
        <v/>
      </c>
      <c r="I1700" s="25" t="str">
        <f>IF(K1700&gt;4,"Dames","Messieurs")</f>
        <v>Messieurs</v>
      </c>
      <c r="J1700" t="str">
        <f>RIGHT(B1700,5)</f>
        <v>129.0</v>
      </c>
      <c r="K1700">
        <f>VALUE(LEFT(J1700,1))</f>
        <v>1</v>
      </c>
      <c r="L1700" s="25" t="str">
        <f>+O1700</f>
        <v>R9 </v>
      </c>
      <c r="M1700" s="25" t="s">
        <v>2212</v>
      </c>
      <c r="N1700" s="25" t="s">
        <v>2213</v>
      </c>
      <c r="O1700" s="25" t="s">
        <v>3073</v>
      </c>
      <c r="P1700" s="25">
        <v>32458</v>
      </c>
      <c r="Q1700" s="25">
        <v>0.75</v>
      </c>
      <c r="R1700" s="25" t="s">
        <v>73</v>
      </c>
      <c r="S1700" s="25" t="s">
        <v>878</v>
      </c>
    </row>
    <row r="1701" spans="1:19" x14ac:dyDescent="0.35">
      <c r="A1701" s="25" t="str">
        <f>+N1701</f>
        <v>Montandon Léo</v>
      </c>
      <c r="B1701" s="25" t="str">
        <f>+M1701</f>
        <v>659.04.413.0</v>
      </c>
      <c r="C1701" s="25" t="str">
        <f>LEFT(L1701,2)</f>
        <v>R7</v>
      </c>
      <c r="D1701" s="25">
        <f>+Q1701</f>
        <v>2.4060000000000001</v>
      </c>
      <c r="E1701" s="25" t="str">
        <f>+R1701</f>
        <v>A</v>
      </c>
      <c r="F1701" s="25" t="str">
        <f>+S1701</f>
        <v>A</v>
      </c>
      <c r="G1701" s="29" t="s">
        <v>3996</v>
      </c>
      <c r="H1701" s="29" t="str">
        <f t="shared" si="26"/>
        <v/>
      </c>
      <c r="I1701" s="25" t="str">
        <f>IF(K1701&gt;4,"Dames","Messieurs")</f>
        <v>Messieurs</v>
      </c>
      <c r="J1701" t="str">
        <f>RIGHT(B1701,5)</f>
        <v>413.0</v>
      </c>
      <c r="K1701">
        <f>VALUE(LEFT(J1701,1))</f>
        <v>4</v>
      </c>
      <c r="L1701" s="25" t="str">
        <f>+O1701</f>
        <v>R7 </v>
      </c>
      <c r="M1701" s="25" t="s">
        <v>4483</v>
      </c>
      <c r="N1701" s="25" t="s">
        <v>4484</v>
      </c>
      <c r="O1701" s="25" t="s">
        <v>3066</v>
      </c>
      <c r="P1701" s="25">
        <v>16241</v>
      </c>
      <c r="Q1701" s="25">
        <v>2.4060000000000001</v>
      </c>
      <c r="R1701" s="25" t="s">
        <v>36</v>
      </c>
      <c r="S1701" s="25" t="s">
        <v>36</v>
      </c>
    </row>
    <row r="1702" spans="1:19" x14ac:dyDescent="0.35">
      <c r="A1702" s="25" t="str">
        <f>+N1702</f>
        <v>Montavon Louis</v>
      </c>
      <c r="B1702" s="25" t="str">
        <f>+M1702</f>
        <v>659.95.488.0</v>
      </c>
      <c r="C1702" s="25" t="str">
        <f>LEFT(L1702,2)</f>
        <v>R7</v>
      </c>
      <c r="D1702" s="25">
        <f>+Q1702</f>
        <v>2.323</v>
      </c>
      <c r="E1702" s="25" t="str">
        <f>+R1702</f>
        <v>A</v>
      </c>
      <c r="F1702" s="25" t="str">
        <f>+S1702</f>
        <v>A</v>
      </c>
      <c r="G1702" s="29" t="s">
        <v>3995</v>
      </c>
      <c r="H1702" s="29" t="str">
        <f t="shared" si="26"/>
        <v/>
      </c>
      <c r="I1702" s="25" t="str">
        <f>IF(K1702&gt;4,"Dames","Messieurs")</f>
        <v>Messieurs</v>
      </c>
      <c r="J1702" t="str">
        <f>RIGHT(B1702,5)</f>
        <v>488.0</v>
      </c>
      <c r="K1702">
        <f>VALUE(LEFT(J1702,1))</f>
        <v>4</v>
      </c>
      <c r="L1702" s="25" t="str">
        <f>+O1702</f>
        <v>R7 </v>
      </c>
      <c r="M1702" s="25" t="s">
        <v>4182</v>
      </c>
      <c r="N1702" s="25" t="s">
        <v>4183</v>
      </c>
      <c r="O1702" s="25" t="s">
        <v>3066</v>
      </c>
      <c r="P1702" s="25">
        <v>16815</v>
      </c>
      <c r="Q1702" s="25">
        <v>2.323</v>
      </c>
      <c r="R1702" s="25" t="s">
        <v>36</v>
      </c>
      <c r="S1702" s="25" t="s">
        <v>36</v>
      </c>
    </row>
    <row r="1703" spans="1:19" x14ac:dyDescent="0.35">
      <c r="A1703" s="25" t="str">
        <f>+N1703</f>
        <v>Monte Tommaso</v>
      </c>
      <c r="B1703" s="25" t="str">
        <f>+M1703</f>
        <v>659.60.425.0</v>
      </c>
      <c r="C1703" s="25" t="str">
        <f>LEFT(L1703,2)</f>
        <v>R9</v>
      </c>
      <c r="D1703" s="25">
        <f>+Q1703</f>
        <v>0.75</v>
      </c>
      <c r="E1703" s="25" t="str">
        <f>+R1703</f>
        <v>65+</v>
      </c>
      <c r="F1703" s="25" t="str">
        <f>+S1703</f>
        <v>A</v>
      </c>
      <c r="G1703" s="29" t="s">
        <v>3995</v>
      </c>
      <c r="H1703" s="29" t="str">
        <f t="shared" ref="H1703:H1766" si="27">IF(B1703=B1702,1,"")</f>
        <v/>
      </c>
      <c r="I1703" s="25" t="str">
        <f>IF(K1703&gt;4,"Dames","Messieurs")</f>
        <v>Messieurs</v>
      </c>
      <c r="J1703" t="str">
        <f>RIGHT(B1703,5)</f>
        <v>425.0</v>
      </c>
      <c r="K1703">
        <f>VALUE(LEFT(J1703,1))</f>
        <v>4</v>
      </c>
      <c r="L1703" s="25" t="str">
        <f>+O1703</f>
        <v>R9 </v>
      </c>
      <c r="M1703" s="25" t="s">
        <v>4268</v>
      </c>
      <c r="N1703" s="25" t="s">
        <v>4269</v>
      </c>
      <c r="O1703" s="25" t="s">
        <v>3073</v>
      </c>
      <c r="P1703" s="25">
        <v>32458</v>
      </c>
      <c r="Q1703" s="25">
        <v>0.75</v>
      </c>
      <c r="R1703" s="25" t="s">
        <v>100</v>
      </c>
      <c r="S1703" s="25" t="s">
        <v>36</v>
      </c>
    </row>
    <row r="1704" spans="1:19" x14ac:dyDescent="0.35">
      <c r="A1704" s="25" t="str">
        <f>+N1704</f>
        <v>Montgomery Ian Christopher</v>
      </c>
      <c r="B1704" s="25" t="str">
        <f>+M1704</f>
        <v>659.90.368.0</v>
      </c>
      <c r="C1704" s="25" t="str">
        <f>LEFT(L1704,2)</f>
        <v>R7</v>
      </c>
      <c r="D1704" s="25">
        <f>+Q1704</f>
        <v>3.431</v>
      </c>
      <c r="E1704" s="25" t="str">
        <f>+R1704</f>
        <v>35+</v>
      </c>
      <c r="F1704" s="25" t="str">
        <f>+S1704</f>
        <v>A</v>
      </c>
      <c r="G1704" s="29" t="s">
        <v>29</v>
      </c>
      <c r="H1704" s="29" t="str">
        <f t="shared" si="27"/>
        <v/>
      </c>
      <c r="I1704" s="25" t="str">
        <f>IF(K1704&gt;4,"Dames","Messieurs")</f>
        <v>Messieurs</v>
      </c>
      <c r="J1704" t="str">
        <f>RIGHT(B1704,5)</f>
        <v>368.0</v>
      </c>
      <c r="K1704">
        <f>VALUE(LEFT(J1704,1))</f>
        <v>3</v>
      </c>
      <c r="L1704" s="25" t="str">
        <f>+O1704</f>
        <v>R7 </v>
      </c>
      <c r="M1704" s="25" t="s">
        <v>5242</v>
      </c>
      <c r="N1704" s="25" t="s">
        <v>5243</v>
      </c>
      <c r="O1704" s="25" t="s">
        <v>3066</v>
      </c>
      <c r="P1704" s="25">
        <v>10304</v>
      </c>
      <c r="Q1704" s="25">
        <v>3.431</v>
      </c>
      <c r="R1704" s="25" t="s">
        <v>42</v>
      </c>
      <c r="S1704" s="25" t="s">
        <v>36</v>
      </c>
    </row>
    <row r="1705" spans="1:19" x14ac:dyDescent="0.35">
      <c r="A1705" s="25" t="str">
        <f>+N1705</f>
        <v>Montreuil Normand</v>
      </c>
      <c r="B1705" s="25" t="str">
        <f>+M1705</f>
        <v>659.62.282.0</v>
      </c>
      <c r="C1705" s="25" t="str">
        <f>LEFT(L1705,2)</f>
        <v>R9</v>
      </c>
      <c r="D1705" s="25">
        <f>+Q1705</f>
        <v>0.75</v>
      </c>
      <c r="E1705" s="25" t="str">
        <f>+R1705</f>
        <v>60+</v>
      </c>
      <c r="F1705" s="25" t="str">
        <f>+S1705</f>
        <v>S</v>
      </c>
      <c r="G1705" s="29" t="s">
        <v>28</v>
      </c>
      <c r="H1705" s="29" t="str">
        <f t="shared" si="27"/>
        <v/>
      </c>
      <c r="I1705" s="25" t="str">
        <f>IF(K1705&gt;4,"Dames","Messieurs")</f>
        <v>Messieurs</v>
      </c>
      <c r="J1705" t="str">
        <f>RIGHT(B1705,5)</f>
        <v>282.0</v>
      </c>
      <c r="K1705">
        <f>VALUE(LEFT(J1705,1))</f>
        <v>2</v>
      </c>
      <c r="L1705" s="25" t="str">
        <f>+O1705</f>
        <v>R9 </v>
      </c>
      <c r="M1705" s="25" t="s">
        <v>528</v>
      </c>
      <c r="N1705" s="25" t="s">
        <v>529</v>
      </c>
      <c r="O1705" s="25" t="s">
        <v>3073</v>
      </c>
      <c r="P1705" s="25">
        <v>32458</v>
      </c>
      <c r="Q1705" s="25">
        <v>0.75</v>
      </c>
      <c r="R1705" s="25" t="s">
        <v>47</v>
      </c>
      <c r="S1705" s="25" t="s">
        <v>878</v>
      </c>
    </row>
    <row r="1706" spans="1:19" x14ac:dyDescent="0.35">
      <c r="A1706" s="25" t="str">
        <f>+N1706</f>
        <v>Moor Alessia</v>
      </c>
      <c r="B1706" s="25" t="str">
        <f>+M1706</f>
        <v>660.09.771.0</v>
      </c>
      <c r="C1706" s="25" t="str">
        <f>LEFT(L1706,2)</f>
        <v>R4</v>
      </c>
      <c r="D1706" s="25">
        <f>+Q1706</f>
        <v>5.798</v>
      </c>
      <c r="E1706" s="25" t="str">
        <f>+R1706</f>
        <v>16&amp;U</v>
      </c>
      <c r="F1706" s="25" t="str">
        <f>+S1706</f>
        <v>A</v>
      </c>
      <c r="G1706" s="29" t="s">
        <v>2175</v>
      </c>
      <c r="H1706" s="29" t="str">
        <f t="shared" si="27"/>
        <v/>
      </c>
      <c r="I1706" s="25" t="str">
        <f>IF(K1706&gt;4,"Dames","Messieurs")</f>
        <v>Dames</v>
      </c>
      <c r="J1706" t="str">
        <f>RIGHT(B1706,5)</f>
        <v>771.0</v>
      </c>
      <c r="K1706">
        <f>VALUE(LEFT(J1706,1))</f>
        <v>7</v>
      </c>
      <c r="L1706" s="25" t="str">
        <f>+O1706</f>
        <v>R4 </v>
      </c>
      <c r="M1706" s="25" t="s">
        <v>5089</v>
      </c>
      <c r="N1706" s="25" t="s">
        <v>5090</v>
      </c>
      <c r="O1706" s="25" t="s">
        <v>3064</v>
      </c>
      <c r="P1706" s="25">
        <v>959</v>
      </c>
      <c r="Q1706" s="25">
        <v>5.798</v>
      </c>
      <c r="R1706" s="25" t="s">
        <v>87</v>
      </c>
      <c r="S1706" s="25" t="s">
        <v>36</v>
      </c>
    </row>
    <row r="1707" spans="1:19" x14ac:dyDescent="0.35">
      <c r="A1707" s="25" t="str">
        <f>+N1707</f>
        <v>Morand Gérald</v>
      </c>
      <c r="B1707" s="25" t="str">
        <f>+M1707</f>
        <v>661.48.351.0</v>
      </c>
      <c r="C1707" s="25" t="str">
        <f>LEFT(L1707,2)</f>
        <v>R9</v>
      </c>
      <c r="D1707" s="25">
        <f>+Q1707</f>
        <v>0.75</v>
      </c>
      <c r="E1707" s="25" t="str">
        <f>+R1707</f>
        <v>75+</v>
      </c>
      <c r="F1707" s="25" t="str">
        <f>+S1707</f>
        <v>A</v>
      </c>
      <c r="G1707" s="29" t="s">
        <v>1839</v>
      </c>
      <c r="H1707" s="29" t="str">
        <f t="shared" si="27"/>
        <v/>
      </c>
      <c r="I1707" s="25" t="str">
        <f>IF(K1707&gt;4,"Dames","Messieurs")</f>
        <v>Messieurs</v>
      </c>
      <c r="J1707" t="str">
        <f>RIGHT(B1707,5)</f>
        <v>351.0</v>
      </c>
      <c r="K1707">
        <f>VALUE(LEFT(J1707,1))</f>
        <v>3</v>
      </c>
      <c r="L1707" s="25" t="str">
        <f>+O1707</f>
        <v>R9 </v>
      </c>
      <c r="M1707" s="25" t="s">
        <v>2112</v>
      </c>
      <c r="N1707" s="25" t="s">
        <v>2113</v>
      </c>
      <c r="O1707" s="25" t="s">
        <v>3073</v>
      </c>
      <c r="P1707" s="25">
        <v>32458</v>
      </c>
      <c r="Q1707" s="25">
        <v>0.75</v>
      </c>
      <c r="R1707" s="25" t="s">
        <v>159</v>
      </c>
      <c r="S1707" s="25" t="s">
        <v>36</v>
      </c>
    </row>
    <row r="1708" spans="1:19" x14ac:dyDescent="0.35">
      <c r="A1708" s="25" t="str">
        <f>+N1708</f>
        <v>Morand Marianne</v>
      </c>
      <c r="B1708" s="25" t="str">
        <f>+M1708</f>
        <v>661.51.542.0</v>
      </c>
      <c r="C1708" s="25" t="str">
        <f>LEFT(L1708,2)</f>
        <v>R7</v>
      </c>
      <c r="D1708" s="25">
        <f>+Q1708</f>
        <v>2.8719999999999999</v>
      </c>
      <c r="E1708" s="25" t="str">
        <f>+R1708</f>
        <v>70+</v>
      </c>
      <c r="F1708" s="25" t="str">
        <f>+S1708</f>
        <v>A</v>
      </c>
      <c r="G1708" s="29" t="s">
        <v>543</v>
      </c>
      <c r="H1708" s="29" t="str">
        <f t="shared" si="27"/>
        <v/>
      </c>
      <c r="I1708" s="25" t="str">
        <f>IF(K1708&gt;4,"Dames","Messieurs")</f>
        <v>Dames</v>
      </c>
      <c r="J1708" t="str">
        <f>RIGHT(B1708,5)</f>
        <v>542.0</v>
      </c>
      <c r="K1708">
        <f>VALUE(LEFT(J1708,1))</f>
        <v>5</v>
      </c>
      <c r="L1708" s="25" t="str">
        <f>+O1708</f>
        <v>R7 </v>
      </c>
      <c r="M1708" s="25" t="s">
        <v>499</v>
      </c>
      <c r="N1708" s="25" t="s">
        <v>500</v>
      </c>
      <c r="O1708" s="25" t="s">
        <v>3066</v>
      </c>
      <c r="P1708" s="25">
        <v>4660</v>
      </c>
      <c r="Q1708" s="25">
        <v>2.8719999999999999</v>
      </c>
      <c r="R1708" s="25" t="s">
        <v>148</v>
      </c>
      <c r="S1708" s="25" t="s">
        <v>36</v>
      </c>
    </row>
    <row r="1709" spans="1:19" x14ac:dyDescent="0.35">
      <c r="A1709" s="25" t="str">
        <f>+N1709</f>
        <v>Morax Michel</v>
      </c>
      <c r="B1709" s="25" t="str">
        <f>+M1709</f>
        <v>661.55.383.0</v>
      </c>
      <c r="C1709" s="25" t="str">
        <f>LEFT(L1709,2)</f>
        <v>R9</v>
      </c>
      <c r="D1709" s="25">
        <f>+Q1709</f>
        <v>0.75</v>
      </c>
      <c r="E1709" s="25" t="str">
        <f>+R1709</f>
        <v>70+</v>
      </c>
      <c r="F1709" s="25" t="str">
        <f>+S1709</f>
        <v>A</v>
      </c>
      <c r="G1709" s="29" t="s">
        <v>28</v>
      </c>
      <c r="H1709" s="29" t="str">
        <f t="shared" si="27"/>
        <v/>
      </c>
      <c r="I1709" s="25" t="str">
        <f>IF(K1709&gt;4,"Dames","Messieurs")</f>
        <v>Messieurs</v>
      </c>
      <c r="J1709" t="str">
        <f>RIGHT(B1709,5)</f>
        <v>383.0</v>
      </c>
      <c r="K1709">
        <f>VALUE(LEFT(J1709,1))</f>
        <v>3</v>
      </c>
      <c r="L1709" s="25" t="str">
        <f>+O1709</f>
        <v>R9 </v>
      </c>
      <c r="M1709" s="25" t="s">
        <v>4865</v>
      </c>
      <c r="N1709" s="25" t="s">
        <v>4866</v>
      </c>
      <c r="O1709" s="25" t="s">
        <v>3073</v>
      </c>
      <c r="P1709" s="25">
        <v>32458</v>
      </c>
      <c r="Q1709" s="25">
        <v>0.75</v>
      </c>
      <c r="R1709" s="25" t="s">
        <v>148</v>
      </c>
      <c r="S1709" s="25" t="s">
        <v>36</v>
      </c>
    </row>
    <row r="1710" spans="1:19" x14ac:dyDescent="0.35">
      <c r="A1710" s="25" t="str">
        <f>+N1710</f>
        <v>Morel Romain</v>
      </c>
      <c r="B1710" s="25" t="str">
        <f>+M1710</f>
        <v>662.89.401.0</v>
      </c>
      <c r="C1710" s="25" t="str">
        <f>LEFT(L1710,2)</f>
        <v>R9</v>
      </c>
      <c r="D1710" s="25">
        <f>+Q1710</f>
        <v>0.75</v>
      </c>
      <c r="E1710" s="25" t="str">
        <f>+R1710</f>
        <v>35+</v>
      </c>
      <c r="F1710" s="25" t="str">
        <f>+S1710</f>
        <v>S</v>
      </c>
      <c r="G1710" s="29" t="s">
        <v>543</v>
      </c>
      <c r="H1710" s="29" t="str">
        <f t="shared" si="27"/>
        <v/>
      </c>
      <c r="I1710" s="25" t="str">
        <f>IF(K1710&gt;4,"Dames","Messieurs")</f>
        <v>Messieurs</v>
      </c>
      <c r="J1710" t="str">
        <f>RIGHT(B1710,5)</f>
        <v>401.0</v>
      </c>
      <c r="K1710">
        <f>VALUE(LEFT(J1710,1))</f>
        <v>4</v>
      </c>
      <c r="L1710" s="25" t="str">
        <f>+O1710</f>
        <v>R9 </v>
      </c>
      <c r="M1710" s="25" t="s">
        <v>1307</v>
      </c>
      <c r="N1710" s="25" t="s">
        <v>1308</v>
      </c>
      <c r="O1710" s="25" t="s">
        <v>3073</v>
      </c>
      <c r="P1710" s="25">
        <v>32458</v>
      </c>
      <c r="Q1710" s="25">
        <v>0.75</v>
      </c>
      <c r="R1710" s="25" t="s">
        <v>42</v>
      </c>
      <c r="S1710" s="25" t="s">
        <v>878</v>
      </c>
    </row>
    <row r="1711" spans="1:19" x14ac:dyDescent="0.35">
      <c r="A1711" s="25" t="str">
        <f>+N1711</f>
        <v>Morel Sylvette</v>
      </c>
      <c r="B1711" s="25" t="str">
        <f>+M1711</f>
        <v>662.58.814.0</v>
      </c>
      <c r="C1711" s="25" t="str">
        <f>LEFT(L1711,2)</f>
        <v>R7</v>
      </c>
      <c r="D1711" s="25">
        <f>+Q1711</f>
        <v>2.6880000000000002</v>
      </c>
      <c r="E1711" s="25" t="str">
        <f>+R1711</f>
        <v>65+</v>
      </c>
      <c r="F1711" s="25" t="str">
        <f>+S1711</f>
        <v>A</v>
      </c>
      <c r="G1711" s="29" t="s">
        <v>3995</v>
      </c>
      <c r="H1711" s="29" t="str">
        <f t="shared" si="27"/>
        <v/>
      </c>
      <c r="I1711" s="25" t="str">
        <f>IF(K1711&gt;4,"Dames","Messieurs")</f>
        <v>Dames</v>
      </c>
      <c r="J1711" t="str">
        <f>RIGHT(B1711,5)</f>
        <v>814.0</v>
      </c>
      <c r="K1711">
        <f>VALUE(LEFT(J1711,1))</f>
        <v>8</v>
      </c>
      <c r="L1711" s="25" t="str">
        <f>+O1711</f>
        <v>R7 </v>
      </c>
      <c r="M1711" s="25" t="s">
        <v>4070</v>
      </c>
      <c r="N1711" s="25" t="s">
        <v>4071</v>
      </c>
      <c r="O1711" s="25" t="s">
        <v>3066</v>
      </c>
      <c r="P1711" s="25">
        <v>5046</v>
      </c>
      <c r="Q1711" s="25">
        <v>2.6880000000000002</v>
      </c>
      <c r="R1711" s="25" t="s">
        <v>100</v>
      </c>
      <c r="S1711" s="25" t="s">
        <v>36</v>
      </c>
    </row>
    <row r="1712" spans="1:19" x14ac:dyDescent="0.35">
      <c r="A1712" s="25" t="str">
        <f>+N1712</f>
        <v>Morelli Brigitte</v>
      </c>
      <c r="B1712" s="25" t="str">
        <f>+M1712</f>
        <v>662.64.880.0</v>
      </c>
      <c r="C1712" s="25" t="str">
        <f>LEFT(L1712,2)</f>
        <v>R9</v>
      </c>
      <c r="D1712" s="25">
        <f>+Q1712</f>
        <v>0.75</v>
      </c>
      <c r="E1712" s="25" t="str">
        <f>+R1712</f>
        <v>60+</v>
      </c>
      <c r="F1712" s="25" t="str">
        <f>+S1712</f>
        <v>S</v>
      </c>
      <c r="G1712" s="29" t="s">
        <v>28</v>
      </c>
      <c r="H1712" s="29" t="str">
        <f t="shared" si="27"/>
        <v/>
      </c>
      <c r="I1712" s="25" t="str">
        <f>IF(K1712&gt;4,"Dames","Messieurs")</f>
        <v>Dames</v>
      </c>
      <c r="J1712" t="str">
        <f>RIGHT(B1712,5)</f>
        <v>880.0</v>
      </c>
      <c r="K1712">
        <f>VALUE(LEFT(J1712,1))</f>
        <v>8</v>
      </c>
      <c r="L1712" s="25" t="str">
        <f>+O1712</f>
        <v>R9 </v>
      </c>
      <c r="M1712" s="25" t="s">
        <v>1547</v>
      </c>
      <c r="N1712" s="25" t="s">
        <v>1548</v>
      </c>
      <c r="O1712" s="25" t="s">
        <v>3073</v>
      </c>
      <c r="P1712" s="25">
        <v>11805</v>
      </c>
      <c r="Q1712" s="25">
        <v>0.75</v>
      </c>
      <c r="R1712" s="25" t="s">
        <v>47</v>
      </c>
      <c r="S1712" s="25" t="s">
        <v>878</v>
      </c>
    </row>
    <row r="1713" spans="1:19" x14ac:dyDescent="0.35">
      <c r="A1713" s="25" t="str">
        <f>+N1713</f>
        <v>Moren Zachary</v>
      </c>
      <c r="B1713" s="25" t="str">
        <f>+M1713</f>
        <v>662.11.305.0</v>
      </c>
      <c r="C1713" s="25" t="str">
        <f>LEFT(L1713,2)</f>
        <v>R7</v>
      </c>
      <c r="D1713" s="25">
        <f>+Q1713</f>
        <v>2.4049999999999998</v>
      </c>
      <c r="E1713" s="25" t="str">
        <f>+R1713</f>
        <v>14&amp;U</v>
      </c>
      <c r="F1713" s="25" t="str">
        <f>+S1713</f>
        <v>A</v>
      </c>
      <c r="G1713" s="29" t="s">
        <v>25</v>
      </c>
      <c r="H1713" s="29" t="str">
        <f t="shared" si="27"/>
        <v/>
      </c>
      <c r="I1713" s="25" t="str">
        <f>IF(K1713&gt;4,"Dames","Messieurs")</f>
        <v>Messieurs</v>
      </c>
      <c r="J1713" t="str">
        <f>RIGHT(B1713,5)</f>
        <v>305.0</v>
      </c>
      <c r="K1713">
        <f>VALUE(LEFT(J1713,1))</f>
        <v>3</v>
      </c>
      <c r="L1713" s="25" t="str">
        <f>+O1713</f>
        <v>R7 </v>
      </c>
      <c r="M1713" s="25" t="s">
        <v>2196</v>
      </c>
      <c r="N1713" s="25" t="s">
        <v>2197</v>
      </c>
      <c r="O1713" s="25" t="s">
        <v>3066</v>
      </c>
      <c r="P1713" s="25">
        <v>16249</v>
      </c>
      <c r="Q1713" s="25">
        <v>2.4049999999999998</v>
      </c>
      <c r="R1713" s="25" t="s">
        <v>83</v>
      </c>
      <c r="S1713" s="25" t="s">
        <v>36</v>
      </c>
    </row>
    <row r="1714" spans="1:19" x14ac:dyDescent="0.35">
      <c r="A1714" s="25" t="str">
        <f>+N1714</f>
        <v>Moretti Raul</v>
      </c>
      <c r="B1714" s="25" t="str">
        <f>+M1714</f>
        <v>662.52.336.0</v>
      </c>
      <c r="C1714" s="25" t="str">
        <f>LEFT(L1714,2)</f>
        <v>R9</v>
      </c>
      <c r="D1714" s="25">
        <f>+Q1714</f>
        <v>0.75</v>
      </c>
      <c r="E1714" s="25" t="str">
        <f>+R1714</f>
        <v>70+</v>
      </c>
      <c r="F1714" s="25" t="str">
        <f>+S1714</f>
        <v>S</v>
      </c>
      <c r="G1714" s="29" t="s">
        <v>3359</v>
      </c>
      <c r="H1714" s="29" t="str">
        <f t="shared" si="27"/>
        <v/>
      </c>
      <c r="I1714" s="25" t="str">
        <f>IF(K1714&gt;4,"Dames","Messieurs")</f>
        <v>Messieurs</v>
      </c>
      <c r="J1714" t="str">
        <f>RIGHT(B1714,5)</f>
        <v>336.0</v>
      </c>
      <c r="K1714">
        <f>VALUE(LEFT(J1714,1))</f>
        <v>3</v>
      </c>
      <c r="L1714" s="25" t="str">
        <f>+O1714</f>
        <v>R9 </v>
      </c>
      <c r="M1714" s="25" t="s">
        <v>1711</v>
      </c>
      <c r="N1714" s="25" t="s">
        <v>1712</v>
      </c>
      <c r="O1714" s="25" t="s">
        <v>3073</v>
      </c>
      <c r="P1714" s="25">
        <v>32458</v>
      </c>
      <c r="Q1714" s="25">
        <v>0.75</v>
      </c>
      <c r="R1714" s="25" t="s">
        <v>148</v>
      </c>
      <c r="S1714" s="25" t="s">
        <v>878</v>
      </c>
    </row>
    <row r="1715" spans="1:19" x14ac:dyDescent="0.35">
      <c r="A1715" s="25" t="str">
        <f>+N1715</f>
        <v>Morisod Vincent</v>
      </c>
      <c r="B1715" s="25" t="str">
        <f>+M1715</f>
        <v>663.59.390.0</v>
      </c>
      <c r="C1715" s="25" t="str">
        <f>LEFT(L1715,2)</f>
        <v>R8</v>
      </c>
      <c r="D1715" s="25">
        <f>+Q1715</f>
        <v>1.375</v>
      </c>
      <c r="E1715" s="25" t="str">
        <f>+R1715</f>
        <v>65+</v>
      </c>
      <c r="F1715" s="25" t="str">
        <f>+S1715</f>
        <v>A</v>
      </c>
      <c r="G1715" s="29" t="s">
        <v>2175</v>
      </c>
      <c r="H1715" s="29" t="str">
        <f t="shared" si="27"/>
        <v/>
      </c>
      <c r="I1715" s="25" t="str">
        <f>IF(K1715&gt;4,"Dames","Messieurs")</f>
        <v>Messieurs</v>
      </c>
      <c r="J1715" t="str">
        <f>RIGHT(B1715,5)</f>
        <v>390.0</v>
      </c>
      <c r="K1715">
        <f>VALUE(LEFT(J1715,1))</f>
        <v>3</v>
      </c>
      <c r="L1715" s="25" t="str">
        <f>+O1715</f>
        <v>R8 </v>
      </c>
      <c r="M1715" s="25" t="s">
        <v>3385</v>
      </c>
      <c r="N1715" s="25" t="s">
        <v>3386</v>
      </c>
      <c r="O1715" s="25" t="s">
        <v>3070</v>
      </c>
      <c r="P1715" s="25">
        <v>24689</v>
      </c>
      <c r="Q1715" s="25">
        <v>1.375</v>
      </c>
      <c r="R1715" s="25" t="s">
        <v>100</v>
      </c>
      <c r="S1715" s="25" t="s">
        <v>36</v>
      </c>
    </row>
    <row r="1716" spans="1:19" x14ac:dyDescent="0.35">
      <c r="A1716" s="25" t="str">
        <f>+N1716</f>
        <v>Morlet Nicolas</v>
      </c>
      <c r="B1716" s="25" t="str">
        <f>+M1716</f>
        <v>663.71.351.0</v>
      </c>
      <c r="C1716" s="25" t="str">
        <f>LEFT(L1716,2)</f>
        <v>R8</v>
      </c>
      <c r="D1716" s="25">
        <f>+Q1716</f>
        <v>1.752</v>
      </c>
      <c r="E1716" s="25" t="str">
        <f>+R1716</f>
        <v>50+</v>
      </c>
      <c r="F1716" s="25" t="str">
        <f>+S1716</f>
        <v>A</v>
      </c>
      <c r="G1716" s="29" t="s">
        <v>27</v>
      </c>
      <c r="H1716" s="29" t="str">
        <f t="shared" si="27"/>
        <v/>
      </c>
      <c r="I1716" s="25" t="str">
        <f>IF(K1716&gt;4,"Dames","Messieurs")</f>
        <v>Messieurs</v>
      </c>
      <c r="J1716" t="str">
        <f>RIGHT(B1716,5)</f>
        <v>351.0</v>
      </c>
      <c r="K1716">
        <f>VALUE(LEFT(J1716,1))</f>
        <v>3</v>
      </c>
      <c r="L1716" s="25" t="str">
        <f>+O1716</f>
        <v>R8 </v>
      </c>
      <c r="M1716" s="25" t="s">
        <v>688</v>
      </c>
      <c r="N1716" s="25" t="s">
        <v>689</v>
      </c>
      <c r="O1716" s="25" t="s">
        <v>3070</v>
      </c>
      <c r="P1716" s="25">
        <v>21162</v>
      </c>
      <c r="Q1716" s="25">
        <v>1.752</v>
      </c>
      <c r="R1716" s="25" t="s">
        <v>39</v>
      </c>
      <c r="S1716" s="25" t="s">
        <v>36</v>
      </c>
    </row>
    <row r="1717" spans="1:19" x14ac:dyDescent="0.35">
      <c r="A1717" s="25" t="str">
        <f>+N1717</f>
        <v>Moroni Georgia</v>
      </c>
      <c r="B1717" s="25" t="str">
        <f>+M1717</f>
        <v>663.12.882.0</v>
      </c>
      <c r="C1717" s="25" t="str">
        <f>LEFT(L1717,2)</f>
        <v>R9</v>
      </c>
      <c r="D1717" s="25">
        <f>+Q1717</f>
        <v>0.75</v>
      </c>
      <c r="E1717" s="25" t="str">
        <f>+R1717</f>
        <v>14&amp;U</v>
      </c>
      <c r="F1717" s="25" t="str">
        <f>+S1717</f>
        <v>A</v>
      </c>
      <c r="G1717" s="29" t="s">
        <v>28</v>
      </c>
      <c r="H1717" s="29" t="str">
        <f t="shared" si="27"/>
        <v/>
      </c>
      <c r="I1717" s="25" t="str">
        <f>IF(K1717&gt;4,"Dames","Messieurs")</f>
        <v>Dames</v>
      </c>
      <c r="J1717" t="str">
        <f>RIGHT(B1717,5)</f>
        <v>882.0</v>
      </c>
      <c r="K1717">
        <f>VALUE(LEFT(J1717,1))</f>
        <v>8</v>
      </c>
      <c r="L1717" s="25" t="str">
        <f>+O1717</f>
        <v>R9 </v>
      </c>
      <c r="M1717" s="25" t="s">
        <v>4822</v>
      </c>
      <c r="N1717" s="25" t="s">
        <v>4823</v>
      </c>
      <c r="O1717" s="25" t="s">
        <v>3073</v>
      </c>
      <c r="P1717" s="25">
        <v>11805</v>
      </c>
      <c r="Q1717" s="25">
        <v>0.75</v>
      </c>
      <c r="R1717" s="25" t="s">
        <v>83</v>
      </c>
      <c r="S1717" s="25" t="s">
        <v>36</v>
      </c>
    </row>
    <row r="1718" spans="1:19" x14ac:dyDescent="0.35">
      <c r="A1718" s="25" t="str">
        <f>+N1718</f>
        <v>Mosca Nicolas</v>
      </c>
      <c r="B1718" s="25" t="str">
        <f>+M1718</f>
        <v>664.87.237.0</v>
      </c>
      <c r="C1718" s="25" t="str">
        <f>LEFT(L1718,2)</f>
        <v>R9</v>
      </c>
      <c r="D1718" s="25">
        <f>+Q1718</f>
        <v>0.75</v>
      </c>
      <c r="E1718" s="25" t="str">
        <f>+R1718</f>
        <v>35+</v>
      </c>
      <c r="F1718" s="25" t="str">
        <f>+S1718</f>
        <v>S</v>
      </c>
      <c r="G1718" s="29" t="s">
        <v>543</v>
      </c>
      <c r="H1718" s="29" t="str">
        <f t="shared" si="27"/>
        <v/>
      </c>
      <c r="I1718" s="25" t="str">
        <f>IF(K1718&gt;4,"Dames","Messieurs")</f>
        <v>Messieurs</v>
      </c>
      <c r="J1718" t="str">
        <f>RIGHT(B1718,5)</f>
        <v>237.0</v>
      </c>
      <c r="K1718">
        <f>VALUE(LEFT(J1718,1))</f>
        <v>2</v>
      </c>
      <c r="L1718" s="25" t="str">
        <f>+O1718</f>
        <v>R9 </v>
      </c>
      <c r="M1718" s="25" t="s">
        <v>1812</v>
      </c>
      <c r="N1718" s="25" t="s">
        <v>1813</v>
      </c>
      <c r="O1718" s="25" t="s">
        <v>3073</v>
      </c>
      <c r="P1718" s="25">
        <v>32458</v>
      </c>
      <c r="Q1718" s="25">
        <v>0.75</v>
      </c>
      <c r="R1718" s="25" t="s">
        <v>42</v>
      </c>
      <c r="S1718" s="25" t="s">
        <v>878</v>
      </c>
    </row>
    <row r="1719" spans="1:19" x14ac:dyDescent="0.35">
      <c r="A1719" s="25" t="str">
        <f>+N1719</f>
        <v>Mottaz Géraldine</v>
      </c>
      <c r="B1719" s="25" t="str">
        <f>+M1719</f>
        <v>667.91.537.0</v>
      </c>
      <c r="C1719" s="25" t="str">
        <f>LEFT(L1719,2)</f>
        <v>R9</v>
      </c>
      <c r="D1719" s="25">
        <f>+Q1719</f>
        <v>0.75</v>
      </c>
      <c r="E1719" s="25" t="str">
        <f>+R1719</f>
        <v>30+</v>
      </c>
      <c r="F1719" s="25" t="str">
        <f>+S1719</f>
        <v>S</v>
      </c>
      <c r="G1719" s="29" t="s">
        <v>543</v>
      </c>
      <c r="H1719" s="29" t="str">
        <f t="shared" si="27"/>
        <v/>
      </c>
      <c r="I1719" s="25" t="str">
        <f>IF(K1719&gt;4,"Dames","Messieurs")</f>
        <v>Dames</v>
      </c>
      <c r="J1719" t="str">
        <f>RIGHT(B1719,5)</f>
        <v>537.0</v>
      </c>
      <c r="K1719">
        <f>VALUE(LEFT(J1719,1))</f>
        <v>5</v>
      </c>
      <c r="L1719" s="25" t="str">
        <f>+O1719</f>
        <v>R9 </v>
      </c>
      <c r="M1719" s="25" t="s">
        <v>1309</v>
      </c>
      <c r="N1719" s="25" t="s">
        <v>1310</v>
      </c>
      <c r="O1719" s="25" t="s">
        <v>3073</v>
      </c>
      <c r="P1719" s="25">
        <v>11805</v>
      </c>
      <c r="Q1719" s="25">
        <v>0.75</v>
      </c>
      <c r="R1719" s="25" t="s">
        <v>35</v>
      </c>
      <c r="S1719" s="25" t="s">
        <v>878</v>
      </c>
    </row>
    <row r="1720" spans="1:19" x14ac:dyDescent="0.35">
      <c r="A1720" s="25" t="str">
        <f>+N1720</f>
        <v>Mottier Céline</v>
      </c>
      <c r="B1720" s="25" t="str">
        <f>+M1720</f>
        <v>667.02.809.0</v>
      </c>
      <c r="C1720" s="25" t="str">
        <f>LEFT(L1720,2)</f>
        <v>R9</v>
      </c>
      <c r="D1720" s="25">
        <f>+Q1720</f>
        <v>0.75</v>
      </c>
      <c r="E1720" s="25" t="str">
        <f>+R1720</f>
        <v>A</v>
      </c>
      <c r="F1720" s="25" t="str">
        <f>+S1720</f>
        <v>S</v>
      </c>
      <c r="G1720" s="29" t="s">
        <v>25</v>
      </c>
      <c r="H1720" s="29" t="str">
        <f t="shared" si="27"/>
        <v/>
      </c>
      <c r="I1720" s="25" t="str">
        <f>IF(K1720&gt;4,"Dames","Messieurs")</f>
        <v>Dames</v>
      </c>
      <c r="J1720" t="str">
        <f>RIGHT(B1720,5)</f>
        <v>809.0</v>
      </c>
      <c r="K1720">
        <f>VALUE(LEFT(J1720,1))</f>
        <v>8</v>
      </c>
      <c r="L1720" s="25" t="str">
        <f>+O1720</f>
        <v>R9 </v>
      </c>
      <c r="M1720" s="25" t="s">
        <v>81</v>
      </c>
      <c r="N1720" s="25" t="s">
        <v>82</v>
      </c>
      <c r="O1720" s="25" t="s">
        <v>3073</v>
      </c>
      <c r="P1720" s="25">
        <v>11805</v>
      </c>
      <c r="Q1720" s="25">
        <v>0.75</v>
      </c>
      <c r="R1720" s="25" t="s">
        <v>36</v>
      </c>
      <c r="S1720" s="25" t="s">
        <v>878</v>
      </c>
    </row>
    <row r="1721" spans="1:19" x14ac:dyDescent="0.35">
      <c r="A1721" s="25" t="str">
        <f>+N1721</f>
        <v>Mottier Elodie</v>
      </c>
      <c r="B1721" s="25" t="str">
        <f>+M1721</f>
        <v>667.00.871.0</v>
      </c>
      <c r="C1721" s="25" t="str">
        <f>LEFT(L1721,2)</f>
        <v>R9</v>
      </c>
      <c r="D1721" s="25">
        <f>+Q1721</f>
        <v>0.75</v>
      </c>
      <c r="E1721" s="25" t="str">
        <f>+R1721</f>
        <v>A</v>
      </c>
      <c r="F1721" s="25" t="str">
        <f>+S1721</f>
        <v>S</v>
      </c>
      <c r="G1721" s="29" t="s">
        <v>25</v>
      </c>
      <c r="H1721" s="29" t="str">
        <f t="shared" si="27"/>
        <v/>
      </c>
      <c r="I1721" s="25" t="str">
        <f>IF(K1721&gt;4,"Dames","Messieurs")</f>
        <v>Dames</v>
      </c>
      <c r="J1721" t="str">
        <f>RIGHT(B1721,5)</f>
        <v>871.0</v>
      </c>
      <c r="K1721">
        <f>VALUE(LEFT(J1721,1))</f>
        <v>8</v>
      </c>
      <c r="L1721" s="25" t="str">
        <f>+O1721</f>
        <v>R9 </v>
      </c>
      <c r="M1721" s="25" t="s">
        <v>85</v>
      </c>
      <c r="N1721" s="25" t="s">
        <v>86</v>
      </c>
      <c r="O1721" s="25" t="s">
        <v>3073</v>
      </c>
      <c r="P1721" s="25">
        <v>11805</v>
      </c>
      <c r="Q1721" s="25">
        <v>0.75</v>
      </c>
      <c r="R1721" s="25" t="s">
        <v>36</v>
      </c>
      <c r="S1721" s="25" t="s">
        <v>878</v>
      </c>
    </row>
    <row r="1722" spans="1:19" x14ac:dyDescent="0.35">
      <c r="A1722" s="25" t="str">
        <f>+N1722</f>
        <v>Motto Federico</v>
      </c>
      <c r="B1722" s="25" t="str">
        <f>+M1722</f>
        <v>667.99.457.1</v>
      </c>
      <c r="C1722" s="25" t="str">
        <f>LEFT(L1722,2)</f>
        <v>R7</v>
      </c>
      <c r="D1722" s="25">
        <f>+Q1722</f>
        <v>2.6989999999999998</v>
      </c>
      <c r="E1722" s="25" t="str">
        <f>+R1722</f>
        <v>A</v>
      </c>
      <c r="F1722" s="25" t="str">
        <f>+S1722</f>
        <v>A</v>
      </c>
      <c r="G1722" s="29" t="s">
        <v>3995</v>
      </c>
      <c r="H1722" s="29" t="str">
        <f t="shared" si="27"/>
        <v/>
      </c>
      <c r="I1722" s="25" t="str">
        <f>IF(K1722&gt;4,"Dames","Messieurs")</f>
        <v>Messieurs</v>
      </c>
      <c r="J1722" t="str">
        <f>RIGHT(B1722,5)</f>
        <v>457.1</v>
      </c>
      <c r="K1722">
        <f>VALUE(LEFT(J1722,1))</f>
        <v>4</v>
      </c>
      <c r="L1722" s="25" t="str">
        <f>+O1722</f>
        <v>R7 </v>
      </c>
      <c r="M1722" s="25" t="s">
        <v>4172</v>
      </c>
      <c r="N1722" s="25" t="s">
        <v>4173</v>
      </c>
      <c r="O1722" s="25" t="s">
        <v>3066</v>
      </c>
      <c r="P1722" s="25">
        <v>14369</v>
      </c>
      <c r="Q1722" s="25">
        <v>2.6989999999999998</v>
      </c>
      <c r="R1722" s="25" t="s">
        <v>36</v>
      </c>
      <c r="S1722" s="25" t="s">
        <v>36</v>
      </c>
    </row>
    <row r="1723" spans="1:19" x14ac:dyDescent="0.35">
      <c r="A1723" s="25" t="str">
        <f>+N1723</f>
        <v>Motz-Felder corinne</v>
      </c>
      <c r="B1723" s="25" t="str">
        <f>+M1723</f>
        <v>667.63.859.0</v>
      </c>
      <c r="C1723" s="25" t="str">
        <f>LEFT(L1723,2)</f>
        <v>R9</v>
      </c>
      <c r="D1723" s="25">
        <f>+Q1723</f>
        <v>0.75</v>
      </c>
      <c r="E1723" s="25" t="str">
        <f>+R1723</f>
        <v>60+</v>
      </c>
      <c r="F1723" s="25" t="str">
        <f>+S1723</f>
        <v>S</v>
      </c>
      <c r="G1723" s="29" t="s">
        <v>3359</v>
      </c>
      <c r="H1723" s="29" t="str">
        <f t="shared" si="27"/>
        <v/>
      </c>
      <c r="I1723" s="25" t="str">
        <f>IF(K1723&gt;4,"Dames","Messieurs")</f>
        <v>Dames</v>
      </c>
      <c r="J1723" t="str">
        <f>RIGHT(B1723,5)</f>
        <v>859.0</v>
      </c>
      <c r="K1723">
        <f>VALUE(LEFT(J1723,1))</f>
        <v>8</v>
      </c>
      <c r="L1723" s="25" t="str">
        <f>+O1723</f>
        <v>R9 </v>
      </c>
      <c r="M1723" s="25" t="s">
        <v>3321</v>
      </c>
      <c r="N1723" s="25" t="s">
        <v>3322</v>
      </c>
      <c r="O1723" s="25" t="s">
        <v>3073</v>
      </c>
      <c r="P1723" s="25">
        <v>11805</v>
      </c>
      <c r="Q1723" s="25">
        <v>0.75</v>
      </c>
      <c r="R1723" s="25" t="s">
        <v>47</v>
      </c>
      <c r="S1723" s="25" t="s">
        <v>878</v>
      </c>
    </row>
    <row r="1724" spans="1:19" x14ac:dyDescent="0.35">
      <c r="A1724" s="25" t="str">
        <f>+N1724</f>
        <v>Mouclier Florence</v>
      </c>
      <c r="B1724" s="25" t="str">
        <f>+M1724</f>
        <v>667.75.703.0</v>
      </c>
      <c r="C1724" s="25" t="str">
        <f>LEFT(L1724,2)</f>
        <v>R6</v>
      </c>
      <c r="D1724" s="25">
        <f>+Q1724</f>
        <v>3.7450000000000001</v>
      </c>
      <c r="E1724" s="25" t="str">
        <f>+R1724</f>
        <v>50+</v>
      </c>
      <c r="F1724" s="25" t="str">
        <f>+S1724</f>
        <v>A</v>
      </c>
      <c r="G1724" s="29" t="s">
        <v>543</v>
      </c>
      <c r="H1724" s="29" t="str">
        <f t="shared" si="27"/>
        <v/>
      </c>
      <c r="I1724" s="25" t="str">
        <f>IF(K1724&gt;4,"Dames","Messieurs")</f>
        <v>Dames</v>
      </c>
      <c r="J1724" t="str">
        <f>RIGHT(B1724,5)</f>
        <v>703.0</v>
      </c>
      <c r="K1724">
        <f>VALUE(LEFT(J1724,1))</f>
        <v>7</v>
      </c>
      <c r="L1724" s="25" t="str">
        <f>+O1724</f>
        <v>R6 </v>
      </c>
      <c r="M1724" s="25" t="s">
        <v>4011</v>
      </c>
      <c r="N1724" s="25" t="s">
        <v>4012</v>
      </c>
      <c r="O1724" s="25" t="s">
        <v>3065</v>
      </c>
      <c r="P1724" s="25">
        <v>3055</v>
      </c>
      <c r="Q1724" s="25">
        <v>3.7450000000000001</v>
      </c>
      <c r="R1724" s="25" t="s">
        <v>39</v>
      </c>
      <c r="S1724" s="25" t="s">
        <v>36</v>
      </c>
    </row>
    <row r="1725" spans="1:19" x14ac:dyDescent="0.35">
      <c r="A1725" s="25" t="str">
        <f>+N1725</f>
        <v>Moulin Claudine</v>
      </c>
      <c r="B1725" s="25" t="str">
        <f>+M1725</f>
        <v>667.72.741.0</v>
      </c>
      <c r="C1725" s="25" t="str">
        <f>LEFT(L1725,2)</f>
        <v>R5</v>
      </c>
      <c r="D1725" s="25">
        <f>+Q1725</f>
        <v>5.4459999999999997</v>
      </c>
      <c r="E1725" s="25" t="str">
        <f>+R1725</f>
        <v>50+</v>
      </c>
      <c r="F1725" s="25" t="str">
        <f>+S1725</f>
        <v>A</v>
      </c>
      <c r="G1725" s="29" t="s">
        <v>2175</v>
      </c>
      <c r="H1725" s="29" t="str">
        <f t="shared" si="27"/>
        <v/>
      </c>
      <c r="I1725" s="25" t="str">
        <f>IF(K1725&gt;4,"Dames","Messieurs")</f>
        <v>Dames</v>
      </c>
      <c r="J1725" t="str">
        <f>RIGHT(B1725,5)</f>
        <v>741.0</v>
      </c>
      <c r="K1725">
        <f>VALUE(LEFT(J1725,1))</f>
        <v>7</v>
      </c>
      <c r="L1725" s="25" t="str">
        <f>+O1725</f>
        <v>R5 </v>
      </c>
      <c r="M1725" s="25" t="s">
        <v>2727</v>
      </c>
      <c r="N1725" s="25" t="s">
        <v>2728</v>
      </c>
      <c r="O1725" s="25" t="s">
        <v>3084</v>
      </c>
      <c r="P1725" s="25">
        <v>1174</v>
      </c>
      <c r="Q1725" s="25">
        <v>5.4459999999999997</v>
      </c>
      <c r="R1725" s="25" t="s">
        <v>39</v>
      </c>
      <c r="S1725" s="25" t="s">
        <v>36</v>
      </c>
    </row>
    <row r="1726" spans="1:19" x14ac:dyDescent="0.35">
      <c r="A1726" s="25" t="str">
        <f>+N1726</f>
        <v>Moulin Kevin</v>
      </c>
      <c r="B1726" s="25" t="str">
        <f>+M1726</f>
        <v>667.80.278.0</v>
      </c>
      <c r="C1726" s="25" t="str">
        <f>LEFT(L1726,2)</f>
        <v>R9</v>
      </c>
      <c r="D1726" s="25">
        <f>+Q1726</f>
        <v>0.75</v>
      </c>
      <c r="E1726" s="25" t="str">
        <f>+R1726</f>
        <v>45+</v>
      </c>
      <c r="F1726" s="25" t="str">
        <f>+S1726</f>
        <v>S</v>
      </c>
      <c r="G1726" s="29" t="s">
        <v>25</v>
      </c>
      <c r="H1726" s="29" t="str">
        <f t="shared" si="27"/>
        <v/>
      </c>
      <c r="I1726" s="25" t="str">
        <f>IF(K1726&gt;4,"Dames","Messieurs")</f>
        <v>Messieurs</v>
      </c>
      <c r="J1726" t="str">
        <f>RIGHT(B1726,5)</f>
        <v>278.0</v>
      </c>
      <c r="K1726">
        <f>VALUE(LEFT(J1726,1))</f>
        <v>2</v>
      </c>
      <c r="L1726" s="25" t="str">
        <f>+O1726</f>
        <v>R9 </v>
      </c>
      <c r="M1726" s="25" t="s">
        <v>124</v>
      </c>
      <c r="N1726" s="25" t="s">
        <v>125</v>
      </c>
      <c r="O1726" s="25" t="s">
        <v>3073</v>
      </c>
      <c r="P1726" s="25">
        <v>32458</v>
      </c>
      <c r="Q1726" s="25">
        <v>0.75</v>
      </c>
      <c r="R1726" s="25" t="s">
        <v>78</v>
      </c>
      <c r="S1726" s="25" t="s">
        <v>878</v>
      </c>
    </row>
    <row r="1727" spans="1:19" x14ac:dyDescent="0.35">
      <c r="A1727" s="25" t="str">
        <f>+N1727</f>
        <v>Mourey Pierre</v>
      </c>
      <c r="B1727" s="25" t="str">
        <f>+M1727</f>
        <v>667.96.273.0</v>
      </c>
      <c r="C1727" s="25" t="str">
        <f>LEFT(L1727,2)</f>
        <v>R9</v>
      </c>
      <c r="D1727" s="25">
        <f>+Q1727</f>
        <v>0.75</v>
      </c>
      <c r="E1727" s="25" t="str">
        <f>+R1727</f>
        <v>A</v>
      </c>
      <c r="F1727" s="25" t="str">
        <f>+S1727</f>
        <v>S</v>
      </c>
      <c r="G1727" s="29" t="s">
        <v>27</v>
      </c>
      <c r="H1727" s="29" t="str">
        <f t="shared" si="27"/>
        <v/>
      </c>
      <c r="I1727" s="25" t="str">
        <f>IF(K1727&gt;4,"Dames","Messieurs")</f>
        <v>Messieurs</v>
      </c>
      <c r="J1727" t="str">
        <f>RIGHT(B1727,5)</f>
        <v>273.0</v>
      </c>
      <c r="K1727">
        <f>VALUE(LEFT(J1727,1))</f>
        <v>2</v>
      </c>
      <c r="L1727" s="25" t="str">
        <f>+O1727</f>
        <v>R9 </v>
      </c>
      <c r="M1727" s="25" t="s">
        <v>1455</v>
      </c>
      <c r="N1727" s="25" t="s">
        <v>1456</v>
      </c>
      <c r="O1727" s="25" t="s">
        <v>3073</v>
      </c>
      <c r="P1727" s="25">
        <v>32458</v>
      </c>
      <c r="Q1727" s="25">
        <v>0.75</v>
      </c>
      <c r="R1727" s="25" t="s">
        <v>36</v>
      </c>
      <c r="S1727" s="25" t="s">
        <v>878</v>
      </c>
    </row>
    <row r="1728" spans="1:19" x14ac:dyDescent="0.35">
      <c r="A1728" s="25" t="str">
        <f>+N1728</f>
        <v>Mourier Florent</v>
      </c>
      <c r="B1728" s="25" t="str">
        <f>+M1728</f>
        <v>667.76.165.0</v>
      </c>
      <c r="C1728" s="25" t="str">
        <f>LEFT(L1728,2)</f>
        <v>R9</v>
      </c>
      <c r="D1728" s="25">
        <f>+Q1728</f>
        <v>0.75</v>
      </c>
      <c r="E1728" s="25" t="str">
        <f>+R1728</f>
        <v>45+</v>
      </c>
      <c r="F1728" s="25" t="str">
        <f>+S1728</f>
        <v>S</v>
      </c>
      <c r="G1728" s="29" t="s">
        <v>3359</v>
      </c>
      <c r="H1728" s="29" t="str">
        <f t="shared" si="27"/>
        <v/>
      </c>
      <c r="I1728" s="25" t="str">
        <f>IF(K1728&gt;4,"Dames","Messieurs")</f>
        <v>Messieurs</v>
      </c>
      <c r="J1728" t="str">
        <f>RIGHT(B1728,5)</f>
        <v>165.0</v>
      </c>
      <c r="K1728">
        <f>VALUE(LEFT(J1728,1))</f>
        <v>1</v>
      </c>
      <c r="L1728" s="25" t="str">
        <f>+O1728</f>
        <v>R9 </v>
      </c>
      <c r="M1728" s="25" t="s">
        <v>1713</v>
      </c>
      <c r="N1728" s="25" t="s">
        <v>1714</v>
      </c>
      <c r="O1728" s="25" t="s">
        <v>3073</v>
      </c>
      <c r="P1728" s="25">
        <v>32458</v>
      </c>
      <c r="Q1728" s="25">
        <v>0.75</v>
      </c>
      <c r="R1728" s="25" t="s">
        <v>78</v>
      </c>
      <c r="S1728" s="25" t="s">
        <v>878</v>
      </c>
    </row>
    <row r="1729" spans="1:19" x14ac:dyDescent="0.35">
      <c r="A1729" s="25" t="str">
        <f>+N1729</f>
        <v>Mouron Patrick</v>
      </c>
      <c r="B1729" s="25" t="str">
        <f>+M1729</f>
        <v>667.57.120.0</v>
      </c>
      <c r="C1729" s="25" t="str">
        <f>LEFT(L1729,2)</f>
        <v>R9</v>
      </c>
      <c r="D1729" s="25">
        <f>+Q1729</f>
        <v>0.75</v>
      </c>
      <c r="E1729" s="25" t="str">
        <f>+R1729</f>
        <v>65+</v>
      </c>
      <c r="F1729" s="25" t="str">
        <f>+S1729</f>
        <v>S</v>
      </c>
      <c r="G1729" s="29" t="s">
        <v>3995</v>
      </c>
      <c r="H1729" s="29" t="str">
        <f t="shared" si="27"/>
        <v/>
      </c>
      <c r="I1729" s="25" t="str">
        <f>IF(K1729&gt;4,"Dames","Messieurs")</f>
        <v>Messieurs</v>
      </c>
      <c r="J1729" t="str">
        <f>RIGHT(B1729,5)</f>
        <v>120.0</v>
      </c>
      <c r="K1729">
        <f>VALUE(LEFT(J1729,1))</f>
        <v>1</v>
      </c>
      <c r="L1729" s="25" t="str">
        <f>+O1729</f>
        <v>R9 </v>
      </c>
      <c r="M1729" s="25" t="s">
        <v>4300</v>
      </c>
      <c r="N1729" s="25" t="s">
        <v>4301</v>
      </c>
      <c r="O1729" s="25" t="s">
        <v>3073</v>
      </c>
      <c r="P1729" s="25">
        <v>32458</v>
      </c>
      <c r="Q1729" s="25">
        <v>0.75</v>
      </c>
      <c r="R1729" s="25" t="s">
        <v>100</v>
      </c>
      <c r="S1729" s="25" t="s">
        <v>878</v>
      </c>
    </row>
    <row r="1730" spans="1:19" x14ac:dyDescent="0.35">
      <c r="A1730" s="25" t="str">
        <f>+N1730</f>
        <v>Mudry François</v>
      </c>
      <c r="B1730" s="25" t="str">
        <f>+M1730</f>
        <v>668.68.142.0</v>
      </c>
      <c r="C1730" s="25" t="str">
        <f>LEFT(L1730,2)</f>
        <v>R7</v>
      </c>
      <c r="D1730" s="25">
        <f>+Q1730</f>
        <v>2.0379999999999998</v>
      </c>
      <c r="E1730" s="25" t="str">
        <f>+R1730</f>
        <v>55+</v>
      </c>
      <c r="F1730" s="25" t="str">
        <f>+S1730</f>
        <v>A</v>
      </c>
      <c r="G1730" s="29" t="s">
        <v>3996</v>
      </c>
      <c r="H1730" s="29" t="str">
        <f t="shared" si="27"/>
        <v/>
      </c>
      <c r="I1730" s="25" t="str">
        <f>IF(K1730&gt;4,"Dames","Messieurs")</f>
        <v>Messieurs</v>
      </c>
      <c r="J1730" t="str">
        <f>RIGHT(B1730,5)</f>
        <v>142.0</v>
      </c>
      <c r="K1730">
        <f>VALUE(LEFT(J1730,1))</f>
        <v>1</v>
      </c>
      <c r="L1730" s="25" t="str">
        <f>+O1730</f>
        <v>R7 </v>
      </c>
      <c r="M1730" s="25" t="s">
        <v>4495</v>
      </c>
      <c r="N1730" s="25" t="s">
        <v>4496</v>
      </c>
      <c r="O1730" s="25" t="s">
        <v>3066</v>
      </c>
      <c r="P1730" s="25">
        <v>18887</v>
      </c>
      <c r="Q1730" s="25">
        <v>2.0379999999999998</v>
      </c>
      <c r="R1730" s="25" t="s">
        <v>53</v>
      </c>
      <c r="S1730" s="25" t="s">
        <v>36</v>
      </c>
    </row>
    <row r="1731" spans="1:19" x14ac:dyDescent="0.35">
      <c r="A1731" s="25" t="str">
        <f>+N1731</f>
        <v>Mugnier Jérémie</v>
      </c>
      <c r="B1731" s="25" t="str">
        <f>+M1731</f>
        <v>668.98.230.0</v>
      </c>
      <c r="C1731" s="25" t="str">
        <f>LEFT(L1731,2)</f>
        <v>R9</v>
      </c>
      <c r="D1731" s="25">
        <f>+Q1731</f>
        <v>0.75</v>
      </c>
      <c r="E1731" s="25" t="str">
        <f>+R1731</f>
        <v>A</v>
      </c>
      <c r="F1731" s="25" t="str">
        <f>+S1731</f>
        <v>S</v>
      </c>
      <c r="G1731" s="29" t="s">
        <v>27</v>
      </c>
      <c r="H1731" s="29" t="str">
        <f t="shared" si="27"/>
        <v/>
      </c>
      <c r="I1731" s="25" t="str">
        <f>IF(K1731&gt;4,"Dames","Messieurs")</f>
        <v>Messieurs</v>
      </c>
      <c r="J1731" t="str">
        <f>RIGHT(B1731,5)</f>
        <v>230.0</v>
      </c>
      <c r="K1731">
        <f>VALUE(LEFT(J1731,1))</f>
        <v>2</v>
      </c>
      <c r="L1731" s="25" t="str">
        <f>+O1731</f>
        <v>R9 </v>
      </c>
      <c r="M1731" s="25" t="s">
        <v>1457</v>
      </c>
      <c r="N1731" s="25" t="s">
        <v>1458</v>
      </c>
      <c r="O1731" s="25" t="s">
        <v>3073</v>
      </c>
      <c r="P1731" s="25">
        <v>32458</v>
      </c>
      <c r="Q1731" s="25">
        <v>0.75</v>
      </c>
      <c r="R1731" s="25" t="s">
        <v>36</v>
      </c>
      <c r="S1731" s="25" t="s">
        <v>878</v>
      </c>
    </row>
    <row r="1732" spans="1:19" x14ac:dyDescent="0.35">
      <c r="A1732" s="25" t="str">
        <f>+N1732</f>
        <v>Mugnier Maxime</v>
      </c>
      <c r="B1732" s="25" t="str">
        <f>+M1732</f>
        <v>668.99.444.0</v>
      </c>
      <c r="C1732" s="25" t="str">
        <f>LEFT(L1732,2)</f>
        <v>R9</v>
      </c>
      <c r="D1732" s="25">
        <f>+Q1732</f>
        <v>0.75</v>
      </c>
      <c r="E1732" s="25" t="str">
        <f>+R1732</f>
        <v>A</v>
      </c>
      <c r="F1732" s="25" t="str">
        <f>+S1732</f>
        <v>S</v>
      </c>
      <c r="G1732" s="29" t="s">
        <v>27</v>
      </c>
      <c r="H1732" s="29" t="str">
        <f t="shared" si="27"/>
        <v/>
      </c>
      <c r="I1732" s="25" t="str">
        <f>IF(K1732&gt;4,"Dames","Messieurs")</f>
        <v>Messieurs</v>
      </c>
      <c r="J1732" t="str">
        <f>RIGHT(B1732,5)</f>
        <v>444.0</v>
      </c>
      <c r="K1732">
        <f>VALUE(LEFT(J1732,1))</f>
        <v>4</v>
      </c>
      <c r="L1732" s="25" t="str">
        <f>+O1732</f>
        <v>R9 </v>
      </c>
      <c r="M1732" s="25" t="s">
        <v>1459</v>
      </c>
      <c r="N1732" s="25" t="s">
        <v>1460</v>
      </c>
      <c r="O1732" s="25" t="s">
        <v>3073</v>
      </c>
      <c r="P1732" s="25">
        <v>32458</v>
      </c>
      <c r="Q1732" s="25">
        <v>0.75</v>
      </c>
      <c r="R1732" s="25" t="s">
        <v>36</v>
      </c>
      <c r="S1732" s="25" t="s">
        <v>878</v>
      </c>
    </row>
    <row r="1733" spans="1:19" x14ac:dyDescent="0.35">
      <c r="A1733" s="25" t="str">
        <f>+N1733</f>
        <v>Mugnier Tom</v>
      </c>
      <c r="B1733" s="25" t="str">
        <f>+M1733</f>
        <v>668.02.368.0</v>
      </c>
      <c r="C1733" s="25" t="str">
        <f>LEFT(L1733,2)</f>
        <v>R9</v>
      </c>
      <c r="D1733" s="25">
        <f>+Q1733</f>
        <v>0.75</v>
      </c>
      <c r="E1733" s="25" t="str">
        <f>+R1733</f>
        <v>A</v>
      </c>
      <c r="F1733" s="25" t="str">
        <f>+S1733</f>
        <v>S</v>
      </c>
      <c r="G1733" s="29" t="s">
        <v>27</v>
      </c>
      <c r="H1733" s="29" t="str">
        <f t="shared" si="27"/>
        <v/>
      </c>
      <c r="I1733" s="25" t="str">
        <f>IF(K1733&gt;4,"Dames","Messieurs")</f>
        <v>Messieurs</v>
      </c>
      <c r="J1733" t="str">
        <f>RIGHT(B1733,5)</f>
        <v>368.0</v>
      </c>
      <c r="K1733">
        <f>VALUE(LEFT(J1733,1))</f>
        <v>3</v>
      </c>
      <c r="L1733" s="25" t="str">
        <f>+O1733</f>
        <v>R9 </v>
      </c>
      <c r="M1733" s="25" t="s">
        <v>1461</v>
      </c>
      <c r="N1733" s="25" t="s">
        <v>1462</v>
      </c>
      <c r="O1733" s="25" t="s">
        <v>3073</v>
      </c>
      <c r="P1733" s="25">
        <v>32458</v>
      </c>
      <c r="Q1733" s="25">
        <v>0.75</v>
      </c>
      <c r="R1733" s="25" t="s">
        <v>36</v>
      </c>
      <c r="S1733" s="25" t="s">
        <v>878</v>
      </c>
    </row>
    <row r="1734" spans="1:19" x14ac:dyDescent="0.35">
      <c r="A1734" s="25" t="str">
        <f>+N1734</f>
        <v>Muller Cédric</v>
      </c>
      <c r="B1734" s="25" t="str">
        <f>+M1734</f>
        <v>671.13.451.0</v>
      </c>
      <c r="C1734" s="25" t="str">
        <f>LEFT(L1734,2)</f>
        <v>R7</v>
      </c>
      <c r="D1734" s="25">
        <f>+Q1734</f>
        <v>2.3260000000000001</v>
      </c>
      <c r="E1734" s="25" t="str">
        <f>+R1734</f>
        <v>12&amp;U</v>
      </c>
      <c r="F1734" s="25" t="str">
        <f>+S1734</f>
        <v>A</v>
      </c>
      <c r="G1734" s="29" t="s">
        <v>27</v>
      </c>
      <c r="H1734" s="29" t="str">
        <f t="shared" si="27"/>
        <v/>
      </c>
      <c r="I1734" s="25" t="str">
        <f>IF(K1734&gt;4,"Dames","Messieurs")</f>
        <v>Messieurs</v>
      </c>
      <c r="J1734" t="str">
        <f>RIGHT(B1734,5)</f>
        <v>451.0</v>
      </c>
      <c r="K1734">
        <f>VALUE(LEFT(J1734,1))</f>
        <v>4</v>
      </c>
      <c r="L1734" s="25" t="str">
        <f>+O1734</f>
        <v>R7 </v>
      </c>
      <c r="M1734" s="25" t="s">
        <v>4800</v>
      </c>
      <c r="N1734" s="25" t="s">
        <v>4801</v>
      </c>
      <c r="O1734" s="25" t="s">
        <v>3066</v>
      </c>
      <c r="P1734" s="25">
        <v>16791</v>
      </c>
      <c r="Q1734" s="25">
        <v>2.3260000000000001</v>
      </c>
      <c r="R1734" s="25" t="s">
        <v>50</v>
      </c>
      <c r="S1734" s="25" t="s">
        <v>36</v>
      </c>
    </row>
    <row r="1735" spans="1:19" x14ac:dyDescent="0.35">
      <c r="A1735" s="25" t="str">
        <f>+N1735</f>
        <v>Müller Chelan</v>
      </c>
      <c r="B1735" s="25" t="str">
        <f>+M1735</f>
        <v>671.98.216.0</v>
      </c>
      <c r="C1735" s="25" t="str">
        <f>LEFT(L1735,2)</f>
        <v>R9</v>
      </c>
      <c r="D1735" s="25">
        <f>+Q1735</f>
        <v>0.745</v>
      </c>
      <c r="E1735" s="25" t="str">
        <f>+R1735</f>
        <v>A</v>
      </c>
      <c r="F1735" s="25" t="str">
        <f>+S1735</f>
        <v>A</v>
      </c>
      <c r="G1735" s="29" t="s">
        <v>3994</v>
      </c>
      <c r="H1735" s="29" t="str">
        <f t="shared" si="27"/>
        <v/>
      </c>
      <c r="I1735" s="25" t="str">
        <f>IF(K1735&gt;4,"Dames","Messieurs")</f>
        <v>Messieurs</v>
      </c>
      <c r="J1735" t="str">
        <f>RIGHT(B1735,5)</f>
        <v>216.0</v>
      </c>
      <c r="K1735">
        <f>VALUE(LEFT(J1735,1))</f>
        <v>2</v>
      </c>
      <c r="L1735" s="25" t="str">
        <f>+O1735</f>
        <v>R9 </v>
      </c>
      <c r="M1735" s="25" t="s">
        <v>4715</v>
      </c>
      <c r="N1735" s="25" t="s">
        <v>4716</v>
      </c>
      <c r="O1735" s="25" t="s">
        <v>3073</v>
      </c>
      <c r="P1735" s="25">
        <v>44548</v>
      </c>
      <c r="Q1735" s="25">
        <v>0.745</v>
      </c>
      <c r="R1735" s="25" t="s">
        <v>36</v>
      </c>
      <c r="S1735" s="25" t="s">
        <v>36</v>
      </c>
    </row>
    <row r="1736" spans="1:19" x14ac:dyDescent="0.35">
      <c r="A1736" s="25" t="str">
        <f>+N1736</f>
        <v>Muller Clara</v>
      </c>
      <c r="B1736" s="25" t="str">
        <f>+M1736</f>
        <v>671.15.622.0</v>
      </c>
      <c r="C1736" s="25" t="str">
        <f>LEFT(L1736,2)</f>
        <v>R9</v>
      </c>
      <c r="D1736" s="25">
        <f>+Q1736</f>
        <v>0.74299999999999999</v>
      </c>
      <c r="E1736" s="25" t="str">
        <f>+R1736</f>
        <v>10&amp;U</v>
      </c>
      <c r="F1736" s="25" t="str">
        <f>+S1736</f>
        <v>A</v>
      </c>
      <c r="G1736" s="29" t="s">
        <v>27</v>
      </c>
      <c r="H1736" s="29" t="str">
        <f t="shared" si="27"/>
        <v/>
      </c>
      <c r="I1736" s="25" t="str">
        <f>IF(K1736&gt;4,"Dames","Messieurs")</f>
        <v>Dames</v>
      </c>
      <c r="J1736" t="str">
        <f>RIGHT(B1736,5)</f>
        <v>622.0</v>
      </c>
      <c r="K1736">
        <f>VALUE(LEFT(J1736,1))</f>
        <v>6</v>
      </c>
      <c r="L1736" s="25" t="str">
        <f>+O1736</f>
        <v>R9 </v>
      </c>
      <c r="M1736" s="25" t="s">
        <v>4792</v>
      </c>
      <c r="N1736" s="25" t="s">
        <v>4793</v>
      </c>
      <c r="O1736" s="25" t="s">
        <v>3073</v>
      </c>
      <c r="P1736" s="25">
        <v>16552</v>
      </c>
      <c r="Q1736" s="25">
        <v>0.74299999999999999</v>
      </c>
      <c r="R1736" s="25" t="s">
        <v>110</v>
      </c>
      <c r="S1736" s="25" t="s">
        <v>36</v>
      </c>
    </row>
    <row r="1737" spans="1:19" x14ac:dyDescent="0.35">
      <c r="A1737" s="25" t="str">
        <f>+N1737</f>
        <v>Müller Laura</v>
      </c>
      <c r="B1737" s="25" t="str">
        <f>+M1737</f>
        <v>671.93.672.0</v>
      </c>
      <c r="C1737" s="25" t="str">
        <f>LEFT(L1737,2)</f>
        <v>R5</v>
      </c>
      <c r="D1737" s="25">
        <f>+Q1737</f>
        <v>5.4470000000000001</v>
      </c>
      <c r="E1737" s="25" t="str">
        <f>+R1737</f>
        <v>30+</v>
      </c>
      <c r="F1737" s="25" t="str">
        <f>+S1737</f>
        <v>A</v>
      </c>
      <c r="G1737" s="29" t="s">
        <v>2175</v>
      </c>
      <c r="H1737" s="29" t="str">
        <f t="shared" si="27"/>
        <v/>
      </c>
      <c r="I1737" s="25" t="str">
        <f>IF(K1737&gt;4,"Dames","Messieurs")</f>
        <v>Dames</v>
      </c>
      <c r="J1737" t="str">
        <f>RIGHT(B1737,5)</f>
        <v>672.0</v>
      </c>
      <c r="K1737">
        <f>VALUE(LEFT(J1737,1))</f>
        <v>6</v>
      </c>
      <c r="L1737" s="25" t="str">
        <f>+O1737</f>
        <v>R5 </v>
      </c>
      <c r="M1737" s="25" t="s">
        <v>3932</v>
      </c>
      <c r="N1737" s="25" t="s">
        <v>3933</v>
      </c>
      <c r="O1737" s="25" t="s">
        <v>3084</v>
      </c>
      <c r="P1737" s="25">
        <v>1172</v>
      </c>
      <c r="Q1737" s="25">
        <v>5.4470000000000001</v>
      </c>
      <c r="R1737" s="25" t="s">
        <v>35</v>
      </c>
      <c r="S1737" s="25" t="s">
        <v>36</v>
      </c>
    </row>
    <row r="1738" spans="1:19" x14ac:dyDescent="0.35">
      <c r="A1738" s="25" t="str">
        <f>+N1738</f>
        <v>Muller Victor</v>
      </c>
      <c r="B1738" s="25" t="str">
        <f>+M1738</f>
        <v>671.01.262.0</v>
      </c>
      <c r="C1738" s="25" t="str">
        <f>LEFT(L1738,2)</f>
        <v>R8</v>
      </c>
      <c r="D1738" s="25">
        <f>+Q1738</f>
        <v>1.585</v>
      </c>
      <c r="E1738" s="25" t="str">
        <f>+R1738</f>
        <v>A</v>
      </c>
      <c r="F1738" s="25" t="str">
        <f>+S1738</f>
        <v>A</v>
      </c>
      <c r="G1738" s="29" t="s">
        <v>27</v>
      </c>
      <c r="H1738" s="29" t="str">
        <f t="shared" si="27"/>
        <v/>
      </c>
      <c r="I1738" s="25" t="str">
        <f>IF(K1738&gt;4,"Dames","Messieurs")</f>
        <v>Messieurs</v>
      </c>
      <c r="J1738" t="str">
        <f>RIGHT(B1738,5)</f>
        <v>262.0</v>
      </c>
      <c r="K1738">
        <f>VALUE(LEFT(J1738,1))</f>
        <v>2</v>
      </c>
      <c r="L1738" s="25" t="str">
        <f>+O1738</f>
        <v>R8 </v>
      </c>
      <c r="M1738" s="25" t="s">
        <v>403</v>
      </c>
      <c r="N1738" s="25" t="s">
        <v>404</v>
      </c>
      <c r="O1738" s="25" t="s">
        <v>3070</v>
      </c>
      <c r="P1738" s="25">
        <v>22664</v>
      </c>
      <c r="Q1738" s="25">
        <v>1.585</v>
      </c>
      <c r="R1738" s="25" t="s">
        <v>36</v>
      </c>
      <c r="S1738" s="25" t="s">
        <v>36</v>
      </c>
    </row>
    <row r="1739" spans="1:19" x14ac:dyDescent="0.35">
      <c r="A1739" s="25" t="str">
        <f>+N1739</f>
        <v>Mumenthaler Christian</v>
      </c>
      <c r="B1739" s="25" t="str">
        <f>+M1739</f>
        <v>672.81.171.0</v>
      </c>
      <c r="C1739" s="25" t="str">
        <f>LEFT(L1739,2)</f>
        <v>R9</v>
      </c>
      <c r="D1739" s="25">
        <f>+Q1739</f>
        <v>0.75</v>
      </c>
      <c r="E1739" s="25" t="str">
        <f>+R1739</f>
        <v>40+</v>
      </c>
      <c r="F1739" s="25" t="str">
        <f>+S1739</f>
        <v>S</v>
      </c>
      <c r="G1739" s="29" t="s">
        <v>1839</v>
      </c>
      <c r="H1739" s="29" t="str">
        <f t="shared" si="27"/>
        <v/>
      </c>
      <c r="I1739" s="25" t="str">
        <f>IF(K1739&gt;4,"Dames","Messieurs")</f>
        <v>Messieurs</v>
      </c>
      <c r="J1739" t="str">
        <f>RIGHT(B1739,5)</f>
        <v>171.0</v>
      </c>
      <c r="K1739">
        <f>VALUE(LEFT(J1739,1))</f>
        <v>1</v>
      </c>
      <c r="L1739" s="25" t="str">
        <f>+O1739</f>
        <v>R9 </v>
      </c>
      <c r="M1739" s="25" t="s">
        <v>2167</v>
      </c>
      <c r="N1739" s="25" t="s">
        <v>2168</v>
      </c>
      <c r="O1739" s="25" t="s">
        <v>3073</v>
      </c>
      <c r="P1739" s="25">
        <v>32458</v>
      </c>
      <c r="Q1739" s="25">
        <v>0.75</v>
      </c>
      <c r="R1739" s="25" t="s">
        <v>68</v>
      </c>
      <c r="S1739" s="25" t="s">
        <v>878</v>
      </c>
    </row>
    <row r="1740" spans="1:19" x14ac:dyDescent="0.35">
      <c r="A1740" s="25" t="str">
        <f>+N1740</f>
        <v>Mumenthaler Gerardo</v>
      </c>
      <c r="B1740" s="25" t="str">
        <f>+M1740</f>
        <v>672.53.242.0</v>
      </c>
      <c r="C1740" s="25" t="str">
        <f>LEFT(L1740,2)</f>
        <v>R5</v>
      </c>
      <c r="D1740" s="25">
        <f>+Q1740</f>
        <v>5.3739999999999997</v>
      </c>
      <c r="E1740" s="25" t="str">
        <f>+R1740</f>
        <v>70+</v>
      </c>
      <c r="F1740" s="25" t="str">
        <f>+S1740</f>
        <v>A</v>
      </c>
      <c r="G1740" s="29" t="s">
        <v>1839</v>
      </c>
      <c r="H1740" s="29" t="str">
        <f t="shared" si="27"/>
        <v/>
      </c>
      <c r="I1740" s="25" t="str">
        <f>IF(K1740&gt;4,"Dames","Messieurs")</f>
        <v>Messieurs</v>
      </c>
      <c r="J1740" t="str">
        <f>RIGHT(B1740,5)</f>
        <v>242.0</v>
      </c>
      <c r="K1740">
        <f>VALUE(LEFT(J1740,1))</f>
        <v>2</v>
      </c>
      <c r="L1740" s="25" t="str">
        <f>+O1740</f>
        <v>R5 </v>
      </c>
      <c r="M1740" s="25" t="s">
        <v>1962</v>
      </c>
      <c r="N1740" s="25" t="s">
        <v>1963</v>
      </c>
      <c r="O1740" s="25" t="s">
        <v>3084</v>
      </c>
      <c r="P1740" s="25">
        <v>3367</v>
      </c>
      <c r="Q1740" s="25">
        <v>5.3739999999999997</v>
      </c>
      <c r="R1740" s="25" t="s">
        <v>148</v>
      </c>
      <c r="S1740" s="25" t="s">
        <v>36</v>
      </c>
    </row>
    <row r="1741" spans="1:19" x14ac:dyDescent="0.35">
      <c r="A1741" s="25" t="str">
        <f>+N1741</f>
        <v>Munch Henrik</v>
      </c>
      <c r="B1741" s="25" t="str">
        <f>+M1741</f>
        <v>672.95.366.0</v>
      </c>
      <c r="C1741" s="25" t="str">
        <f>LEFT(L1741,2)</f>
        <v>R9</v>
      </c>
      <c r="D1741" s="25">
        <f>+Q1741</f>
        <v>0.75</v>
      </c>
      <c r="E1741" s="25" t="str">
        <f>+R1741</f>
        <v>A</v>
      </c>
      <c r="F1741" s="25" t="str">
        <f>+S1741</f>
        <v>S</v>
      </c>
      <c r="G1741" s="29" t="s">
        <v>1839</v>
      </c>
      <c r="H1741" s="29" t="str">
        <f t="shared" si="27"/>
        <v/>
      </c>
      <c r="I1741" s="25" t="str">
        <f>IF(K1741&gt;4,"Dames","Messieurs")</f>
        <v>Messieurs</v>
      </c>
      <c r="J1741" t="str">
        <f>RIGHT(B1741,5)</f>
        <v>366.0</v>
      </c>
      <c r="K1741">
        <f>VALUE(LEFT(J1741,1))</f>
        <v>3</v>
      </c>
      <c r="L1741" s="25" t="str">
        <f>+O1741</f>
        <v>R9 </v>
      </c>
      <c r="M1741" s="25" t="s">
        <v>1912</v>
      </c>
      <c r="N1741" s="25" t="s">
        <v>1913</v>
      </c>
      <c r="O1741" s="25" t="s">
        <v>3073</v>
      </c>
      <c r="P1741" s="25">
        <v>32458</v>
      </c>
      <c r="Q1741" s="25">
        <v>0.75</v>
      </c>
      <c r="R1741" s="25" t="s">
        <v>36</v>
      </c>
      <c r="S1741" s="25" t="s">
        <v>878</v>
      </c>
    </row>
    <row r="1742" spans="1:19" x14ac:dyDescent="0.35">
      <c r="A1742" s="25" t="str">
        <f>+N1742</f>
        <v>Murer Michel</v>
      </c>
      <c r="B1742" s="25" t="str">
        <f>+M1742</f>
        <v>673.71.138.0</v>
      </c>
      <c r="C1742" s="25" t="str">
        <f>LEFT(L1742,2)</f>
        <v>R8</v>
      </c>
      <c r="D1742" s="25">
        <f>+Q1742</f>
        <v>0.94799999999999995</v>
      </c>
      <c r="E1742" s="25" t="str">
        <f>+R1742</f>
        <v>50+</v>
      </c>
      <c r="F1742" s="25" t="str">
        <f>+S1742</f>
        <v>A</v>
      </c>
      <c r="G1742" s="29" t="s">
        <v>1839</v>
      </c>
      <c r="H1742" s="29" t="str">
        <f t="shared" si="27"/>
        <v/>
      </c>
      <c r="I1742" s="25" t="str">
        <f>IF(K1742&gt;4,"Dames","Messieurs")</f>
        <v>Messieurs</v>
      </c>
      <c r="J1742" t="str">
        <f>RIGHT(B1742,5)</f>
        <v>138.0</v>
      </c>
      <c r="K1742">
        <f>VALUE(LEFT(J1742,1))</f>
        <v>1</v>
      </c>
      <c r="L1742" s="25" t="str">
        <f>+O1742</f>
        <v>R8 </v>
      </c>
      <c r="M1742" s="25" t="s">
        <v>2014</v>
      </c>
      <c r="N1742" s="25" t="s">
        <v>2015</v>
      </c>
      <c r="O1742" s="25" t="s">
        <v>3070</v>
      </c>
      <c r="P1742" s="25">
        <v>29716</v>
      </c>
      <c r="Q1742" s="25">
        <v>0.94799999999999995</v>
      </c>
      <c r="R1742" s="25" t="s">
        <v>39</v>
      </c>
      <c r="S1742" s="25" t="s">
        <v>36</v>
      </c>
    </row>
    <row r="1743" spans="1:19" x14ac:dyDescent="0.35">
      <c r="A1743" s="25" t="str">
        <f>+N1743</f>
        <v>Murith David</v>
      </c>
      <c r="B1743" s="25" t="str">
        <f>+M1743</f>
        <v>673.70.152.0</v>
      </c>
      <c r="C1743" s="25" t="str">
        <f>LEFT(L1743,2)</f>
        <v>R9</v>
      </c>
      <c r="D1743" s="25">
        <f>+Q1743</f>
        <v>0.75</v>
      </c>
      <c r="E1743" s="25" t="str">
        <f>+R1743</f>
        <v>55+</v>
      </c>
      <c r="F1743" s="25" t="str">
        <f>+S1743</f>
        <v>S</v>
      </c>
      <c r="G1743" s="29" t="s">
        <v>1839</v>
      </c>
      <c r="H1743" s="29" t="str">
        <f t="shared" si="27"/>
        <v/>
      </c>
      <c r="I1743" s="25" t="str">
        <f>IF(K1743&gt;4,"Dames","Messieurs")</f>
        <v>Messieurs</v>
      </c>
      <c r="J1743" t="str">
        <f>RIGHT(B1743,5)</f>
        <v>152.0</v>
      </c>
      <c r="K1743">
        <f>VALUE(LEFT(J1743,1))</f>
        <v>1</v>
      </c>
      <c r="L1743" s="25" t="str">
        <f>+O1743</f>
        <v>R9 </v>
      </c>
      <c r="M1743" s="25" t="s">
        <v>3309</v>
      </c>
      <c r="N1743" s="25" t="s">
        <v>3310</v>
      </c>
      <c r="O1743" s="25" t="s">
        <v>3073</v>
      </c>
      <c r="P1743" s="25">
        <v>32458</v>
      </c>
      <c r="Q1743" s="25">
        <v>0.75</v>
      </c>
      <c r="R1743" s="25" t="s">
        <v>53</v>
      </c>
      <c r="S1743" s="25" t="s">
        <v>878</v>
      </c>
    </row>
    <row r="1744" spans="1:19" x14ac:dyDescent="0.35">
      <c r="A1744" s="25" t="str">
        <f>+N1744</f>
        <v>Murith Jérémie</v>
      </c>
      <c r="B1744" s="25" t="str">
        <f>+M1744</f>
        <v>673.10.229.0</v>
      </c>
      <c r="C1744" s="25" t="str">
        <f>LEFT(L1744,2)</f>
        <v>R7</v>
      </c>
      <c r="D1744" s="25">
        <f>+Q1744</f>
        <v>2.7250000000000001</v>
      </c>
      <c r="E1744" s="25" t="str">
        <f>+R1744</f>
        <v>16&amp;U</v>
      </c>
      <c r="F1744" s="25" t="str">
        <f>+S1744</f>
        <v>A</v>
      </c>
      <c r="G1744" s="29" t="s">
        <v>1839</v>
      </c>
      <c r="H1744" s="29" t="str">
        <f t="shared" si="27"/>
        <v/>
      </c>
      <c r="I1744" s="25" t="str">
        <f>IF(K1744&gt;4,"Dames","Messieurs")</f>
        <v>Messieurs</v>
      </c>
      <c r="J1744" t="str">
        <f>RIGHT(B1744,5)</f>
        <v>229.0</v>
      </c>
      <c r="K1744">
        <f>VALUE(LEFT(J1744,1))</f>
        <v>2</v>
      </c>
      <c r="L1744" s="25" t="str">
        <f>+O1744</f>
        <v>R7 </v>
      </c>
      <c r="M1744" s="25" t="s">
        <v>3311</v>
      </c>
      <c r="N1744" s="25" t="s">
        <v>3312</v>
      </c>
      <c r="O1744" s="25" t="s">
        <v>3066</v>
      </c>
      <c r="P1744" s="25">
        <v>14224</v>
      </c>
      <c r="Q1744" s="25">
        <v>2.7250000000000001</v>
      </c>
      <c r="R1744" s="25" t="s">
        <v>87</v>
      </c>
      <c r="S1744" s="25" t="s">
        <v>36</v>
      </c>
    </row>
    <row r="1745" spans="1:19" x14ac:dyDescent="0.35">
      <c r="A1745" s="25" t="str">
        <f>+N1745</f>
        <v>Mustafa Alma</v>
      </c>
      <c r="B1745" s="25" t="str">
        <f>+M1745</f>
        <v>674.04.664.0</v>
      </c>
      <c r="C1745" s="25" t="str">
        <f>LEFT(L1745,2)</f>
        <v>R7</v>
      </c>
      <c r="D1745" s="25">
        <f>+Q1745</f>
        <v>2.4300000000000002</v>
      </c>
      <c r="E1745" s="25" t="str">
        <f>+R1745</f>
        <v>A</v>
      </c>
      <c r="F1745" s="25" t="str">
        <f>+S1745</f>
        <v>S</v>
      </c>
      <c r="G1745" s="29" t="s">
        <v>1839</v>
      </c>
      <c r="H1745" s="29" t="str">
        <f t="shared" si="27"/>
        <v/>
      </c>
      <c r="I1745" s="25" t="str">
        <f>IF(K1745&gt;4,"Dames","Messieurs")</f>
        <v>Dames</v>
      </c>
      <c r="J1745" t="str">
        <f>RIGHT(B1745,5)</f>
        <v>664.0</v>
      </c>
      <c r="K1745">
        <f>VALUE(LEFT(J1745,1))</f>
        <v>6</v>
      </c>
      <c r="L1745" s="25" t="str">
        <f>+O1745</f>
        <v>R7 </v>
      </c>
      <c r="M1745" s="25" t="s">
        <v>1877</v>
      </c>
      <c r="N1745" s="25" t="s">
        <v>1878</v>
      </c>
      <c r="O1745" s="25" t="s">
        <v>3066</v>
      </c>
      <c r="P1745" s="25">
        <v>5677</v>
      </c>
      <c r="Q1745" s="25">
        <v>2.4300000000000002</v>
      </c>
      <c r="R1745" s="25" t="s">
        <v>36</v>
      </c>
      <c r="S1745" s="25" t="s">
        <v>878</v>
      </c>
    </row>
    <row r="1746" spans="1:19" x14ac:dyDescent="0.35">
      <c r="A1746" s="25" t="str">
        <f>+N1746</f>
        <v>Mustafa Amsela</v>
      </c>
      <c r="B1746" s="25" t="str">
        <f>+M1746</f>
        <v>674.10.801.0</v>
      </c>
      <c r="C1746" s="25" t="str">
        <f>LEFT(L1746,2)</f>
        <v>R8</v>
      </c>
      <c r="D1746" s="25">
        <f>+Q1746</f>
        <v>1.3460000000000001</v>
      </c>
      <c r="E1746" s="25" t="str">
        <f>+R1746</f>
        <v>16&amp;U</v>
      </c>
      <c r="F1746" s="25" t="str">
        <f>+S1746</f>
        <v>S</v>
      </c>
      <c r="G1746" s="29" t="s">
        <v>1839</v>
      </c>
      <c r="H1746" s="29" t="str">
        <f t="shared" si="27"/>
        <v/>
      </c>
      <c r="I1746" s="25" t="str">
        <f>IF(K1746&gt;4,"Dames","Messieurs")</f>
        <v>Dames</v>
      </c>
      <c r="J1746" t="str">
        <f>RIGHT(B1746,5)</f>
        <v>801.0</v>
      </c>
      <c r="K1746">
        <f>VALUE(LEFT(J1746,1))</f>
        <v>8</v>
      </c>
      <c r="L1746" s="25" t="str">
        <f>+O1746</f>
        <v>R8 </v>
      </c>
      <c r="M1746" s="25" t="s">
        <v>2577</v>
      </c>
      <c r="N1746" s="25" t="s">
        <v>2578</v>
      </c>
      <c r="O1746" s="25" t="s">
        <v>3070</v>
      </c>
      <c r="P1746" s="25">
        <v>9183</v>
      </c>
      <c r="Q1746" s="25">
        <v>1.3460000000000001</v>
      </c>
      <c r="R1746" s="25" t="s">
        <v>87</v>
      </c>
      <c r="S1746" s="25" t="s">
        <v>878</v>
      </c>
    </row>
    <row r="1747" spans="1:19" x14ac:dyDescent="0.35">
      <c r="A1747" s="25" t="str">
        <f>+N1747</f>
        <v>Musy Isabelle</v>
      </c>
      <c r="B1747" s="25" t="str">
        <f>+M1747</f>
        <v>674.68.749.0</v>
      </c>
      <c r="C1747" s="25" t="str">
        <f>LEFT(L1747,2)</f>
        <v>R8</v>
      </c>
      <c r="D1747" s="25">
        <f>+Q1747</f>
        <v>1.1479999999999999</v>
      </c>
      <c r="E1747" s="25" t="str">
        <f>+R1747</f>
        <v>55+</v>
      </c>
      <c r="F1747" s="25" t="str">
        <f>+S1747</f>
        <v>A</v>
      </c>
      <c r="G1747" s="29" t="s">
        <v>1839</v>
      </c>
      <c r="H1747" s="29" t="str">
        <f t="shared" si="27"/>
        <v/>
      </c>
      <c r="I1747" s="25" t="str">
        <f>IF(K1747&gt;4,"Dames","Messieurs")</f>
        <v>Dames</v>
      </c>
      <c r="J1747" t="str">
        <f>RIGHT(B1747,5)</f>
        <v>749.0</v>
      </c>
      <c r="K1747">
        <f>VALUE(LEFT(J1747,1))</f>
        <v>7</v>
      </c>
      <c r="L1747" s="25" t="str">
        <f>+O1747</f>
        <v>R8 </v>
      </c>
      <c r="M1747" s="25" t="s">
        <v>3250</v>
      </c>
      <c r="N1747" s="25" t="s">
        <v>3251</v>
      </c>
      <c r="O1747" s="25" t="s">
        <v>3070</v>
      </c>
      <c r="P1747" s="25">
        <v>10068</v>
      </c>
      <c r="Q1747" s="25">
        <v>1.1479999999999999</v>
      </c>
      <c r="R1747" s="25" t="s">
        <v>53</v>
      </c>
      <c r="S1747" s="25" t="s">
        <v>36</v>
      </c>
    </row>
    <row r="1748" spans="1:19" x14ac:dyDescent="0.35">
      <c r="A1748" s="25" t="str">
        <f>+N1748</f>
        <v>Mutter Jérôme</v>
      </c>
      <c r="B1748" s="25" t="str">
        <f>+M1748</f>
        <v>674.98.359.0</v>
      </c>
      <c r="C1748" s="25" t="str">
        <f>LEFT(L1748,2)</f>
        <v>R9</v>
      </c>
      <c r="D1748" s="25">
        <f>+Q1748</f>
        <v>0.75</v>
      </c>
      <c r="E1748" s="25" t="str">
        <f>+R1748</f>
        <v>A</v>
      </c>
      <c r="F1748" s="25" t="str">
        <f>+S1748</f>
        <v>S</v>
      </c>
      <c r="G1748" s="29" t="s">
        <v>25</v>
      </c>
      <c r="H1748" s="29" t="str">
        <f t="shared" si="27"/>
        <v/>
      </c>
      <c r="I1748" s="25" t="str">
        <f>IF(K1748&gt;4,"Dames","Messieurs")</f>
        <v>Messieurs</v>
      </c>
      <c r="J1748" t="str">
        <f>RIGHT(B1748,5)</f>
        <v>359.0</v>
      </c>
      <c r="K1748">
        <f>VALUE(LEFT(J1748,1))</f>
        <v>3</v>
      </c>
      <c r="L1748" s="25" t="str">
        <f>+O1748</f>
        <v>R9 </v>
      </c>
      <c r="M1748" s="25" t="s">
        <v>979</v>
      </c>
      <c r="N1748" s="25" t="s">
        <v>980</v>
      </c>
      <c r="O1748" s="25" t="s">
        <v>3073</v>
      </c>
      <c r="P1748" s="25">
        <v>32458</v>
      </c>
      <c r="Q1748" s="25">
        <v>0.75</v>
      </c>
      <c r="R1748" s="25" t="s">
        <v>36</v>
      </c>
      <c r="S1748" s="25" t="s">
        <v>878</v>
      </c>
    </row>
    <row r="1749" spans="1:19" x14ac:dyDescent="0.35">
      <c r="A1749" s="25" t="str">
        <f>+N1749</f>
        <v>Nader Noam</v>
      </c>
      <c r="B1749" s="25" t="str">
        <f>+M1749</f>
        <v>675.10.132.0</v>
      </c>
      <c r="C1749" s="25" t="str">
        <f>LEFT(L1749,2)</f>
        <v>R8</v>
      </c>
      <c r="D1749" s="25">
        <f>+Q1749</f>
        <v>1.6679999999999999</v>
      </c>
      <c r="E1749" s="25" t="str">
        <f>+R1749</f>
        <v>16&amp;U</v>
      </c>
      <c r="F1749" s="25" t="str">
        <f>+S1749</f>
        <v>S</v>
      </c>
      <c r="G1749" s="29" t="s">
        <v>1839</v>
      </c>
      <c r="H1749" s="29" t="str">
        <f t="shared" si="27"/>
        <v/>
      </c>
      <c r="I1749" s="25" t="str">
        <f>IF(K1749&gt;4,"Dames","Messieurs")</f>
        <v>Messieurs</v>
      </c>
      <c r="J1749" t="str">
        <f>RIGHT(B1749,5)</f>
        <v>132.0</v>
      </c>
      <c r="K1749">
        <f>VALUE(LEFT(J1749,1))</f>
        <v>1</v>
      </c>
      <c r="L1749" s="25" t="str">
        <f>+O1749</f>
        <v>R8 </v>
      </c>
      <c r="M1749" s="25" t="s">
        <v>1998</v>
      </c>
      <c r="N1749" s="25" t="s">
        <v>1999</v>
      </c>
      <c r="O1749" s="25" t="s">
        <v>3070</v>
      </c>
      <c r="P1749" s="25">
        <v>21860</v>
      </c>
      <c r="Q1749" s="25">
        <v>1.6679999999999999</v>
      </c>
      <c r="R1749" s="25" t="s">
        <v>87</v>
      </c>
      <c r="S1749" s="25" t="s">
        <v>878</v>
      </c>
    </row>
    <row r="1750" spans="1:19" x14ac:dyDescent="0.35">
      <c r="A1750" s="25" t="str">
        <f>+N1750</f>
        <v>Nagelmackers Winston</v>
      </c>
      <c r="B1750" s="25" t="str">
        <f>+M1750</f>
        <v>676.00.327.0</v>
      </c>
      <c r="C1750" s="25" t="str">
        <f>LEFT(L1750,2)</f>
        <v>R9</v>
      </c>
      <c r="D1750" s="25">
        <f>+Q1750</f>
        <v>0.75</v>
      </c>
      <c r="E1750" s="25" t="str">
        <f>+R1750</f>
        <v>A</v>
      </c>
      <c r="F1750" s="25" t="str">
        <f>+S1750</f>
        <v>S</v>
      </c>
      <c r="G1750" s="29" t="s">
        <v>3995</v>
      </c>
      <c r="H1750" s="29" t="str">
        <f t="shared" si="27"/>
        <v/>
      </c>
      <c r="I1750" s="25" t="str">
        <f>IF(K1750&gt;4,"Dames","Messieurs")</f>
        <v>Messieurs</v>
      </c>
      <c r="J1750" t="str">
        <f>RIGHT(B1750,5)</f>
        <v>327.0</v>
      </c>
      <c r="K1750">
        <f>VALUE(LEFT(J1750,1))</f>
        <v>3</v>
      </c>
      <c r="L1750" s="25" t="str">
        <f>+O1750</f>
        <v>R9 </v>
      </c>
      <c r="M1750" s="25" t="s">
        <v>4248</v>
      </c>
      <c r="N1750" s="25" t="s">
        <v>4249</v>
      </c>
      <c r="O1750" s="25" t="s">
        <v>3073</v>
      </c>
      <c r="P1750" s="25">
        <v>32458</v>
      </c>
      <c r="Q1750" s="25">
        <v>0.75</v>
      </c>
      <c r="R1750" s="25" t="s">
        <v>36</v>
      </c>
      <c r="S1750" s="25" t="s">
        <v>878</v>
      </c>
    </row>
    <row r="1751" spans="1:19" x14ac:dyDescent="0.35">
      <c r="A1751" s="25" t="str">
        <f>+N1751</f>
        <v>Nahon Antonella</v>
      </c>
      <c r="B1751" s="25" t="str">
        <f>+M1751</f>
        <v>676.04.501.0</v>
      </c>
      <c r="C1751" s="25" t="str">
        <f>LEFT(L1751,2)</f>
        <v>R9</v>
      </c>
      <c r="D1751" s="25">
        <f>+Q1751</f>
        <v>0.75</v>
      </c>
      <c r="E1751" s="25" t="str">
        <f>+R1751</f>
        <v>A</v>
      </c>
      <c r="F1751" s="25" t="str">
        <f>+S1751</f>
        <v>S</v>
      </c>
      <c r="G1751" s="29" t="s">
        <v>1839</v>
      </c>
      <c r="H1751" s="29" t="str">
        <f t="shared" si="27"/>
        <v/>
      </c>
      <c r="I1751" s="25" t="str">
        <f>IF(K1751&gt;4,"Dames","Messieurs")</f>
        <v>Dames</v>
      </c>
      <c r="J1751" t="str">
        <f>RIGHT(B1751,5)</f>
        <v>501.0</v>
      </c>
      <c r="K1751">
        <f>VALUE(LEFT(J1751,1))</f>
        <v>5</v>
      </c>
      <c r="L1751" s="25" t="str">
        <f>+O1751</f>
        <v>R9 </v>
      </c>
      <c r="M1751" s="25" t="s">
        <v>2084</v>
      </c>
      <c r="N1751" s="25" t="s">
        <v>2085</v>
      </c>
      <c r="O1751" s="25" t="s">
        <v>3073</v>
      </c>
      <c r="P1751" s="25">
        <v>11805</v>
      </c>
      <c r="Q1751" s="25">
        <v>0.75</v>
      </c>
      <c r="R1751" s="25" t="s">
        <v>36</v>
      </c>
      <c r="S1751" s="25" t="s">
        <v>878</v>
      </c>
    </row>
    <row r="1752" spans="1:19" x14ac:dyDescent="0.35">
      <c r="A1752" s="25" t="str">
        <f>+N1752</f>
        <v>Nahon Cathie</v>
      </c>
      <c r="B1752" s="25" t="str">
        <f>+M1752</f>
        <v>676.08.565.0</v>
      </c>
      <c r="C1752" s="25" t="str">
        <f>LEFT(L1752,2)</f>
        <v>R9</v>
      </c>
      <c r="D1752" s="25">
        <f>+Q1752</f>
        <v>0.75</v>
      </c>
      <c r="E1752" s="25" t="str">
        <f>+R1752</f>
        <v>18&amp;U</v>
      </c>
      <c r="F1752" s="25" t="str">
        <f>+S1752</f>
        <v>S</v>
      </c>
      <c r="G1752" s="29" t="s">
        <v>1839</v>
      </c>
      <c r="H1752" s="29" t="str">
        <f t="shared" si="27"/>
        <v/>
      </c>
      <c r="I1752" s="25" t="str">
        <f>IF(K1752&gt;4,"Dames","Messieurs")</f>
        <v>Dames</v>
      </c>
      <c r="J1752" t="str">
        <f>RIGHT(B1752,5)</f>
        <v>565.0</v>
      </c>
      <c r="K1752">
        <f>VALUE(LEFT(J1752,1))</f>
        <v>5</v>
      </c>
      <c r="L1752" s="25" t="str">
        <f>+O1752</f>
        <v>R9 </v>
      </c>
      <c r="M1752" s="25" t="s">
        <v>2612</v>
      </c>
      <c r="N1752" s="25" t="s">
        <v>2613</v>
      </c>
      <c r="O1752" s="25" t="s">
        <v>3073</v>
      </c>
      <c r="P1752" s="25">
        <v>11805</v>
      </c>
      <c r="Q1752" s="25">
        <v>0.75</v>
      </c>
      <c r="R1752" s="25" t="s">
        <v>73</v>
      </c>
      <c r="S1752" s="25" t="s">
        <v>878</v>
      </c>
    </row>
    <row r="1753" spans="1:19" x14ac:dyDescent="0.35">
      <c r="A1753" s="25" t="str">
        <f>+N1753</f>
        <v>Nahon Philippe</v>
      </c>
      <c r="B1753" s="25" t="str">
        <f>+M1753</f>
        <v>676.71.405.0</v>
      </c>
      <c r="C1753" s="25" t="str">
        <f>LEFT(L1753,2)</f>
        <v>R9</v>
      </c>
      <c r="D1753" s="25">
        <f>+Q1753</f>
        <v>0.75</v>
      </c>
      <c r="E1753" s="25" t="str">
        <f>+R1753</f>
        <v>50+</v>
      </c>
      <c r="F1753" s="25" t="str">
        <f>+S1753</f>
        <v>A</v>
      </c>
      <c r="G1753" s="29" t="s">
        <v>1839</v>
      </c>
      <c r="H1753" s="29" t="str">
        <f t="shared" si="27"/>
        <v/>
      </c>
      <c r="I1753" s="25" t="str">
        <f>IF(K1753&gt;4,"Dames","Messieurs")</f>
        <v>Messieurs</v>
      </c>
      <c r="J1753" t="str">
        <f>RIGHT(B1753,5)</f>
        <v>405.0</v>
      </c>
      <c r="K1753">
        <f>VALUE(LEFT(J1753,1))</f>
        <v>4</v>
      </c>
      <c r="L1753" s="25" t="str">
        <f>+O1753</f>
        <v>R9 </v>
      </c>
      <c r="M1753" s="25" t="s">
        <v>2118</v>
      </c>
      <c r="N1753" s="25" t="s">
        <v>2119</v>
      </c>
      <c r="O1753" s="25" t="s">
        <v>3073</v>
      </c>
      <c r="P1753" s="25">
        <v>32458</v>
      </c>
      <c r="Q1753" s="25">
        <v>0.75</v>
      </c>
      <c r="R1753" s="25" t="s">
        <v>39</v>
      </c>
      <c r="S1753" s="25" t="s">
        <v>36</v>
      </c>
    </row>
    <row r="1754" spans="1:19" x14ac:dyDescent="0.35">
      <c r="A1754" s="25" t="str">
        <f>+N1754</f>
        <v>Nahon Victoria</v>
      </c>
      <c r="B1754" s="25" t="str">
        <f>+M1754</f>
        <v>676.12.646.0</v>
      </c>
      <c r="C1754" s="25" t="str">
        <f>LEFT(L1754,2)</f>
        <v>R8</v>
      </c>
      <c r="D1754" s="25">
        <f>+Q1754</f>
        <v>1.04</v>
      </c>
      <c r="E1754" s="25" t="str">
        <f>+R1754</f>
        <v>14&amp;U</v>
      </c>
      <c r="F1754" s="25" t="str">
        <f>+S1754</f>
        <v>A</v>
      </c>
      <c r="G1754" s="29" t="s">
        <v>1839</v>
      </c>
      <c r="H1754" s="29" t="str">
        <f t="shared" si="27"/>
        <v/>
      </c>
      <c r="I1754" s="25" t="str">
        <f>IF(K1754&gt;4,"Dames","Messieurs")</f>
        <v>Dames</v>
      </c>
      <c r="J1754" t="str">
        <f>RIGHT(B1754,5)</f>
        <v>646.0</v>
      </c>
      <c r="K1754">
        <f>VALUE(LEFT(J1754,1))</f>
        <v>6</v>
      </c>
      <c r="L1754" s="25" t="str">
        <f>+O1754</f>
        <v>R8 </v>
      </c>
      <c r="M1754" s="25" t="s">
        <v>2626</v>
      </c>
      <c r="N1754" s="25" t="s">
        <v>2627</v>
      </c>
      <c r="O1754" s="25" t="s">
        <v>3070</v>
      </c>
      <c r="P1754" s="25">
        <v>10461</v>
      </c>
      <c r="Q1754" s="25">
        <v>1.04</v>
      </c>
      <c r="R1754" s="25" t="s">
        <v>83</v>
      </c>
      <c r="S1754" s="25" t="s">
        <v>36</v>
      </c>
    </row>
    <row r="1755" spans="1:19" x14ac:dyDescent="0.35">
      <c r="A1755" s="25" t="str">
        <f>+N1755</f>
        <v>Nanchen Arnaud</v>
      </c>
      <c r="B1755" s="25" t="str">
        <f>+M1755</f>
        <v>676.97.241.0</v>
      </c>
      <c r="C1755" s="25" t="str">
        <f>LEFT(L1755,2)</f>
        <v>R9</v>
      </c>
      <c r="D1755" s="25">
        <f>+Q1755</f>
        <v>0.75</v>
      </c>
      <c r="E1755" s="25" t="str">
        <f>+R1755</f>
        <v>A</v>
      </c>
      <c r="F1755" s="25" t="str">
        <f>+S1755</f>
        <v>S</v>
      </c>
      <c r="G1755" s="29" t="s">
        <v>25</v>
      </c>
      <c r="H1755" s="29" t="str">
        <f t="shared" si="27"/>
        <v/>
      </c>
      <c r="I1755" s="25" t="str">
        <f>IF(K1755&gt;4,"Dames","Messieurs")</f>
        <v>Messieurs</v>
      </c>
      <c r="J1755" t="str">
        <f>RIGHT(B1755,5)</f>
        <v>241.0</v>
      </c>
      <c r="K1755">
        <f>VALUE(LEFT(J1755,1))</f>
        <v>2</v>
      </c>
      <c r="L1755" s="25" t="str">
        <f>+O1755</f>
        <v>R9 </v>
      </c>
      <c r="M1755" s="25" t="s">
        <v>981</v>
      </c>
      <c r="N1755" s="25" t="s">
        <v>982</v>
      </c>
      <c r="O1755" s="25" t="s">
        <v>3073</v>
      </c>
      <c r="P1755" s="25">
        <v>32458</v>
      </c>
      <c r="Q1755" s="25">
        <v>0.75</v>
      </c>
      <c r="R1755" s="25" t="s">
        <v>36</v>
      </c>
      <c r="S1755" s="25" t="s">
        <v>878</v>
      </c>
    </row>
    <row r="1756" spans="1:19" x14ac:dyDescent="0.35">
      <c r="A1756" s="25" t="str">
        <f>+N1756</f>
        <v>Nanchen Baptiste</v>
      </c>
      <c r="B1756" s="25" t="str">
        <f>+M1756</f>
        <v>676.95.424.0</v>
      </c>
      <c r="C1756" s="25" t="str">
        <f>LEFT(L1756,2)</f>
        <v>R9</v>
      </c>
      <c r="D1756" s="25">
        <f>+Q1756</f>
        <v>0.75</v>
      </c>
      <c r="E1756" s="25" t="str">
        <f>+R1756</f>
        <v>A</v>
      </c>
      <c r="F1756" s="25" t="str">
        <f>+S1756</f>
        <v>S</v>
      </c>
      <c r="G1756" s="29" t="s">
        <v>25</v>
      </c>
      <c r="H1756" s="29" t="str">
        <f t="shared" si="27"/>
        <v/>
      </c>
      <c r="I1756" s="25" t="str">
        <f>IF(K1756&gt;4,"Dames","Messieurs")</f>
        <v>Messieurs</v>
      </c>
      <c r="J1756" t="str">
        <f>RIGHT(B1756,5)</f>
        <v>424.0</v>
      </c>
      <c r="K1756">
        <f>VALUE(LEFT(J1756,1))</f>
        <v>4</v>
      </c>
      <c r="L1756" s="25" t="str">
        <f>+O1756</f>
        <v>R9 </v>
      </c>
      <c r="M1756" s="25" t="s">
        <v>983</v>
      </c>
      <c r="N1756" s="25" t="s">
        <v>984</v>
      </c>
      <c r="O1756" s="25" t="s">
        <v>3073</v>
      </c>
      <c r="P1756" s="25">
        <v>32458</v>
      </c>
      <c r="Q1756" s="25">
        <v>0.75</v>
      </c>
      <c r="R1756" s="25" t="s">
        <v>36</v>
      </c>
      <c r="S1756" s="25" t="s">
        <v>878</v>
      </c>
    </row>
    <row r="1757" spans="1:19" x14ac:dyDescent="0.35">
      <c r="A1757" s="25" t="str">
        <f>+N1757</f>
        <v>Nanchen Johan</v>
      </c>
      <c r="B1757" s="25" t="str">
        <f>+M1757</f>
        <v>676.93.430.0</v>
      </c>
      <c r="C1757" s="25" t="str">
        <f>LEFT(L1757,2)</f>
        <v>R9</v>
      </c>
      <c r="D1757" s="25">
        <f>+Q1757</f>
        <v>0.75</v>
      </c>
      <c r="E1757" s="25" t="str">
        <f>+R1757</f>
        <v>A</v>
      </c>
      <c r="F1757" s="25" t="str">
        <f>+S1757</f>
        <v>S</v>
      </c>
      <c r="G1757" s="29" t="s">
        <v>25</v>
      </c>
      <c r="H1757" s="29" t="str">
        <f t="shared" si="27"/>
        <v/>
      </c>
      <c r="I1757" s="25" t="str">
        <f>IF(K1757&gt;4,"Dames","Messieurs")</f>
        <v>Messieurs</v>
      </c>
      <c r="J1757" t="str">
        <f>RIGHT(B1757,5)</f>
        <v>430.0</v>
      </c>
      <c r="K1757">
        <f>VALUE(LEFT(J1757,1))</f>
        <v>4</v>
      </c>
      <c r="L1757" s="25" t="str">
        <f>+O1757</f>
        <v>R9 </v>
      </c>
      <c r="M1757" s="25" t="s">
        <v>985</v>
      </c>
      <c r="N1757" s="25" t="s">
        <v>986</v>
      </c>
      <c r="O1757" s="25" t="s">
        <v>3073</v>
      </c>
      <c r="P1757" s="25">
        <v>32458</v>
      </c>
      <c r="Q1757" s="25">
        <v>0.75</v>
      </c>
      <c r="R1757" s="25" t="s">
        <v>36</v>
      </c>
      <c r="S1757" s="25" t="s">
        <v>878</v>
      </c>
    </row>
    <row r="1758" spans="1:19" x14ac:dyDescent="0.35">
      <c r="A1758" s="25" t="str">
        <f>+N1758</f>
        <v>Nanzer Daniel</v>
      </c>
      <c r="B1758" s="25" t="str">
        <f>+M1758</f>
        <v>676.60.473.0</v>
      </c>
      <c r="C1758" s="25" t="str">
        <f>LEFT(L1758,2)</f>
        <v>R9</v>
      </c>
      <c r="D1758" s="25">
        <f>+Q1758</f>
        <v>0.75</v>
      </c>
      <c r="E1758" s="25" t="str">
        <f>+R1758</f>
        <v>65+</v>
      </c>
      <c r="F1758" s="25" t="str">
        <f>+S1758</f>
        <v>S</v>
      </c>
      <c r="G1758" s="29" t="s">
        <v>2175</v>
      </c>
      <c r="H1758" s="29" t="str">
        <f t="shared" si="27"/>
        <v/>
      </c>
      <c r="I1758" s="25" t="str">
        <f>IF(K1758&gt;4,"Dames","Messieurs")</f>
        <v>Messieurs</v>
      </c>
      <c r="J1758" t="str">
        <f>RIGHT(B1758,5)</f>
        <v>473.0</v>
      </c>
      <c r="K1758">
        <f>VALUE(LEFT(J1758,1))</f>
        <v>4</v>
      </c>
      <c r="L1758" s="25" t="str">
        <f>+O1758</f>
        <v>R9 </v>
      </c>
      <c r="M1758" s="25" t="s">
        <v>2913</v>
      </c>
      <c r="N1758" s="25" t="s">
        <v>2914</v>
      </c>
      <c r="O1758" s="25" t="s">
        <v>3073</v>
      </c>
      <c r="P1758" s="25">
        <v>32458</v>
      </c>
      <c r="Q1758" s="25">
        <v>0.75</v>
      </c>
      <c r="R1758" s="25" t="s">
        <v>100</v>
      </c>
      <c r="S1758" s="25" t="s">
        <v>878</v>
      </c>
    </row>
    <row r="1759" spans="1:19" x14ac:dyDescent="0.35">
      <c r="A1759" s="25" t="str">
        <f>+N1759</f>
        <v>Narbel Alice</v>
      </c>
      <c r="B1759" s="25" t="str">
        <f>+M1759</f>
        <v>676.02.706.0</v>
      </c>
      <c r="C1759" s="25" t="str">
        <f>LEFT(L1759,2)</f>
        <v>R9</v>
      </c>
      <c r="D1759" s="25">
        <f>+Q1759</f>
        <v>0.75</v>
      </c>
      <c r="E1759" s="25" t="str">
        <f>+R1759</f>
        <v>A</v>
      </c>
      <c r="F1759" s="25" t="str">
        <f>+S1759</f>
        <v>S</v>
      </c>
      <c r="G1759" s="29" t="s">
        <v>1839</v>
      </c>
      <c r="H1759" s="29" t="str">
        <f t="shared" si="27"/>
        <v/>
      </c>
      <c r="I1759" s="25" t="str">
        <f>IF(K1759&gt;4,"Dames","Messieurs")</f>
        <v>Dames</v>
      </c>
      <c r="J1759" t="str">
        <f>RIGHT(B1759,5)</f>
        <v>706.0</v>
      </c>
      <c r="K1759">
        <f>VALUE(LEFT(J1759,1))</f>
        <v>7</v>
      </c>
      <c r="L1759" s="25" t="str">
        <f>+O1759</f>
        <v>R9 </v>
      </c>
      <c r="M1759" s="25" t="s">
        <v>2018</v>
      </c>
      <c r="N1759" s="25" t="s">
        <v>2019</v>
      </c>
      <c r="O1759" s="25" t="s">
        <v>3073</v>
      </c>
      <c r="P1759" s="25">
        <v>11805</v>
      </c>
      <c r="Q1759" s="25">
        <v>0.75</v>
      </c>
      <c r="R1759" s="25" t="s">
        <v>36</v>
      </c>
      <c r="S1759" s="25" t="s">
        <v>878</v>
      </c>
    </row>
    <row r="1760" spans="1:19" x14ac:dyDescent="0.35">
      <c r="A1760" s="25" t="str">
        <f>+N1760</f>
        <v>Narbel Marc</v>
      </c>
      <c r="B1760" s="25" t="str">
        <f>+M1760</f>
        <v>676.07.404.0</v>
      </c>
      <c r="C1760" s="25" t="str">
        <f>LEFT(L1760,2)</f>
        <v>R9</v>
      </c>
      <c r="D1760" s="25">
        <f>+Q1760</f>
        <v>0.75</v>
      </c>
      <c r="E1760" s="25" t="str">
        <f>+R1760</f>
        <v>18&amp;U</v>
      </c>
      <c r="F1760" s="25" t="str">
        <f>+S1760</f>
        <v>S</v>
      </c>
      <c r="G1760" s="29" t="s">
        <v>1839</v>
      </c>
      <c r="H1760" s="29" t="str">
        <f t="shared" si="27"/>
        <v/>
      </c>
      <c r="I1760" s="25" t="str">
        <f>IF(K1760&gt;4,"Dames","Messieurs")</f>
        <v>Messieurs</v>
      </c>
      <c r="J1760" t="str">
        <f>RIGHT(B1760,5)</f>
        <v>404.0</v>
      </c>
      <c r="K1760">
        <f>VALUE(LEFT(J1760,1))</f>
        <v>4</v>
      </c>
      <c r="L1760" s="25" t="str">
        <f>+O1760</f>
        <v>R9 </v>
      </c>
      <c r="M1760" s="25" t="s">
        <v>2048</v>
      </c>
      <c r="N1760" s="25" t="s">
        <v>2049</v>
      </c>
      <c r="O1760" s="25" t="s">
        <v>3073</v>
      </c>
      <c r="P1760" s="25">
        <v>32458</v>
      </c>
      <c r="Q1760" s="25">
        <v>0.75</v>
      </c>
      <c r="R1760" s="25" t="s">
        <v>73</v>
      </c>
      <c r="S1760" s="25" t="s">
        <v>878</v>
      </c>
    </row>
    <row r="1761" spans="1:19" x14ac:dyDescent="0.35">
      <c r="A1761" s="25" t="str">
        <f>+N1761</f>
        <v>Nassiopoulos Isidora</v>
      </c>
      <c r="B1761" s="25" t="str">
        <f>+M1761</f>
        <v>676.02.884.0</v>
      </c>
      <c r="C1761" s="25" t="str">
        <f>LEFT(L1761,2)</f>
        <v>R9</v>
      </c>
      <c r="D1761" s="25">
        <f>+Q1761</f>
        <v>0.75</v>
      </c>
      <c r="E1761" s="25" t="str">
        <f>+R1761</f>
        <v>A</v>
      </c>
      <c r="F1761" s="25" t="str">
        <f>+S1761</f>
        <v>A</v>
      </c>
      <c r="G1761" s="29" t="s">
        <v>3393</v>
      </c>
      <c r="H1761" s="29" t="str">
        <f t="shared" si="27"/>
        <v/>
      </c>
      <c r="I1761" s="25" t="str">
        <f>IF(K1761&gt;4,"Dames","Messieurs")</f>
        <v>Dames</v>
      </c>
      <c r="J1761" t="str">
        <f>RIGHT(B1761,5)</f>
        <v>884.0</v>
      </c>
      <c r="K1761">
        <f>VALUE(LEFT(J1761,1))</f>
        <v>8</v>
      </c>
      <c r="L1761" s="25" t="str">
        <f>+O1761</f>
        <v>R9 </v>
      </c>
      <c r="M1761" s="25" t="s">
        <v>4733</v>
      </c>
      <c r="N1761" s="25" t="s">
        <v>4734</v>
      </c>
      <c r="O1761" s="25" t="s">
        <v>3073</v>
      </c>
      <c r="P1761" s="25">
        <v>11805</v>
      </c>
      <c r="Q1761" s="25">
        <v>0.75</v>
      </c>
      <c r="R1761" s="25" t="s">
        <v>36</v>
      </c>
      <c r="S1761" s="25" t="s">
        <v>36</v>
      </c>
    </row>
    <row r="1762" spans="1:19" x14ac:dyDescent="0.35">
      <c r="A1762" s="25" t="str">
        <f>+N1762</f>
        <v>Nassiopoulos Neven Nikola</v>
      </c>
      <c r="B1762" s="25" t="str">
        <f>+M1762</f>
        <v>676.09.224.0</v>
      </c>
      <c r="C1762" s="25" t="str">
        <f>LEFT(L1762,2)</f>
        <v>R7</v>
      </c>
      <c r="D1762" s="25">
        <f>+Q1762</f>
        <v>2.552</v>
      </c>
      <c r="E1762" s="25" t="str">
        <f>+R1762</f>
        <v>16&amp;U</v>
      </c>
      <c r="F1762" s="25" t="str">
        <f>+S1762</f>
        <v>A</v>
      </c>
      <c r="G1762" s="29" t="s">
        <v>3393</v>
      </c>
      <c r="H1762" s="29" t="str">
        <f t="shared" si="27"/>
        <v/>
      </c>
      <c r="I1762" s="25" t="str">
        <f>IF(K1762&gt;4,"Dames","Messieurs")</f>
        <v>Messieurs</v>
      </c>
      <c r="J1762" t="str">
        <f>RIGHT(B1762,5)</f>
        <v>224.0</v>
      </c>
      <c r="K1762">
        <f>VALUE(LEFT(J1762,1))</f>
        <v>2</v>
      </c>
      <c r="L1762" s="25" t="str">
        <f>+O1762</f>
        <v>R7 </v>
      </c>
      <c r="M1762" s="25" t="s">
        <v>3588</v>
      </c>
      <c r="N1762" s="25" t="s">
        <v>3589</v>
      </c>
      <c r="O1762" s="25" t="s">
        <v>3066</v>
      </c>
      <c r="P1762" s="25">
        <v>15293</v>
      </c>
      <c r="Q1762" s="25">
        <v>2.552</v>
      </c>
      <c r="R1762" s="25" t="s">
        <v>87</v>
      </c>
      <c r="S1762" s="25" t="s">
        <v>36</v>
      </c>
    </row>
    <row r="1763" spans="1:19" x14ac:dyDescent="0.35">
      <c r="A1763" s="25" t="str">
        <f>+N1763</f>
        <v>Nastasi Santino</v>
      </c>
      <c r="B1763" s="25" t="str">
        <f>+M1763</f>
        <v>676.77.441.0</v>
      </c>
      <c r="C1763" s="25" t="str">
        <f>LEFT(L1763,2)</f>
        <v>R9</v>
      </c>
      <c r="D1763" s="25">
        <f>+Q1763</f>
        <v>0.75</v>
      </c>
      <c r="E1763" s="25" t="str">
        <f>+R1763</f>
        <v>45+</v>
      </c>
      <c r="F1763" s="25" t="str">
        <f>+S1763</f>
        <v>S</v>
      </c>
      <c r="G1763" s="29" t="s">
        <v>3995</v>
      </c>
      <c r="H1763" s="29" t="str">
        <f t="shared" si="27"/>
        <v/>
      </c>
      <c r="I1763" s="25" t="str">
        <f>IF(K1763&gt;4,"Dames","Messieurs")</f>
        <v>Messieurs</v>
      </c>
      <c r="J1763" t="str">
        <f>RIGHT(B1763,5)</f>
        <v>441.0</v>
      </c>
      <c r="K1763">
        <f>VALUE(LEFT(J1763,1))</f>
        <v>4</v>
      </c>
      <c r="L1763" s="25" t="str">
        <f>+O1763</f>
        <v>R9 </v>
      </c>
      <c r="M1763" s="25" t="s">
        <v>4316</v>
      </c>
      <c r="N1763" s="25" t="s">
        <v>4317</v>
      </c>
      <c r="O1763" s="25" t="s">
        <v>3073</v>
      </c>
      <c r="P1763" s="25">
        <v>32458</v>
      </c>
      <c r="Q1763" s="25">
        <v>0.75</v>
      </c>
      <c r="R1763" s="25" t="s">
        <v>78</v>
      </c>
      <c r="S1763" s="25" t="s">
        <v>878</v>
      </c>
    </row>
    <row r="1764" spans="1:19" x14ac:dyDescent="0.35">
      <c r="A1764" s="25" t="str">
        <f>+N1764</f>
        <v>Nathan Bernard</v>
      </c>
      <c r="B1764" s="25" t="str">
        <f>+M1764</f>
        <v>676.06.240.0</v>
      </c>
      <c r="C1764" s="25" t="str">
        <f>LEFT(L1764,2)</f>
        <v>R8</v>
      </c>
      <c r="D1764" s="25">
        <f>+Q1764</f>
        <v>1.109</v>
      </c>
      <c r="E1764" s="25" t="str">
        <f>+R1764</f>
        <v>A</v>
      </c>
      <c r="F1764" s="25" t="str">
        <f>+S1764</f>
        <v>A</v>
      </c>
      <c r="G1764" s="29" t="s">
        <v>3393</v>
      </c>
      <c r="H1764" s="29" t="str">
        <f t="shared" si="27"/>
        <v/>
      </c>
      <c r="I1764" s="25" t="str">
        <f>IF(K1764&gt;4,"Dames","Messieurs")</f>
        <v>Messieurs</v>
      </c>
      <c r="J1764" t="str">
        <f>RIGHT(B1764,5)</f>
        <v>240.0</v>
      </c>
      <c r="K1764">
        <f>VALUE(LEFT(J1764,1))</f>
        <v>2</v>
      </c>
      <c r="L1764" s="25" t="str">
        <f>+O1764</f>
        <v>R8 </v>
      </c>
      <c r="M1764" s="25" t="s">
        <v>3700</v>
      </c>
      <c r="N1764" s="25" t="s">
        <v>3701</v>
      </c>
      <c r="O1764" s="25" t="s">
        <v>3070</v>
      </c>
      <c r="P1764" s="25">
        <v>27832</v>
      </c>
      <c r="Q1764" s="25">
        <v>1.109</v>
      </c>
      <c r="R1764" s="25" t="s">
        <v>36</v>
      </c>
      <c r="S1764" s="25" t="s">
        <v>36</v>
      </c>
    </row>
    <row r="1765" spans="1:19" x14ac:dyDescent="0.35">
      <c r="A1765" s="25" t="str">
        <f>+N1765</f>
        <v>Natterer Julia</v>
      </c>
      <c r="B1765" s="25" t="str">
        <f>+M1765</f>
        <v>676.75.827.0</v>
      </c>
      <c r="C1765" s="25" t="str">
        <f>LEFT(L1765,2)</f>
        <v>R7</v>
      </c>
      <c r="D1765" s="25">
        <f>+Q1765</f>
        <v>2.617</v>
      </c>
      <c r="E1765" s="25" t="str">
        <f>+R1765</f>
        <v>50+</v>
      </c>
      <c r="F1765" s="25" t="str">
        <f>+S1765</f>
        <v>A</v>
      </c>
      <c r="G1765" s="29" t="s">
        <v>3996</v>
      </c>
      <c r="H1765" s="29" t="str">
        <f t="shared" si="27"/>
        <v/>
      </c>
      <c r="I1765" s="25" t="str">
        <f>IF(K1765&gt;4,"Dames","Messieurs")</f>
        <v>Dames</v>
      </c>
      <c r="J1765" t="str">
        <f>RIGHT(B1765,5)</f>
        <v>827.0</v>
      </c>
      <c r="K1765">
        <f>VALUE(LEFT(J1765,1))</f>
        <v>8</v>
      </c>
      <c r="L1765" s="25" t="str">
        <f>+O1765</f>
        <v>R7 </v>
      </c>
      <c r="M1765" s="25" t="s">
        <v>4415</v>
      </c>
      <c r="N1765" s="25" t="s">
        <v>4416</v>
      </c>
      <c r="O1765" s="25" t="s">
        <v>3066</v>
      </c>
      <c r="P1765" s="25">
        <v>5226</v>
      </c>
      <c r="Q1765" s="25">
        <v>2.617</v>
      </c>
      <c r="R1765" s="25" t="s">
        <v>39</v>
      </c>
      <c r="S1765" s="25" t="s">
        <v>36</v>
      </c>
    </row>
    <row r="1766" spans="1:19" x14ac:dyDescent="0.35">
      <c r="A1766" s="25" t="str">
        <f>+N1766</f>
        <v>Ndarugendamwo Joaquim</v>
      </c>
      <c r="B1766" s="25" t="str">
        <f>+M1766</f>
        <v>676.95.434.0</v>
      </c>
      <c r="C1766" s="25" t="str">
        <f>LEFT(L1766,2)</f>
        <v>R6</v>
      </c>
      <c r="D1766" s="25">
        <f>+Q1766</f>
        <v>4.0979999999999999</v>
      </c>
      <c r="E1766" s="25" t="str">
        <f>+R1766</f>
        <v>A</v>
      </c>
      <c r="F1766" s="25" t="str">
        <f>+S1766</f>
        <v>A</v>
      </c>
      <c r="G1766" s="29" t="s">
        <v>3393</v>
      </c>
      <c r="H1766" s="29" t="str">
        <f t="shared" si="27"/>
        <v/>
      </c>
      <c r="I1766" s="25" t="str">
        <f>IF(K1766&gt;4,"Dames","Messieurs")</f>
        <v>Messieurs</v>
      </c>
      <c r="J1766" t="str">
        <f>RIGHT(B1766,5)</f>
        <v>434.0</v>
      </c>
      <c r="K1766">
        <f>VALUE(LEFT(J1766,1))</f>
        <v>4</v>
      </c>
      <c r="L1766" s="25" t="str">
        <f>+O1766</f>
        <v>R6 </v>
      </c>
      <c r="M1766" s="25" t="s">
        <v>3642</v>
      </c>
      <c r="N1766" s="25" t="s">
        <v>3643</v>
      </c>
      <c r="O1766" s="25" t="s">
        <v>3065</v>
      </c>
      <c r="P1766" s="25">
        <v>7269</v>
      </c>
      <c r="Q1766" s="25">
        <v>4.0979999999999999</v>
      </c>
      <c r="R1766" s="25" t="s">
        <v>36</v>
      </c>
      <c r="S1766" s="25" t="s">
        <v>36</v>
      </c>
    </row>
    <row r="1767" spans="1:19" x14ac:dyDescent="0.35">
      <c r="A1767" s="25" t="str">
        <f>+N1767</f>
        <v>Neuenschwander Jean</v>
      </c>
      <c r="B1767" s="25" t="str">
        <f>+M1767</f>
        <v>679.61.130.0</v>
      </c>
      <c r="C1767" s="25" t="str">
        <f>LEFT(L1767,2)</f>
        <v>R7</v>
      </c>
      <c r="D1767" s="25">
        <f>+Q1767</f>
        <v>2.5310000000000001</v>
      </c>
      <c r="E1767" s="25" t="str">
        <f>+R1767</f>
        <v>60+</v>
      </c>
      <c r="F1767" s="25" t="str">
        <f>+S1767</f>
        <v>A</v>
      </c>
      <c r="G1767" s="29" t="s">
        <v>28</v>
      </c>
      <c r="H1767" s="29" t="str">
        <f t="shared" ref="H1767:H1829" si="28">IF(B1767=B1766,1,"")</f>
        <v/>
      </c>
      <c r="I1767" s="25" t="str">
        <f>IF(K1767&gt;4,"Dames","Messieurs")</f>
        <v>Messieurs</v>
      </c>
      <c r="J1767" t="str">
        <f>RIGHT(B1767,5)</f>
        <v>130.0</v>
      </c>
      <c r="K1767">
        <f>VALUE(LEFT(J1767,1))</f>
        <v>1</v>
      </c>
      <c r="L1767" s="25" t="str">
        <f>+O1767</f>
        <v>R7 </v>
      </c>
      <c r="M1767" s="25" t="s">
        <v>286</v>
      </c>
      <c r="N1767" s="25" t="s">
        <v>287</v>
      </c>
      <c r="O1767" s="25" t="s">
        <v>3066</v>
      </c>
      <c r="P1767" s="25">
        <v>15421</v>
      </c>
      <c r="Q1767" s="25">
        <v>2.5310000000000001</v>
      </c>
      <c r="R1767" s="25" t="s">
        <v>47</v>
      </c>
      <c r="S1767" s="25" t="s">
        <v>36</v>
      </c>
    </row>
    <row r="1768" spans="1:19" x14ac:dyDescent="0.35">
      <c r="A1768" s="25" t="str">
        <f>+N1768</f>
        <v>Neuenschwander Noah</v>
      </c>
      <c r="B1768" s="25" t="str">
        <f>+M1768</f>
        <v>679.98.377.0</v>
      </c>
      <c r="C1768" s="25" t="str">
        <f>LEFT(L1768,2)</f>
        <v>R9</v>
      </c>
      <c r="D1768" s="25">
        <f>+Q1768</f>
        <v>0.85699999999999998</v>
      </c>
      <c r="E1768" s="25" t="str">
        <f>+R1768</f>
        <v>A</v>
      </c>
      <c r="F1768" s="25" t="str">
        <f>+S1768</f>
        <v>A</v>
      </c>
      <c r="G1768" s="29" t="s">
        <v>25</v>
      </c>
      <c r="H1768" s="29" t="str">
        <f t="shared" si="28"/>
        <v/>
      </c>
      <c r="I1768" s="25" t="str">
        <f>IF(K1768&gt;4,"Dames","Messieurs")</f>
        <v>Messieurs</v>
      </c>
      <c r="J1768" t="str">
        <f>RIGHT(B1768,5)</f>
        <v>377.0</v>
      </c>
      <c r="K1768">
        <f>VALUE(LEFT(J1768,1))</f>
        <v>3</v>
      </c>
      <c r="L1768" s="25" t="str">
        <f>+O1768</f>
        <v>R9 </v>
      </c>
      <c r="M1768" s="25" t="s">
        <v>887</v>
      </c>
      <c r="N1768" s="25" t="s">
        <v>888</v>
      </c>
      <c r="O1768" s="25" t="s">
        <v>3073</v>
      </c>
      <c r="P1768" s="25">
        <v>30961</v>
      </c>
      <c r="Q1768" s="25">
        <v>0.85699999999999998</v>
      </c>
      <c r="R1768" s="25" t="s">
        <v>36</v>
      </c>
      <c r="S1768" s="25" t="s">
        <v>36</v>
      </c>
    </row>
    <row r="1769" spans="1:19" x14ac:dyDescent="0.35">
      <c r="A1769" s="25" t="str">
        <f>+N1769</f>
        <v>Neuwerth Julien</v>
      </c>
      <c r="B1769" s="25" t="str">
        <f>+M1769</f>
        <v>679.85.305.0</v>
      </c>
      <c r="C1769" s="25" t="str">
        <f>LEFT(L1769,2)</f>
        <v>R9</v>
      </c>
      <c r="D1769" s="25">
        <f>+Q1769</f>
        <v>0.75</v>
      </c>
      <c r="E1769" s="25" t="str">
        <f>+R1769</f>
        <v>40+</v>
      </c>
      <c r="F1769" s="25" t="str">
        <f>+S1769</f>
        <v>A</v>
      </c>
      <c r="G1769" s="29" t="s">
        <v>25</v>
      </c>
      <c r="H1769" s="29" t="str">
        <f t="shared" si="28"/>
        <v/>
      </c>
      <c r="I1769" s="25" t="str">
        <f>IF(K1769&gt;4,"Dames","Messieurs")</f>
        <v>Messieurs</v>
      </c>
      <c r="J1769" t="str">
        <f>RIGHT(B1769,5)</f>
        <v>305.0</v>
      </c>
      <c r="K1769">
        <f>VALUE(LEFT(J1769,1))</f>
        <v>3</v>
      </c>
      <c r="L1769" s="25" t="str">
        <f>+O1769</f>
        <v>R9 </v>
      </c>
      <c r="M1769" s="25" t="s">
        <v>128</v>
      </c>
      <c r="N1769" s="25" t="s">
        <v>129</v>
      </c>
      <c r="O1769" s="25" t="s">
        <v>3073</v>
      </c>
      <c r="P1769" s="25">
        <v>32458</v>
      </c>
      <c r="Q1769" s="25">
        <v>0.75</v>
      </c>
      <c r="R1769" s="25" t="s">
        <v>68</v>
      </c>
      <c r="S1769" s="25" t="s">
        <v>36</v>
      </c>
    </row>
    <row r="1770" spans="1:19" x14ac:dyDescent="0.35">
      <c r="A1770" s="25" t="str">
        <f>+N1770</f>
        <v>Neuwerth Loïc</v>
      </c>
      <c r="B1770" s="25" t="str">
        <f>+M1770</f>
        <v>679.89.306.0</v>
      </c>
      <c r="C1770" s="25" t="str">
        <f>LEFT(L1770,2)</f>
        <v>R9</v>
      </c>
      <c r="D1770" s="25">
        <f>+Q1770</f>
        <v>0.75</v>
      </c>
      <c r="E1770" s="25" t="str">
        <f>+R1770</f>
        <v>35+</v>
      </c>
      <c r="F1770" s="25" t="str">
        <f>+S1770</f>
        <v>S</v>
      </c>
      <c r="G1770" s="29" t="s">
        <v>25</v>
      </c>
      <c r="H1770" s="29" t="str">
        <f t="shared" si="28"/>
        <v/>
      </c>
      <c r="I1770" s="25" t="str">
        <f>IF(K1770&gt;4,"Dames","Messieurs")</f>
        <v>Messieurs</v>
      </c>
      <c r="J1770" t="str">
        <f>RIGHT(B1770,5)</f>
        <v>306.0</v>
      </c>
      <c r="K1770">
        <f>VALUE(LEFT(J1770,1))</f>
        <v>3</v>
      </c>
      <c r="L1770" s="25" t="str">
        <f>+O1770</f>
        <v>R9 </v>
      </c>
      <c r="M1770" s="25" t="s">
        <v>987</v>
      </c>
      <c r="N1770" s="25" t="s">
        <v>988</v>
      </c>
      <c r="O1770" s="25" t="s">
        <v>3073</v>
      </c>
      <c r="P1770" s="25">
        <v>32458</v>
      </c>
      <c r="Q1770" s="25">
        <v>0.75</v>
      </c>
      <c r="R1770" s="25" t="s">
        <v>42</v>
      </c>
      <c r="S1770" s="25" t="s">
        <v>878</v>
      </c>
    </row>
    <row r="1771" spans="1:19" x14ac:dyDescent="0.35">
      <c r="A1771" s="25" t="str">
        <f>+N1771</f>
        <v>Ngoma Sean</v>
      </c>
      <c r="B1771" s="25" t="str">
        <f>+M1771</f>
        <v>679.06.213.0</v>
      </c>
      <c r="C1771" s="25" t="str">
        <f>LEFT(L1771,2)</f>
        <v>R9</v>
      </c>
      <c r="D1771" s="25">
        <f>+Q1771</f>
        <v>0.75</v>
      </c>
      <c r="E1771" s="25" t="str">
        <f>+R1771</f>
        <v>A</v>
      </c>
      <c r="F1771" s="25" t="str">
        <f>+S1771</f>
        <v>S</v>
      </c>
      <c r="G1771" s="29" t="s">
        <v>3359</v>
      </c>
      <c r="H1771" s="29" t="str">
        <f t="shared" si="28"/>
        <v/>
      </c>
      <c r="I1771" s="25" t="str">
        <f>IF(K1771&gt;4,"Dames","Messieurs")</f>
        <v>Messieurs</v>
      </c>
      <c r="J1771" t="str">
        <f>RIGHT(B1771,5)</f>
        <v>213.0</v>
      </c>
      <c r="K1771">
        <f>VALUE(LEFT(J1771,1))</f>
        <v>2</v>
      </c>
      <c r="L1771" s="25" t="str">
        <f>+O1771</f>
        <v>R9 </v>
      </c>
      <c r="M1771" s="25" t="s">
        <v>1715</v>
      </c>
      <c r="N1771" s="25" t="s">
        <v>1716</v>
      </c>
      <c r="O1771" s="25" t="s">
        <v>3073</v>
      </c>
      <c r="P1771" s="25">
        <v>32458</v>
      </c>
      <c r="Q1771" s="25">
        <v>0.75</v>
      </c>
      <c r="R1771" s="25" t="s">
        <v>36</v>
      </c>
      <c r="S1771" s="25" t="s">
        <v>878</v>
      </c>
    </row>
    <row r="1772" spans="1:19" x14ac:dyDescent="0.35">
      <c r="A1772" s="25" t="str">
        <f>+N1772</f>
        <v>Nguyen Dan Thuy</v>
      </c>
      <c r="B1772" s="25" t="str">
        <f>+M1772</f>
        <v>679.85.593.0</v>
      </c>
      <c r="C1772" s="25" t="str">
        <f>LEFT(L1772,2)</f>
        <v>R6</v>
      </c>
      <c r="D1772" s="25">
        <f>+Q1772</f>
        <v>4.3040000000000003</v>
      </c>
      <c r="E1772" s="25" t="str">
        <f>+R1772</f>
        <v>40+</v>
      </c>
      <c r="F1772" s="25" t="str">
        <f>+S1772</f>
        <v>A</v>
      </c>
      <c r="G1772" s="29" t="s">
        <v>3975</v>
      </c>
      <c r="H1772" s="29" t="str">
        <f t="shared" si="28"/>
        <v/>
      </c>
      <c r="I1772" s="25" t="str">
        <f>IF(K1772&gt;4,"Dames","Messieurs")</f>
        <v>Dames</v>
      </c>
      <c r="J1772" t="str">
        <f>RIGHT(B1772,5)</f>
        <v>593.0</v>
      </c>
      <c r="K1772">
        <f>VALUE(LEFT(J1772,1))</f>
        <v>5</v>
      </c>
      <c r="L1772" s="25" t="str">
        <f>+O1772</f>
        <v>R6 </v>
      </c>
      <c r="M1772" s="25" t="s">
        <v>3450</v>
      </c>
      <c r="N1772" s="25" t="s">
        <v>3451</v>
      </c>
      <c r="O1772" s="25" t="s">
        <v>3065</v>
      </c>
      <c r="P1772" s="25">
        <v>2256</v>
      </c>
      <c r="Q1772" s="25">
        <v>4.3040000000000003</v>
      </c>
      <c r="R1772" s="25" t="s">
        <v>68</v>
      </c>
      <c r="S1772" s="25" t="s">
        <v>36</v>
      </c>
    </row>
    <row r="1773" spans="1:19" x14ac:dyDescent="0.35">
      <c r="A1773" s="25" t="str">
        <f>+N1773</f>
        <v>Nguyen François</v>
      </c>
      <c r="B1773" s="25" t="str">
        <f>+M1773</f>
        <v>679.47.235.0</v>
      </c>
      <c r="C1773" s="25" t="str">
        <f>LEFT(L1773,2)</f>
        <v>R9</v>
      </c>
      <c r="D1773" s="25">
        <f>+Q1773</f>
        <v>0.75</v>
      </c>
      <c r="E1773" s="25" t="str">
        <f>+R1773</f>
        <v>75+</v>
      </c>
      <c r="F1773" s="25" t="str">
        <f>+S1773</f>
        <v>S</v>
      </c>
      <c r="G1773" s="29" t="s">
        <v>543</v>
      </c>
      <c r="H1773" s="29" t="str">
        <f t="shared" si="28"/>
        <v/>
      </c>
      <c r="I1773" s="25" t="str">
        <f>IF(K1773&gt;4,"Dames","Messieurs")</f>
        <v>Messieurs</v>
      </c>
      <c r="J1773" t="str">
        <f>RIGHT(B1773,5)</f>
        <v>235.0</v>
      </c>
      <c r="K1773">
        <f>VALUE(LEFT(J1773,1))</f>
        <v>2</v>
      </c>
      <c r="L1773" s="25" t="str">
        <f>+O1773</f>
        <v>R9 </v>
      </c>
      <c r="M1773" s="25" t="s">
        <v>1311</v>
      </c>
      <c r="N1773" s="25" t="s">
        <v>1312</v>
      </c>
      <c r="O1773" s="25" t="s">
        <v>3073</v>
      </c>
      <c r="P1773" s="25">
        <v>32458</v>
      </c>
      <c r="Q1773" s="25">
        <v>0.75</v>
      </c>
      <c r="R1773" s="25" t="s">
        <v>159</v>
      </c>
      <c r="S1773" s="25" t="s">
        <v>878</v>
      </c>
    </row>
    <row r="1774" spans="1:19" x14ac:dyDescent="0.35">
      <c r="A1774" s="25" t="str">
        <f>+N1774</f>
        <v>Nguyen Son</v>
      </c>
      <c r="B1774" s="25" t="str">
        <f>+M1774</f>
        <v>679.74.167.0</v>
      </c>
      <c r="C1774" s="25" t="str">
        <f>LEFT(L1774,2)</f>
        <v>R7</v>
      </c>
      <c r="D1774" s="25">
        <f>+Q1774</f>
        <v>2.3769999999999998</v>
      </c>
      <c r="E1774" s="25" t="str">
        <f>+R1774</f>
        <v>50+</v>
      </c>
      <c r="F1774" s="25" t="str">
        <f>+S1774</f>
        <v>A</v>
      </c>
      <c r="G1774" s="29" t="s">
        <v>27</v>
      </c>
      <c r="H1774" s="29" t="str">
        <f t="shared" si="28"/>
        <v/>
      </c>
      <c r="I1774" s="25" t="str">
        <f>IF(K1774&gt;4,"Dames","Messieurs")</f>
        <v>Messieurs</v>
      </c>
      <c r="J1774" t="str">
        <f>RIGHT(B1774,5)</f>
        <v>167.0</v>
      </c>
      <c r="K1774">
        <f>VALUE(LEFT(J1774,1))</f>
        <v>1</v>
      </c>
      <c r="L1774" s="25" t="str">
        <f>+O1774</f>
        <v>R7 </v>
      </c>
      <c r="M1774" s="25" t="s">
        <v>251</v>
      </c>
      <c r="N1774" s="25" t="s">
        <v>252</v>
      </c>
      <c r="O1774" s="25" t="s">
        <v>3066</v>
      </c>
      <c r="P1774" s="25">
        <v>16450</v>
      </c>
      <c r="Q1774" s="25">
        <v>2.3769999999999998</v>
      </c>
      <c r="R1774" s="25" t="s">
        <v>39</v>
      </c>
      <c r="S1774" s="25" t="s">
        <v>36</v>
      </c>
    </row>
    <row r="1775" spans="1:19" x14ac:dyDescent="0.35">
      <c r="A1775" s="25" t="str">
        <f>+N1775</f>
        <v>Nguyen Van Thong Julien</v>
      </c>
      <c r="B1775" s="25" t="str">
        <f>+M1775</f>
        <v>679.87.418.0</v>
      </c>
      <c r="C1775" s="25" t="str">
        <f>LEFT(L1775,2)</f>
        <v>R8</v>
      </c>
      <c r="D1775" s="25">
        <f>+Q1775</f>
        <v>1.0980000000000001</v>
      </c>
      <c r="E1775" s="25" t="str">
        <f>+R1775</f>
        <v>35+</v>
      </c>
      <c r="F1775" s="25" t="str">
        <f>+S1775</f>
        <v>A</v>
      </c>
      <c r="G1775" s="29" t="s">
        <v>1839</v>
      </c>
      <c r="H1775" s="29" t="str">
        <f t="shared" si="28"/>
        <v/>
      </c>
      <c r="I1775" s="25" t="str">
        <f>IF(K1775&gt;4,"Dames","Messieurs")</f>
        <v>Messieurs</v>
      </c>
      <c r="J1775" t="str">
        <f>RIGHT(B1775,5)</f>
        <v>418.0</v>
      </c>
      <c r="K1775">
        <f>VALUE(LEFT(J1775,1))</f>
        <v>4</v>
      </c>
      <c r="L1775" s="25" t="str">
        <f>+O1775</f>
        <v>R8 </v>
      </c>
      <c r="M1775" s="25" t="s">
        <v>3893</v>
      </c>
      <c r="N1775" s="25" t="s">
        <v>3894</v>
      </c>
      <c r="O1775" s="25" t="s">
        <v>3070</v>
      </c>
      <c r="P1775" s="25">
        <v>27942</v>
      </c>
      <c r="Q1775" s="25">
        <v>1.0980000000000001</v>
      </c>
      <c r="R1775" s="25" t="s">
        <v>42</v>
      </c>
      <c r="S1775" s="25" t="s">
        <v>36</v>
      </c>
    </row>
    <row r="1776" spans="1:19" x14ac:dyDescent="0.35">
      <c r="A1776" s="25" t="str">
        <f>+N1776</f>
        <v>Nic David</v>
      </c>
      <c r="B1776" s="25" t="str">
        <f>+M1776</f>
        <v>680.09.184.0</v>
      </c>
      <c r="C1776" s="25" t="str">
        <f>LEFT(L1776,2)</f>
        <v>R8</v>
      </c>
      <c r="D1776" s="25">
        <f>+Q1776</f>
        <v>1.589</v>
      </c>
      <c r="E1776" s="25" t="str">
        <f>+R1776</f>
        <v>16&amp;U</v>
      </c>
      <c r="F1776" s="25" t="str">
        <f>+S1776</f>
        <v>S</v>
      </c>
      <c r="G1776" s="29" t="s">
        <v>543</v>
      </c>
      <c r="H1776" s="29" t="str">
        <f t="shared" si="28"/>
        <v/>
      </c>
      <c r="I1776" s="25" t="str">
        <f>IF(K1776&gt;4,"Dames","Messieurs")</f>
        <v>Messieurs</v>
      </c>
      <c r="J1776" t="str">
        <f>RIGHT(B1776,5)</f>
        <v>184.0</v>
      </c>
      <c r="K1776">
        <f>VALUE(LEFT(J1776,1))</f>
        <v>1</v>
      </c>
      <c r="L1776" s="25" t="str">
        <f>+O1776</f>
        <v>R8 </v>
      </c>
      <c r="M1776" s="25" t="s">
        <v>2340</v>
      </c>
      <c r="N1776" s="25" t="s">
        <v>2341</v>
      </c>
      <c r="O1776" s="25" t="s">
        <v>3070</v>
      </c>
      <c r="P1776" s="25">
        <v>22626</v>
      </c>
      <c r="Q1776" s="25">
        <v>1.589</v>
      </c>
      <c r="R1776" s="25" t="s">
        <v>87</v>
      </c>
      <c r="S1776" s="25" t="s">
        <v>878</v>
      </c>
    </row>
    <row r="1777" spans="1:19" x14ac:dyDescent="0.35">
      <c r="A1777" s="25" t="str">
        <f>+N1777</f>
        <v>Nicole Gaspard</v>
      </c>
      <c r="B1777" s="25" t="str">
        <f>+M1777</f>
        <v>680.12.141.0</v>
      </c>
      <c r="C1777" s="25" t="str">
        <f>LEFT(L1777,2)</f>
        <v>R8</v>
      </c>
      <c r="D1777" s="25">
        <f>+Q1777</f>
        <v>1.1080000000000001</v>
      </c>
      <c r="E1777" s="25" t="str">
        <f>+R1777</f>
        <v>14&amp;U</v>
      </c>
      <c r="F1777" s="25" t="str">
        <f>+S1777</f>
        <v>A</v>
      </c>
      <c r="G1777" s="29" t="s">
        <v>539</v>
      </c>
      <c r="H1777" s="29" t="str">
        <f t="shared" si="28"/>
        <v/>
      </c>
      <c r="I1777" s="25" t="str">
        <f>IF(K1777&gt;4,"Dames","Messieurs")</f>
        <v>Messieurs</v>
      </c>
      <c r="J1777" t="str">
        <f>RIGHT(B1777,5)</f>
        <v>141.0</v>
      </c>
      <c r="K1777">
        <f>VALUE(LEFT(J1777,1))</f>
        <v>1</v>
      </c>
      <c r="L1777" s="25" t="str">
        <f>+O1777</f>
        <v>R8 </v>
      </c>
      <c r="M1777" s="25" t="s">
        <v>2303</v>
      </c>
      <c r="N1777" s="25" t="s">
        <v>2304</v>
      </c>
      <c r="O1777" s="25" t="s">
        <v>3070</v>
      </c>
      <c r="P1777" s="25">
        <v>27836</v>
      </c>
      <c r="Q1777" s="25">
        <v>1.1080000000000001</v>
      </c>
      <c r="R1777" s="25" t="s">
        <v>83</v>
      </c>
      <c r="S1777" s="25" t="s">
        <v>36</v>
      </c>
    </row>
    <row r="1778" spans="1:19" x14ac:dyDescent="0.35">
      <c r="A1778" s="25" t="str">
        <f>+N1778</f>
        <v>Nicole Marina</v>
      </c>
      <c r="B1778" s="25" t="str">
        <f>+M1778</f>
        <v>680.75.516.0</v>
      </c>
      <c r="C1778" s="25" t="str">
        <f>LEFT(L1778,2)</f>
        <v>R9</v>
      </c>
      <c r="D1778" s="25">
        <f>+Q1778</f>
        <v>0.75</v>
      </c>
      <c r="E1778" s="25" t="str">
        <f>+R1778</f>
        <v>50+</v>
      </c>
      <c r="F1778" s="25" t="str">
        <f>+S1778</f>
        <v>A</v>
      </c>
      <c r="G1778" s="29" t="s">
        <v>539</v>
      </c>
      <c r="H1778" s="29" t="str">
        <f t="shared" si="28"/>
        <v/>
      </c>
      <c r="I1778" s="25" t="str">
        <f>IF(K1778&gt;4,"Dames","Messieurs")</f>
        <v>Dames</v>
      </c>
      <c r="J1778" t="str">
        <f>RIGHT(B1778,5)</f>
        <v>516.0</v>
      </c>
      <c r="K1778">
        <f>VALUE(LEFT(J1778,1))</f>
        <v>5</v>
      </c>
      <c r="L1778" s="25" t="str">
        <f>+O1778</f>
        <v>R9 </v>
      </c>
      <c r="M1778" s="25" t="s">
        <v>2267</v>
      </c>
      <c r="N1778" s="25" t="s">
        <v>2268</v>
      </c>
      <c r="O1778" s="25" t="s">
        <v>3073</v>
      </c>
      <c r="P1778" s="25">
        <v>11805</v>
      </c>
      <c r="Q1778" s="25">
        <v>0.75</v>
      </c>
      <c r="R1778" s="25" t="s">
        <v>39</v>
      </c>
      <c r="S1778" s="25" t="s">
        <v>36</v>
      </c>
    </row>
    <row r="1779" spans="1:19" x14ac:dyDescent="0.35">
      <c r="A1779" s="25" t="str">
        <f>+N1779</f>
        <v>Nicolo Pierre</v>
      </c>
      <c r="B1779" s="25" t="str">
        <f>+M1779</f>
        <v>680.82.266.0</v>
      </c>
      <c r="C1779" s="25" t="str">
        <f>LEFT(L1779,2)</f>
        <v>R9</v>
      </c>
      <c r="D1779" s="25">
        <f>+Q1779</f>
        <v>0.75</v>
      </c>
      <c r="E1779" s="25" t="str">
        <f>+R1779</f>
        <v>40+</v>
      </c>
      <c r="F1779" s="25" t="str">
        <f>+S1779</f>
        <v>S</v>
      </c>
      <c r="G1779" s="29" t="s">
        <v>25</v>
      </c>
      <c r="H1779" s="29" t="str">
        <f t="shared" si="28"/>
        <v/>
      </c>
      <c r="I1779" s="25" t="str">
        <f>IF(K1779&gt;4,"Dames","Messieurs")</f>
        <v>Messieurs</v>
      </c>
      <c r="J1779" t="str">
        <f>RIGHT(B1779,5)</f>
        <v>266.0</v>
      </c>
      <c r="K1779">
        <f>VALUE(LEFT(J1779,1))</f>
        <v>2</v>
      </c>
      <c r="L1779" s="25" t="str">
        <f>+O1779</f>
        <v>R9 </v>
      </c>
      <c r="M1779" s="25" t="s">
        <v>989</v>
      </c>
      <c r="N1779" s="25" t="s">
        <v>990</v>
      </c>
      <c r="O1779" s="25" t="s">
        <v>3073</v>
      </c>
      <c r="P1779" s="25">
        <v>32458</v>
      </c>
      <c r="Q1779" s="25">
        <v>0.75</v>
      </c>
      <c r="R1779" s="25" t="s">
        <v>68</v>
      </c>
      <c r="S1779" s="25" t="s">
        <v>878</v>
      </c>
    </row>
    <row r="1780" spans="1:19" x14ac:dyDescent="0.35">
      <c r="A1780" s="25" t="str">
        <f>+N1780</f>
        <v>Niddam Yoram</v>
      </c>
      <c r="B1780" s="25" t="str">
        <f>+M1780</f>
        <v>680.69.324.0</v>
      </c>
      <c r="C1780" s="25" t="str">
        <f>LEFT(L1780,2)</f>
        <v>R9</v>
      </c>
      <c r="D1780" s="25">
        <f>+Q1780</f>
        <v>0.75</v>
      </c>
      <c r="E1780" s="25" t="str">
        <f>+R1780</f>
        <v>55+</v>
      </c>
      <c r="F1780" s="25" t="str">
        <f>+S1780</f>
        <v>S</v>
      </c>
      <c r="G1780" s="29" t="s">
        <v>27</v>
      </c>
      <c r="H1780" s="29" t="str">
        <f t="shared" si="28"/>
        <v/>
      </c>
      <c r="I1780" s="25" t="str">
        <f>IF(K1780&gt;4,"Dames","Messieurs")</f>
        <v>Messieurs</v>
      </c>
      <c r="J1780" t="str">
        <f>RIGHT(B1780,5)</f>
        <v>324.0</v>
      </c>
      <c r="K1780">
        <f>VALUE(LEFT(J1780,1))</f>
        <v>3</v>
      </c>
      <c r="L1780" s="25" t="str">
        <f>+O1780</f>
        <v>R9 </v>
      </c>
      <c r="M1780" s="25" t="s">
        <v>245</v>
      </c>
      <c r="N1780" s="25" t="s">
        <v>246</v>
      </c>
      <c r="O1780" s="25" t="s">
        <v>3073</v>
      </c>
      <c r="P1780" s="25">
        <v>32458</v>
      </c>
      <c r="Q1780" s="25">
        <v>0.75</v>
      </c>
      <c r="R1780" s="25" t="s">
        <v>53</v>
      </c>
      <c r="S1780" s="25" t="s">
        <v>878</v>
      </c>
    </row>
    <row r="1781" spans="1:19" x14ac:dyDescent="0.35">
      <c r="A1781" s="25" t="str">
        <f>+N1781</f>
        <v>Niederhauser Julien</v>
      </c>
      <c r="B1781" s="25" t="str">
        <f>+M1781</f>
        <v>682.77.359.0</v>
      </c>
      <c r="C1781" s="25" t="str">
        <f>LEFT(L1781,2)</f>
        <v>R9</v>
      </c>
      <c r="D1781" s="25">
        <f>+Q1781</f>
        <v>0.75</v>
      </c>
      <c r="E1781" s="25" t="str">
        <f>+R1781</f>
        <v>45+</v>
      </c>
      <c r="F1781" s="25" t="str">
        <f>+S1781</f>
        <v>S</v>
      </c>
      <c r="G1781" s="29" t="s">
        <v>1839</v>
      </c>
      <c r="H1781" s="29" t="str">
        <f t="shared" si="28"/>
        <v/>
      </c>
      <c r="I1781" s="25" t="str">
        <f>IF(K1781&gt;4,"Dames","Messieurs")</f>
        <v>Messieurs</v>
      </c>
      <c r="J1781" t="str">
        <f>RIGHT(B1781,5)</f>
        <v>359.0</v>
      </c>
      <c r="K1781">
        <f>VALUE(LEFT(J1781,1))</f>
        <v>3</v>
      </c>
      <c r="L1781" s="25" t="str">
        <f>+O1781</f>
        <v>R9 </v>
      </c>
      <c r="M1781" s="25" t="s">
        <v>1984</v>
      </c>
      <c r="N1781" s="25" t="s">
        <v>1985</v>
      </c>
      <c r="O1781" s="25" t="s">
        <v>3073</v>
      </c>
      <c r="P1781" s="25">
        <v>32458</v>
      </c>
      <c r="Q1781" s="25">
        <v>0.75</v>
      </c>
      <c r="R1781" s="25" t="s">
        <v>78</v>
      </c>
      <c r="S1781" s="25" t="s">
        <v>878</v>
      </c>
    </row>
    <row r="1782" spans="1:19" x14ac:dyDescent="0.35">
      <c r="A1782" s="25" t="str">
        <f>+N1782</f>
        <v>Nierhaus Alexandre</v>
      </c>
      <c r="B1782" s="25" t="str">
        <f>+M1782</f>
        <v>683.98.327.0</v>
      </c>
      <c r="C1782" s="25" t="str">
        <f>LEFT(L1782,2)</f>
        <v>R7</v>
      </c>
      <c r="D1782" s="25">
        <f>+Q1782</f>
        <v>2.13</v>
      </c>
      <c r="E1782" s="25" t="str">
        <f>+R1782</f>
        <v>A</v>
      </c>
      <c r="F1782" s="25" t="str">
        <f>+S1782</f>
        <v>A</v>
      </c>
      <c r="G1782" s="29" t="s">
        <v>1839</v>
      </c>
      <c r="H1782" s="29" t="str">
        <f t="shared" si="28"/>
        <v/>
      </c>
      <c r="I1782" s="25" t="str">
        <f>IF(K1782&gt;4,"Dames","Messieurs")</f>
        <v>Messieurs</v>
      </c>
      <c r="J1782" t="str">
        <f>RIGHT(B1782,5)</f>
        <v>327.0</v>
      </c>
      <c r="K1782">
        <f>VALUE(LEFT(J1782,1))</f>
        <v>3</v>
      </c>
      <c r="L1782" s="25" t="str">
        <f>+O1782</f>
        <v>R7 </v>
      </c>
      <c r="M1782" s="25" t="s">
        <v>3990</v>
      </c>
      <c r="N1782" s="25" t="s">
        <v>3991</v>
      </c>
      <c r="O1782" s="25" t="s">
        <v>3066</v>
      </c>
      <c r="P1782" s="25">
        <v>18209</v>
      </c>
      <c r="Q1782" s="25">
        <v>2.13</v>
      </c>
      <c r="R1782" s="25" t="s">
        <v>36</v>
      </c>
      <c r="S1782" s="25" t="s">
        <v>36</v>
      </c>
    </row>
    <row r="1783" spans="1:19" x14ac:dyDescent="0.35">
      <c r="A1783" s="25" t="str">
        <f>+N1783</f>
        <v>Nikolic Filip</v>
      </c>
      <c r="B1783" s="25" t="str">
        <f>+M1783</f>
        <v>684.01.227.0</v>
      </c>
      <c r="C1783" s="25" t="str">
        <f>LEFT(L1783,2)</f>
        <v>R9</v>
      </c>
      <c r="D1783" s="25">
        <f>+Q1783</f>
        <v>0.75</v>
      </c>
      <c r="E1783" s="25" t="str">
        <f>+R1783</f>
        <v>A</v>
      </c>
      <c r="F1783" s="25" t="str">
        <f>+S1783</f>
        <v>S</v>
      </c>
      <c r="G1783" s="29" t="s">
        <v>2175</v>
      </c>
      <c r="H1783" s="29" t="str">
        <f t="shared" si="28"/>
        <v/>
      </c>
      <c r="I1783" s="25" t="str">
        <f>IF(K1783&gt;4,"Dames","Messieurs")</f>
        <v>Messieurs</v>
      </c>
      <c r="J1783" t="str">
        <f>RIGHT(B1783,5)</f>
        <v>227.0</v>
      </c>
      <c r="K1783">
        <f>VALUE(LEFT(J1783,1))</f>
        <v>2</v>
      </c>
      <c r="L1783" s="25" t="str">
        <f>+O1783</f>
        <v>R9 </v>
      </c>
      <c r="M1783" s="25" t="s">
        <v>2891</v>
      </c>
      <c r="N1783" s="25" t="s">
        <v>2892</v>
      </c>
      <c r="O1783" s="25" t="s">
        <v>3073</v>
      </c>
      <c r="P1783" s="25">
        <v>32458</v>
      </c>
      <c r="Q1783" s="25">
        <v>0.75</v>
      </c>
      <c r="R1783" s="25" t="s">
        <v>36</v>
      </c>
      <c r="S1783" s="25" t="s">
        <v>878</v>
      </c>
    </row>
    <row r="1784" spans="1:19" x14ac:dyDescent="0.35">
      <c r="A1784" s="25" t="str">
        <f>+N1784</f>
        <v>Nivelle Victoria</v>
      </c>
      <c r="B1784" s="25" t="str">
        <f>+M1784</f>
        <v>684.06.778.0</v>
      </c>
      <c r="C1784" s="25" t="str">
        <f>LEFT(L1784,2)</f>
        <v>R9</v>
      </c>
      <c r="D1784" s="25">
        <f>+Q1784</f>
        <v>0.75</v>
      </c>
      <c r="E1784" s="25" t="str">
        <f>+R1784</f>
        <v>A</v>
      </c>
      <c r="F1784" s="25" t="str">
        <f>+S1784</f>
        <v>S</v>
      </c>
      <c r="G1784" s="29" t="s">
        <v>543</v>
      </c>
      <c r="H1784" s="29" t="str">
        <f t="shared" si="28"/>
        <v/>
      </c>
      <c r="I1784" s="25" t="str">
        <f>IF(K1784&gt;4,"Dames","Messieurs")</f>
        <v>Dames</v>
      </c>
      <c r="J1784" t="str">
        <f>RIGHT(B1784,5)</f>
        <v>778.0</v>
      </c>
      <c r="K1784">
        <f>VALUE(LEFT(J1784,1))</f>
        <v>7</v>
      </c>
      <c r="L1784" s="25" t="str">
        <f>+O1784</f>
        <v>R9 </v>
      </c>
      <c r="M1784" s="25" t="s">
        <v>1313</v>
      </c>
      <c r="N1784" s="25" t="s">
        <v>1314</v>
      </c>
      <c r="O1784" s="25" t="s">
        <v>3073</v>
      </c>
      <c r="P1784" s="25">
        <v>11805</v>
      </c>
      <c r="Q1784" s="25">
        <v>0.75</v>
      </c>
      <c r="R1784" s="25" t="s">
        <v>36</v>
      </c>
      <c r="S1784" s="25" t="s">
        <v>878</v>
      </c>
    </row>
    <row r="1785" spans="1:19" x14ac:dyDescent="0.35">
      <c r="A1785" s="25" t="str">
        <f>+N1785</f>
        <v>Nix Catharina</v>
      </c>
      <c r="B1785" s="25" t="str">
        <f>+M1785</f>
        <v>684.74.666.0</v>
      </c>
      <c r="C1785" s="25" t="str">
        <f>LEFT(L1785,2)</f>
        <v>R6</v>
      </c>
      <c r="D1785" s="25">
        <f>+Q1785</f>
        <v>3.4220000000000002</v>
      </c>
      <c r="E1785" s="25" t="str">
        <f>+R1785</f>
        <v>50+</v>
      </c>
      <c r="F1785" s="25" t="str">
        <f>+S1785</f>
        <v>A</v>
      </c>
      <c r="G1785" s="29" t="s">
        <v>27</v>
      </c>
      <c r="H1785" s="29" t="str">
        <f t="shared" si="28"/>
        <v/>
      </c>
      <c r="I1785" s="25" t="str">
        <f>IF(K1785&gt;4,"Dames","Messieurs")</f>
        <v>Dames</v>
      </c>
      <c r="J1785" t="str">
        <f>RIGHT(B1785,5)</f>
        <v>666.0</v>
      </c>
      <c r="K1785">
        <f>VALUE(LEFT(J1785,1))</f>
        <v>6</v>
      </c>
      <c r="L1785" s="25" t="str">
        <f>+O1785</f>
        <v>R6 </v>
      </c>
      <c r="M1785" s="25" t="s">
        <v>2441</v>
      </c>
      <c r="N1785" s="25" t="s">
        <v>2442</v>
      </c>
      <c r="O1785" s="25" t="s">
        <v>3065</v>
      </c>
      <c r="P1785" s="25">
        <v>3595</v>
      </c>
      <c r="Q1785" s="25">
        <v>3.4220000000000002</v>
      </c>
      <c r="R1785" s="25" t="s">
        <v>39</v>
      </c>
      <c r="S1785" s="25" t="s">
        <v>36</v>
      </c>
    </row>
    <row r="1786" spans="1:19" x14ac:dyDescent="0.35">
      <c r="A1786" s="25" t="str">
        <f>+N1786</f>
        <v>N'Lep Stéphane</v>
      </c>
      <c r="B1786" s="25" t="str">
        <f>+M1786</f>
        <v>684.71.212.0</v>
      </c>
      <c r="C1786" s="25" t="str">
        <f>LEFT(L1786,2)</f>
        <v>R9</v>
      </c>
      <c r="D1786" s="25">
        <f>+Q1786</f>
        <v>0.76700000000000002</v>
      </c>
      <c r="E1786" s="25" t="str">
        <f>+R1786</f>
        <v>50+</v>
      </c>
      <c r="F1786" s="25" t="str">
        <f>+S1786</f>
        <v>S</v>
      </c>
      <c r="G1786" s="29" t="s">
        <v>543</v>
      </c>
      <c r="H1786" s="29" t="str">
        <f t="shared" si="28"/>
        <v/>
      </c>
      <c r="I1786" s="25" t="str">
        <f>IF(K1786&gt;4,"Dames","Messieurs")</f>
        <v>Messieurs</v>
      </c>
      <c r="J1786" t="str">
        <f>RIGHT(B1786,5)</f>
        <v>212.0</v>
      </c>
      <c r="K1786">
        <f>VALUE(LEFT(J1786,1))</f>
        <v>2</v>
      </c>
      <c r="L1786" s="25" t="str">
        <f>+O1786</f>
        <v>R9 </v>
      </c>
      <c r="M1786" s="25" t="s">
        <v>1315</v>
      </c>
      <c r="N1786" s="25" t="s">
        <v>1316</v>
      </c>
      <c r="O1786" s="25" t="s">
        <v>3073</v>
      </c>
      <c r="P1786" s="25">
        <v>32233</v>
      </c>
      <c r="Q1786" s="25">
        <v>0.76700000000000002</v>
      </c>
      <c r="R1786" s="25" t="s">
        <v>39</v>
      </c>
      <c r="S1786" s="25" t="s">
        <v>878</v>
      </c>
    </row>
    <row r="1787" spans="1:19" x14ac:dyDescent="0.35">
      <c r="A1787" s="25" t="str">
        <f>+N1787</f>
        <v>Nobs Arthur</v>
      </c>
      <c r="B1787" s="25" t="str">
        <f>+M1787</f>
        <v>685.52.166.0</v>
      </c>
      <c r="C1787" s="25" t="str">
        <f>LEFT(L1787,2)</f>
        <v>R8</v>
      </c>
      <c r="D1787" s="25">
        <f>+Q1787</f>
        <v>1.3</v>
      </c>
      <c r="E1787" s="25" t="str">
        <f>+R1787</f>
        <v>70+</v>
      </c>
      <c r="F1787" s="25" t="str">
        <f>+S1787</f>
        <v>A</v>
      </c>
      <c r="G1787" s="29" t="s">
        <v>3995</v>
      </c>
      <c r="H1787" s="29" t="str">
        <f t="shared" si="28"/>
        <v/>
      </c>
      <c r="I1787" s="25" t="str">
        <f>IF(K1787&gt;4,"Dames","Messieurs")</f>
        <v>Messieurs</v>
      </c>
      <c r="J1787" t="str">
        <f>RIGHT(B1787,5)</f>
        <v>166.0</v>
      </c>
      <c r="K1787">
        <f>VALUE(LEFT(J1787,1))</f>
        <v>1</v>
      </c>
      <c r="L1787" s="25" t="str">
        <f>+O1787</f>
        <v>R8 </v>
      </c>
      <c r="M1787" s="25" t="s">
        <v>4222</v>
      </c>
      <c r="N1787" s="25" t="s">
        <v>4223</v>
      </c>
      <c r="O1787" s="25" t="s">
        <v>3070</v>
      </c>
      <c r="P1787" s="25">
        <v>25576</v>
      </c>
      <c r="Q1787" s="25">
        <v>1.3</v>
      </c>
      <c r="R1787" s="25" t="s">
        <v>148</v>
      </c>
      <c r="S1787" s="25" t="s">
        <v>36</v>
      </c>
    </row>
    <row r="1788" spans="1:19" x14ac:dyDescent="0.35">
      <c r="A1788" s="25" t="str">
        <f>+N1788</f>
        <v>Noël Gabriel</v>
      </c>
      <c r="B1788" s="25" t="str">
        <f>+M1788</f>
        <v>685.09.380.0</v>
      </c>
      <c r="C1788" s="25" t="str">
        <f>LEFT(L1788,2)</f>
        <v>R9</v>
      </c>
      <c r="D1788" s="25">
        <f>+Q1788</f>
        <v>0.75</v>
      </c>
      <c r="E1788" s="25" t="str">
        <f>+R1788</f>
        <v>16&amp;U</v>
      </c>
      <c r="F1788" s="25" t="str">
        <f>+S1788</f>
        <v>A</v>
      </c>
      <c r="G1788" s="29" t="s">
        <v>539</v>
      </c>
      <c r="H1788" s="29" t="str">
        <f t="shared" si="28"/>
        <v/>
      </c>
      <c r="I1788" s="25" t="str">
        <f>IF(K1788&gt;4,"Dames","Messieurs")</f>
        <v>Messieurs</v>
      </c>
      <c r="J1788" t="str">
        <f>RIGHT(B1788,5)</f>
        <v>380.0</v>
      </c>
      <c r="K1788">
        <f>VALUE(LEFT(J1788,1))</f>
        <v>3</v>
      </c>
      <c r="L1788" s="25" t="str">
        <f>+O1788</f>
        <v>R9 </v>
      </c>
      <c r="M1788" s="25" t="s">
        <v>2295</v>
      </c>
      <c r="N1788" s="25" t="s">
        <v>2296</v>
      </c>
      <c r="O1788" s="25" t="s">
        <v>3073</v>
      </c>
      <c r="P1788" s="25">
        <v>32458</v>
      </c>
      <c r="Q1788" s="25">
        <v>0.75</v>
      </c>
      <c r="R1788" s="25" t="s">
        <v>87</v>
      </c>
      <c r="S1788" s="25" t="s">
        <v>36</v>
      </c>
    </row>
    <row r="1789" spans="1:19" x14ac:dyDescent="0.35">
      <c r="A1789" s="25" t="str">
        <f>+N1789</f>
        <v>Noetzlin Jacques</v>
      </c>
      <c r="B1789" s="25" t="str">
        <f>+M1789</f>
        <v>686.98.126.0</v>
      </c>
      <c r="C1789" s="25" t="str">
        <f>LEFT(L1789,2)</f>
        <v>R9</v>
      </c>
      <c r="D1789" s="25">
        <f>+Q1789</f>
        <v>0.75</v>
      </c>
      <c r="E1789" s="25" t="str">
        <f>+R1789</f>
        <v>A</v>
      </c>
      <c r="F1789" s="25" t="str">
        <f>+S1789</f>
        <v>A</v>
      </c>
      <c r="G1789" s="29" t="s">
        <v>3995</v>
      </c>
      <c r="H1789" s="29" t="str">
        <f t="shared" si="28"/>
        <v/>
      </c>
      <c r="I1789" s="25" t="str">
        <f>IF(K1789&gt;4,"Dames","Messieurs")</f>
        <v>Messieurs</v>
      </c>
      <c r="J1789" t="str">
        <f>RIGHT(B1789,5)</f>
        <v>126.0</v>
      </c>
      <c r="K1789">
        <f>VALUE(LEFT(J1789,1))</f>
        <v>1</v>
      </c>
      <c r="L1789" s="25" t="str">
        <f>+O1789</f>
        <v>R9 </v>
      </c>
      <c r="M1789" s="25" t="s">
        <v>4266</v>
      </c>
      <c r="N1789" s="25" t="s">
        <v>4267</v>
      </c>
      <c r="O1789" s="25" t="s">
        <v>3073</v>
      </c>
      <c r="P1789" s="25">
        <v>32458</v>
      </c>
      <c r="Q1789" s="25">
        <v>0.75</v>
      </c>
      <c r="R1789" s="25" t="s">
        <v>36</v>
      </c>
      <c r="S1789" s="25" t="s">
        <v>36</v>
      </c>
    </row>
    <row r="1790" spans="1:19" x14ac:dyDescent="0.35">
      <c r="A1790" s="25" t="str">
        <f>+N1790</f>
        <v>Norberg Wiveca</v>
      </c>
      <c r="B1790" s="25" t="str">
        <f>+M1790</f>
        <v>685.67.657.0</v>
      </c>
      <c r="C1790" s="25" t="str">
        <f>LEFT(L1790,2)</f>
        <v>R9</v>
      </c>
      <c r="D1790" s="25">
        <f>+Q1790</f>
        <v>0.75</v>
      </c>
      <c r="E1790" s="25" t="str">
        <f>+R1790</f>
        <v>55+</v>
      </c>
      <c r="F1790" s="25" t="str">
        <f>+S1790</f>
        <v>S</v>
      </c>
      <c r="G1790" s="29" t="s">
        <v>543</v>
      </c>
      <c r="H1790" s="29" t="str">
        <f t="shared" si="28"/>
        <v/>
      </c>
      <c r="I1790" s="25" t="str">
        <f>IF(K1790&gt;4,"Dames","Messieurs")</f>
        <v>Dames</v>
      </c>
      <c r="J1790" t="str">
        <f>RIGHT(B1790,5)</f>
        <v>657.0</v>
      </c>
      <c r="K1790">
        <f>VALUE(LEFT(J1790,1))</f>
        <v>6</v>
      </c>
      <c r="L1790" s="25" t="str">
        <f>+O1790</f>
        <v>R9 </v>
      </c>
      <c r="M1790" s="25" t="s">
        <v>1317</v>
      </c>
      <c r="N1790" s="25" t="s">
        <v>1318</v>
      </c>
      <c r="O1790" s="25" t="s">
        <v>3073</v>
      </c>
      <c r="P1790" s="25">
        <v>11805</v>
      </c>
      <c r="Q1790" s="25">
        <v>0.75</v>
      </c>
      <c r="R1790" s="25" t="s">
        <v>53</v>
      </c>
      <c r="S1790" s="25" t="s">
        <v>878</v>
      </c>
    </row>
    <row r="1791" spans="1:19" x14ac:dyDescent="0.35">
      <c r="A1791" s="25" t="str">
        <f>+N1791</f>
        <v>Normand Angélique</v>
      </c>
      <c r="B1791" s="25" t="str">
        <f>+M1791</f>
        <v>685.85.806.0</v>
      </c>
      <c r="C1791" s="25" t="str">
        <f>LEFT(L1791,2)</f>
        <v>R9</v>
      </c>
      <c r="D1791" s="25">
        <f>+Q1791</f>
        <v>0.626</v>
      </c>
      <c r="E1791" s="25" t="str">
        <f>+R1791</f>
        <v>40+</v>
      </c>
      <c r="F1791" s="25" t="str">
        <f>+S1791</f>
        <v>A</v>
      </c>
      <c r="G1791" s="29" t="s">
        <v>543</v>
      </c>
      <c r="H1791" s="29" t="str">
        <f t="shared" si="28"/>
        <v/>
      </c>
      <c r="I1791" s="25" t="str">
        <f>IF(K1791&gt;4,"Dames","Messieurs")</f>
        <v>Dames</v>
      </c>
      <c r="J1791" t="str">
        <f>RIGHT(B1791,5)</f>
        <v>806.0</v>
      </c>
      <c r="K1791">
        <f>VALUE(LEFT(J1791,1))</f>
        <v>8</v>
      </c>
      <c r="L1791" s="25" t="str">
        <f>+O1791</f>
        <v>R9 </v>
      </c>
      <c r="M1791" s="25" t="s">
        <v>3398</v>
      </c>
      <c r="N1791" s="25" t="s">
        <v>3399</v>
      </c>
      <c r="O1791" s="25" t="s">
        <v>3073</v>
      </c>
      <c r="P1791" s="25">
        <v>21084</v>
      </c>
      <c r="Q1791" s="25">
        <v>0.626</v>
      </c>
      <c r="R1791" s="25" t="s">
        <v>68</v>
      </c>
      <c r="S1791" s="25" t="s">
        <v>36</v>
      </c>
    </row>
    <row r="1792" spans="1:19" x14ac:dyDescent="0.35">
      <c r="A1792" s="25" t="str">
        <f>+N1792</f>
        <v>Notaridis Nikolaos</v>
      </c>
      <c r="B1792" s="25" t="str">
        <f>+M1792</f>
        <v>686.11.240.0</v>
      </c>
      <c r="C1792" s="25" t="str">
        <f>LEFT(L1792,2)</f>
        <v>R9</v>
      </c>
      <c r="D1792" s="25">
        <f>+Q1792</f>
        <v>0.75</v>
      </c>
      <c r="E1792" s="25" t="str">
        <f>+R1792</f>
        <v>14&amp;U</v>
      </c>
      <c r="F1792" s="25" t="str">
        <f>+S1792</f>
        <v>A</v>
      </c>
      <c r="G1792" s="29" t="s">
        <v>539</v>
      </c>
      <c r="H1792" s="29" t="str">
        <f t="shared" si="28"/>
        <v/>
      </c>
      <c r="I1792" s="25" t="str">
        <f>IF(K1792&gt;4,"Dames","Messieurs")</f>
        <v>Messieurs</v>
      </c>
      <c r="J1792" t="str">
        <f>RIGHT(B1792,5)</f>
        <v>240.0</v>
      </c>
      <c r="K1792">
        <f>VALUE(LEFT(J1792,1))</f>
        <v>2</v>
      </c>
      <c r="L1792" s="25" t="str">
        <f>+O1792</f>
        <v>R9 </v>
      </c>
      <c r="M1792" s="25" t="s">
        <v>2297</v>
      </c>
      <c r="N1792" s="25" t="s">
        <v>2298</v>
      </c>
      <c r="O1792" s="25" t="s">
        <v>3073</v>
      </c>
      <c r="P1792" s="25">
        <v>32458</v>
      </c>
      <c r="Q1792" s="25">
        <v>0.75</v>
      </c>
      <c r="R1792" s="25" t="s">
        <v>83</v>
      </c>
      <c r="S1792" s="25" t="s">
        <v>36</v>
      </c>
    </row>
    <row r="1793" spans="1:19" x14ac:dyDescent="0.35">
      <c r="A1793" s="25" t="str">
        <f>+N1793</f>
        <v>Notz Pekkanen Justin</v>
      </c>
      <c r="B1793" s="25" t="str">
        <f>+M1793</f>
        <v>686.88.140.0</v>
      </c>
      <c r="C1793" s="25" t="str">
        <f>LEFT(L1793,2)</f>
        <v>R9</v>
      </c>
      <c r="D1793" s="25">
        <f>+Q1793</f>
        <v>0.75</v>
      </c>
      <c r="E1793" s="25" t="str">
        <f>+R1793</f>
        <v>35+</v>
      </c>
      <c r="F1793" s="25" t="str">
        <f>+S1793</f>
        <v>S</v>
      </c>
      <c r="G1793" s="29" t="s">
        <v>3994</v>
      </c>
      <c r="H1793" s="29" t="str">
        <f t="shared" si="28"/>
        <v/>
      </c>
      <c r="I1793" s="25" t="str">
        <f>IF(K1793&gt;4,"Dames","Messieurs")</f>
        <v>Messieurs</v>
      </c>
      <c r="J1793" t="str">
        <f>RIGHT(B1793,5)</f>
        <v>140.0</v>
      </c>
      <c r="K1793">
        <f>VALUE(LEFT(J1793,1))</f>
        <v>1</v>
      </c>
      <c r="L1793" s="25" t="str">
        <f>+O1793</f>
        <v>R9 </v>
      </c>
      <c r="M1793" s="25" t="s">
        <v>4705</v>
      </c>
      <c r="N1793" s="25" t="s">
        <v>4706</v>
      </c>
      <c r="O1793" s="25" t="s">
        <v>3073</v>
      </c>
      <c r="P1793" s="25">
        <v>32458</v>
      </c>
      <c r="Q1793" s="25">
        <v>0.75</v>
      </c>
      <c r="R1793" s="25" t="s">
        <v>42</v>
      </c>
      <c r="S1793" s="25" t="s">
        <v>878</v>
      </c>
    </row>
    <row r="1794" spans="1:19" x14ac:dyDescent="0.35">
      <c r="A1794" s="25" t="str">
        <f>+N1794</f>
        <v>Notzli Gaëlle</v>
      </c>
      <c r="B1794" s="25" t="str">
        <f>+M1794</f>
        <v>686.84.529.0</v>
      </c>
      <c r="C1794" s="25" t="str">
        <f>LEFT(L1794,2)</f>
        <v>R9</v>
      </c>
      <c r="D1794" s="25">
        <f>+Q1794</f>
        <v>0.75</v>
      </c>
      <c r="E1794" s="25" t="str">
        <f>+R1794</f>
        <v>40+</v>
      </c>
      <c r="F1794" s="25" t="str">
        <f>+S1794</f>
        <v>A</v>
      </c>
      <c r="G1794" s="29" t="s">
        <v>539</v>
      </c>
      <c r="H1794" s="29" t="str">
        <f t="shared" si="28"/>
        <v/>
      </c>
      <c r="I1794" s="25" t="str">
        <f>IF(K1794&gt;4,"Dames","Messieurs")</f>
        <v>Dames</v>
      </c>
      <c r="J1794" t="str">
        <f>RIGHT(B1794,5)</f>
        <v>529.0</v>
      </c>
      <c r="K1794">
        <f>VALUE(LEFT(J1794,1))</f>
        <v>5</v>
      </c>
      <c r="L1794" s="25" t="str">
        <f>+O1794</f>
        <v>R9 </v>
      </c>
      <c r="M1794" s="25" t="s">
        <v>2279</v>
      </c>
      <c r="N1794" s="25" t="s">
        <v>2280</v>
      </c>
      <c r="O1794" s="25" t="s">
        <v>3073</v>
      </c>
      <c r="P1794" s="25">
        <v>11805</v>
      </c>
      <c r="Q1794" s="25">
        <v>0.75</v>
      </c>
      <c r="R1794" s="25" t="s">
        <v>68</v>
      </c>
      <c r="S1794" s="25" t="s">
        <v>36</v>
      </c>
    </row>
    <row r="1795" spans="1:19" x14ac:dyDescent="0.35">
      <c r="A1795" s="25" t="str">
        <f>+N1795</f>
        <v>Novikov Grigoriy</v>
      </c>
      <c r="B1795" s="25" t="str">
        <f>+M1795</f>
        <v>686.09.259.0</v>
      </c>
      <c r="C1795" s="25" t="str">
        <f>LEFT(L1795,2)</f>
        <v>R9</v>
      </c>
      <c r="D1795" s="25">
        <f>+Q1795</f>
        <v>0.84599999999999997</v>
      </c>
      <c r="E1795" s="25" t="str">
        <f>+R1795</f>
        <v>16&amp;U</v>
      </c>
      <c r="F1795" s="25" t="str">
        <f>+S1795</f>
        <v>S</v>
      </c>
      <c r="G1795" s="29" t="s">
        <v>3359</v>
      </c>
      <c r="H1795" s="29" t="str">
        <f t="shared" si="28"/>
        <v/>
      </c>
      <c r="I1795" s="25" t="str">
        <f>IF(K1795&gt;4,"Dames","Messieurs")</f>
        <v>Messieurs</v>
      </c>
      <c r="J1795" t="str">
        <f>RIGHT(B1795,5)</f>
        <v>259.0</v>
      </c>
      <c r="K1795">
        <f>VALUE(LEFT(J1795,1))</f>
        <v>2</v>
      </c>
      <c r="L1795" s="25" t="str">
        <f>+O1795</f>
        <v>R9 </v>
      </c>
      <c r="M1795" s="25" t="s">
        <v>5041</v>
      </c>
      <c r="N1795" s="25" t="s">
        <v>5042</v>
      </c>
      <c r="O1795" s="25" t="s">
        <v>3073</v>
      </c>
      <c r="P1795" s="25">
        <v>31119</v>
      </c>
      <c r="Q1795" s="25">
        <v>0.84599999999999997</v>
      </c>
      <c r="R1795" s="25" t="s">
        <v>87</v>
      </c>
      <c r="S1795" s="25" t="s">
        <v>878</v>
      </c>
    </row>
    <row r="1796" spans="1:19" x14ac:dyDescent="0.35">
      <c r="A1796" s="25" t="str">
        <f>+N1796</f>
        <v>Novovic Ema</v>
      </c>
      <c r="B1796" s="25" t="str">
        <f>+M1796</f>
        <v>686.99.709.0</v>
      </c>
      <c r="C1796" s="25" t="str">
        <f>LEFT(L1796,2)</f>
        <v>R4</v>
      </c>
      <c r="D1796" s="25">
        <f>+Q1796</f>
        <v>6.1040000000000001</v>
      </c>
      <c r="E1796" s="25" t="str">
        <f>+R1796</f>
        <v>A</v>
      </c>
      <c r="F1796" s="25" t="str">
        <f>+S1796</f>
        <v>A</v>
      </c>
      <c r="G1796" s="29" t="s">
        <v>1839</v>
      </c>
      <c r="H1796" s="29" t="str">
        <f t="shared" si="28"/>
        <v/>
      </c>
      <c r="I1796" s="25" t="str">
        <f>IF(K1796&gt;4,"Dames","Messieurs")</f>
        <v>Dames</v>
      </c>
      <c r="J1796" t="str">
        <f>RIGHT(B1796,5)</f>
        <v>709.0</v>
      </c>
      <c r="K1796">
        <f>VALUE(LEFT(J1796,1))</f>
        <v>7</v>
      </c>
      <c r="L1796" s="25" t="str">
        <f>+O1796</f>
        <v>R4 </v>
      </c>
      <c r="M1796" s="25" t="s">
        <v>3232</v>
      </c>
      <c r="N1796" s="25" t="s">
        <v>3233</v>
      </c>
      <c r="O1796" s="25" t="s">
        <v>3064</v>
      </c>
      <c r="P1796" s="25">
        <v>815</v>
      </c>
      <c r="Q1796" s="25">
        <v>6.1040000000000001</v>
      </c>
      <c r="R1796" s="25" t="s">
        <v>36</v>
      </c>
      <c r="S1796" s="25" t="s">
        <v>36</v>
      </c>
    </row>
    <row r="1797" spans="1:19" x14ac:dyDescent="0.35">
      <c r="A1797" s="25" t="str">
        <f>+N1797</f>
        <v>Nsumpi William</v>
      </c>
      <c r="B1797" s="25" t="str">
        <f>+M1797</f>
        <v>686.99.150.0</v>
      </c>
      <c r="C1797" s="25" t="str">
        <f>LEFT(L1797,2)</f>
        <v>R9</v>
      </c>
      <c r="D1797" s="25">
        <f>+Q1797</f>
        <v>0.75</v>
      </c>
      <c r="E1797" s="25" t="str">
        <f>+R1797</f>
        <v>A</v>
      </c>
      <c r="F1797" s="25" t="str">
        <f>+S1797</f>
        <v>S</v>
      </c>
      <c r="G1797" s="29" t="s">
        <v>3359</v>
      </c>
      <c r="H1797" s="29" t="str">
        <f t="shared" si="28"/>
        <v/>
      </c>
      <c r="I1797" s="25" t="str">
        <f>IF(K1797&gt;4,"Dames","Messieurs")</f>
        <v>Messieurs</v>
      </c>
      <c r="J1797" t="str">
        <f>RIGHT(B1797,5)</f>
        <v>150.0</v>
      </c>
      <c r="K1797">
        <f>VALUE(LEFT(J1797,1))</f>
        <v>1</v>
      </c>
      <c r="L1797" s="25" t="str">
        <f>+O1797</f>
        <v>R9 </v>
      </c>
      <c r="M1797" s="25" t="s">
        <v>1717</v>
      </c>
      <c r="N1797" s="25" t="s">
        <v>1718</v>
      </c>
      <c r="O1797" s="25" t="s">
        <v>3073</v>
      </c>
      <c r="P1797" s="25">
        <v>32458</v>
      </c>
      <c r="Q1797" s="25">
        <v>0.75</v>
      </c>
      <c r="R1797" s="25" t="s">
        <v>36</v>
      </c>
      <c r="S1797" s="25" t="s">
        <v>878</v>
      </c>
    </row>
    <row r="1798" spans="1:19" x14ac:dyDescent="0.35">
      <c r="A1798" s="25" t="str">
        <f>+N1798</f>
        <v>Nunez-Rey Adria-Alejandro</v>
      </c>
      <c r="B1798" s="25" t="str">
        <f>+M1798</f>
        <v>687.05.220.0</v>
      </c>
      <c r="C1798" s="25" t="str">
        <f>LEFT(L1798,2)</f>
        <v>R9</v>
      </c>
      <c r="D1798" s="25">
        <f>+Q1798</f>
        <v>0.75</v>
      </c>
      <c r="E1798" s="25" t="str">
        <f>+R1798</f>
        <v>A</v>
      </c>
      <c r="F1798" s="25" t="str">
        <f>+S1798</f>
        <v>A</v>
      </c>
      <c r="G1798" s="29" t="s">
        <v>3995</v>
      </c>
      <c r="H1798" s="29" t="str">
        <f t="shared" si="28"/>
        <v/>
      </c>
      <c r="I1798" s="25" t="str">
        <f>IF(K1798&gt;4,"Dames","Messieurs")</f>
        <v>Messieurs</v>
      </c>
      <c r="J1798" t="str">
        <f>RIGHT(B1798,5)</f>
        <v>220.0</v>
      </c>
      <c r="K1798">
        <f>VALUE(LEFT(J1798,1))</f>
        <v>2</v>
      </c>
      <c r="L1798" s="25" t="str">
        <f>+O1798</f>
        <v>R9 </v>
      </c>
      <c r="M1798" s="25" t="s">
        <v>4256</v>
      </c>
      <c r="N1798" s="25" t="s">
        <v>4257</v>
      </c>
      <c r="O1798" s="25" t="s">
        <v>3073</v>
      </c>
      <c r="P1798" s="25">
        <v>32458</v>
      </c>
      <c r="Q1798" s="25">
        <v>0.75</v>
      </c>
      <c r="R1798" s="25" t="s">
        <v>36</v>
      </c>
      <c r="S1798" s="25" t="s">
        <v>36</v>
      </c>
    </row>
    <row r="1799" spans="1:19" x14ac:dyDescent="0.35">
      <c r="A1799" s="25" t="str">
        <f>+N1799</f>
        <v>Nussbaumer Timothé</v>
      </c>
      <c r="B1799" s="25" t="str">
        <f>+M1799</f>
        <v>687.13.451.0</v>
      </c>
      <c r="C1799" s="25" t="str">
        <f>LEFT(L1799,2)</f>
        <v>R7</v>
      </c>
      <c r="D1799" s="25">
        <f>+Q1799</f>
        <v>2.6549999999999998</v>
      </c>
      <c r="E1799" s="25" t="str">
        <f>+R1799</f>
        <v>12&amp;U</v>
      </c>
      <c r="F1799" s="25" t="str">
        <f>+S1799</f>
        <v>A</v>
      </c>
      <c r="G1799" s="29" t="s">
        <v>27</v>
      </c>
      <c r="H1799" s="29" t="str">
        <f t="shared" si="28"/>
        <v/>
      </c>
      <c r="I1799" s="25" t="str">
        <f>IF(K1799&gt;4,"Dames","Messieurs")</f>
        <v>Messieurs</v>
      </c>
      <c r="J1799" t="str">
        <f>RIGHT(B1799,5)</f>
        <v>451.0</v>
      </c>
      <c r="K1799">
        <f>VALUE(LEFT(J1799,1))</f>
        <v>4</v>
      </c>
      <c r="L1799" s="25" t="str">
        <f>+O1799</f>
        <v>R7 </v>
      </c>
      <c r="M1799" s="25" t="s">
        <v>4798</v>
      </c>
      <c r="N1799" s="25" t="s">
        <v>4799</v>
      </c>
      <c r="O1799" s="25" t="s">
        <v>3066</v>
      </c>
      <c r="P1799" s="25">
        <v>14645</v>
      </c>
      <c r="Q1799" s="25">
        <v>2.6549999999999998</v>
      </c>
      <c r="R1799" s="25" t="s">
        <v>50</v>
      </c>
      <c r="S1799" s="25" t="s">
        <v>36</v>
      </c>
    </row>
    <row r="1800" spans="1:19" x14ac:dyDescent="0.35">
      <c r="A1800" s="25" t="str">
        <f>+N1800</f>
        <v>Oberhauser Larika</v>
      </c>
      <c r="B1800" s="25" t="str">
        <f>+M1800</f>
        <v>690.05.522.0</v>
      </c>
      <c r="C1800" s="25" t="str">
        <f>LEFT(L1800,2)</f>
        <v>R9</v>
      </c>
      <c r="D1800" s="25">
        <f>+Q1800</f>
        <v>0.75</v>
      </c>
      <c r="E1800" s="25" t="str">
        <f>+R1800</f>
        <v>A</v>
      </c>
      <c r="F1800" s="25" t="str">
        <f>+S1800</f>
        <v>S</v>
      </c>
      <c r="G1800" s="29" t="s">
        <v>2175</v>
      </c>
      <c r="H1800" s="29" t="str">
        <f t="shared" si="28"/>
        <v/>
      </c>
      <c r="I1800" s="25" t="str">
        <f>IF(K1800&gt;4,"Dames","Messieurs")</f>
        <v>Dames</v>
      </c>
      <c r="J1800" t="str">
        <f>RIGHT(B1800,5)</f>
        <v>522.0</v>
      </c>
      <c r="K1800">
        <f>VALUE(LEFT(J1800,1))</f>
        <v>5</v>
      </c>
      <c r="L1800" s="25" t="str">
        <f>+O1800</f>
        <v>R9 </v>
      </c>
      <c r="M1800" s="25" t="s">
        <v>3029</v>
      </c>
      <c r="N1800" s="25" t="s">
        <v>3030</v>
      </c>
      <c r="O1800" s="25" t="s">
        <v>3073</v>
      </c>
      <c r="P1800" s="25">
        <v>11805</v>
      </c>
      <c r="Q1800" s="25">
        <v>0.75</v>
      </c>
      <c r="R1800" s="25" t="s">
        <v>36</v>
      </c>
      <c r="S1800" s="25" t="s">
        <v>878</v>
      </c>
    </row>
    <row r="1801" spans="1:19" x14ac:dyDescent="0.35">
      <c r="A1801" s="25" t="str">
        <f>+N1801</f>
        <v>Oberholzer Pierre</v>
      </c>
      <c r="B1801" s="25" t="str">
        <f>+M1801</f>
        <v>690.56.407.0</v>
      </c>
      <c r="C1801" s="25" t="str">
        <f>LEFT(L1801,2)</f>
        <v>R8</v>
      </c>
      <c r="D1801" s="25">
        <f>+Q1801</f>
        <v>1.472</v>
      </c>
      <c r="E1801" s="25" t="str">
        <f>+R1801</f>
        <v>65+</v>
      </c>
      <c r="F1801" s="25" t="str">
        <f>+S1801</f>
        <v>S</v>
      </c>
      <c r="G1801" s="29" t="s">
        <v>3994</v>
      </c>
      <c r="H1801" s="29" t="str">
        <f t="shared" si="28"/>
        <v/>
      </c>
      <c r="I1801" s="25" t="str">
        <f>IF(K1801&gt;4,"Dames","Messieurs")</f>
        <v>Messieurs</v>
      </c>
      <c r="J1801" t="str">
        <f>RIGHT(B1801,5)</f>
        <v>407.0</v>
      </c>
      <c r="K1801">
        <f>VALUE(LEFT(J1801,1))</f>
        <v>4</v>
      </c>
      <c r="L1801" s="25" t="str">
        <f>+O1801</f>
        <v>R8 </v>
      </c>
      <c r="M1801" s="25" t="s">
        <v>4665</v>
      </c>
      <c r="N1801" s="25" t="s">
        <v>4666</v>
      </c>
      <c r="O1801" s="25" t="s">
        <v>3070</v>
      </c>
      <c r="P1801" s="25">
        <v>23665</v>
      </c>
      <c r="Q1801" s="25">
        <v>1.472</v>
      </c>
      <c r="R1801" s="25" t="s">
        <v>100</v>
      </c>
      <c r="S1801" s="25" t="s">
        <v>878</v>
      </c>
    </row>
    <row r="1802" spans="1:19" x14ac:dyDescent="0.35">
      <c r="A1802" s="25" t="str">
        <f>+N1802</f>
        <v>O'Brien Aoife</v>
      </c>
      <c r="B1802" s="25" t="str">
        <f>+M1802</f>
        <v>691.06.570.0</v>
      </c>
      <c r="C1802" s="25" t="str">
        <f>LEFT(L1802,2)</f>
        <v>R9</v>
      </c>
      <c r="D1802" s="25">
        <f>+Q1802</f>
        <v>0.75</v>
      </c>
      <c r="E1802" s="25" t="str">
        <f>+R1802</f>
        <v>A</v>
      </c>
      <c r="F1802" s="25" t="str">
        <f>+S1802</f>
        <v>S</v>
      </c>
      <c r="G1802" s="29" t="s">
        <v>1839</v>
      </c>
      <c r="H1802" s="29" t="str">
        <f t="shared" si="28"/>
        <v/>
      </c>
      <c r="I1802" s="25" t="str">
        <f>IF(K1802&gt;4,"Dames","Messieurs")</f>
        <v>Dames</v>
      </c>
      <c r="J1802" t="str">
        <f>RIGHT(B1802,5)</f>
        <v>570.0</v>
      </c>
      <c r="K1802">
        <f>VALUE(LEFT(J1802,1))</f>
        <v>5</v>
      </c>
      <c r="L1802" s="25" t="str">
        <f>+O1802</f>
        <v>R9 </v>
      </c>
      <c r="M1802" s="25" t="s">
        <v>2594</v>
      </c>
      <c r="N1802" s="25" t="s">
        <v>2595</v>
      </c>
      <c r="O1802" s="25" t="s">
        <v>3073</v>
      </c>
      <c r="P1802" s="25">
        <v>11805</v>
      </c>
      <c r="Q1802" s="25">
        <v>0.75</v>
      </c>
      <c r="R1802" s="25" t="s">
        <v>36</v>
      </c>
      <c r="S1802" s="25" t="s">
        <v>878</v>
      </c>
    </row>
    <row r="1803" spans="1:19" x14ac:dyDescent="0.35">
      <c r="A1803" s="25" t="str">
        <f>+N1803</f>
        <v>Odenwald Dylan</v>
      </c>
      <c r="B1803" s="25" t="str">
        <f>+M1803</f>
        <v>693.90.254.0</v>
      </c>
      <c r="C1803" s="25" t="str">
        <f>LEFT(L1803,2)</f>
        <v>R9</v>
      </c>
      <c r="D1803" s="25">
        <f>+Q1803</f>
        <v>0.75</v>
      </c>
      <c r="E1803" s="25" t="str">
        <f>+R1803</f>
        <v>35+</v>
      </c>
      <c r="F1803" s="25" t="str">
        <f>+S1803</f>
        <v>S</v>
      </c>
      <c r="G1803" s="29" t="s">
        <v>28</v>
      </c>
      <c r="H1803" s="29" t="str">
        <f t="shared" si="28"/>
        <v/>
      </c>
      <c r="I1803" s="25" t="str">
        <f>IF(K1803&gt;4,"Dames","Messieurs")</f>
        <v>Messieurs</v>
      </c>
      <c r="J1803" t="str">
        <f>RIGHT(B1803,5)</f>
        <v>254.0</v>
      </c>
      <c r="K1803">
        <f>VALUE(LEFT(J1803,1))</f>
        <v>2</v>
      </c>
      <c r="L1803" s="25" t="str">
        <f>+O1803</f>
        <v>R9 </v>
      </c>
      <c r="M1803" s="25" t="s">
        <v>1549</v>
      </c>
      <c r="N1803" s="25" t="s">
        <v>1550</v>
      </c>
      <c r="O1803" s="25" t="s">
        <v>3073</v>
      </c>
      <c r="P1803" s="25">
        <v>32458</v>
      </c>
      <c r="Q1803" s="25">
        <v>0.75</v>
      </c>
      <c r="R1803" s="25" t="s">
        <v>42</v>
      </c>
      <c r="S1803" s="25" t="s">
        <v>878</v>
      </c>
    </row>
    <row r="1804" spans="1:19" x14ac:dyDescent="0.35">
      <c r="A1804" s="25" t="str">
        <f>+N1804</f>
        <v>Odenwald Marianne</v>
      </c>
      <c r="B1804" s="25" t="str">
        <f>+M1804</f>
        <v>693.58.522.0</v>
      </c>
      <c r="C1804" s="25" t="str">
        <f>LEFT(L1804,2)</f>
        <v>R9</v>
      </c>
      <c r="D1804" s="25">
        <f>+Q1804</f>
        <v>0.59799999999999998</v>
      </c>
      <c r="E1804" s="25" t="str">
        <f>+R1804</f>
        <v>65+</v>
      </c>
      <c r="F1804" s="25" t="str">
        <f>+S1804</f>
        <v>A</v>
      </c>
      <c r="G1804" s="29" t="s">
        <v>28</v>
      </c>
      <c r="H1804" s="29" t="str">
        <f t="shared" si="28"/>
        <v/>
      </c>
      <c r="I1804" s="25" t="str">
        <f>IF(K1804&gt;4,"Dames","Messieurs")</f>
        <v>Dames</v>
      </c>
      <c r="J1804" t="str">
        <f>RIGHT(B1804,5)</f>
        <v>522.0</v>
      </c>
      <c r="K1804">
        <f>VALUE(LEFT(J1804,1))</f>
        <v>5</v>
      </c>
      <c r="L1804" s="25" t="str">
        <f>+O1804</f>
        <v>R9 </v>
      </c>
      <c r="M1804" s="25" t="s">
        <v>277</v>
      </c>
      <c r="N1804" s="25" t="s">
        <v>278</v>
      </c>
      <c r="O1804" s="25" t="s">
        <v>3073</v>
      </c>
      <c r="P1804" s="25">
        <v>21153</v>
      </c>
      <c r="Q1804" s="25">
        <v>0.59799999999999998</v>
      </c>
      <c r="R1804" s="25" t="s">
        <v>100</v>
      </c>
      <c r="S1804" s="25" t="s">
        <v>36</v>
      </c>
    </row>
    <row r="1805" spans="1:19" x14ac:dyDescent="0.35">
      <c r="A1805" s="25" t="str">
        <f>+N1805</f>
        <v>Odermatt Fanny</v>
      </c>
      <c r="B1805" s="25" t="str">
        <f>+M1805</f>
        <v>693.87.833.0</v>
      </c>
      <c r="C1805" s="25" t="str">
        <f>LEFT(L1805,2)</f>
        <v>R8</v>
      </c>
      <c r="D1805" s="25">
        <f>+Q1805</f>
        <v>1.085</v>
      </c>
      <c r="E1805" s="25" t="str">
        <f>+R1805</f>
        <v>35+</v>
      </c>
      <c r="F1805" s="25" t="str">
        <f>+S1805</f>
        <v>S</v>
      </c>
      <c r="G1805" s="29" t="s">
        <v>25</v>
      </c>
      <c r="H1805" s="29" t="str">
        <f t="shared" si="28"/>
        <v/>
      </c>
      <c r="I1805" s="25" t="str">
        <f>IF(K1805&gt;4,"Dames","Messieurs")</f>
        <v>Dames</v>
      </c>
      <c r="J1805" t="str">
        <f>RIGHT(B1805,5)</f>
        <v>833.0</v>
      </c>
      <c r="K1805">
        <f>VALUE(LEFT(J1805,1))</f>
        <v>8</v>
      </c>
      <c r="L1805" s="25" t="str">
        <f>+O1805</f>
        <v>R8 </v>
      </c>
      <c r="M1805" s="25" t="s">
        <v>991</v>
      </c>
      <c r="N1805" s="25" t="s">
        <v>992</v>
      </c>
      <c r="O1805" s="25" t="s">
        <v>3070</v>
      </c>
      <c r="P1805" s="25">
        <v>10303</v>
      </c>
      <c r="Q1805" s="25">
        <v>1.085</v>
      </c>
      <c r="R1805" s="25" t="s">
        <v>42</v>
      </c>
      <c r="S1805" s="25" t="s">
        <v>878</v>
      </c>
    </row>
    <row r="1806" spans="1:19" x14ac:dyDescent="0.35">
      <c r="A1806" s="25" t="str">
        <f>+N1806</f>
        <v>Oehler Gabriela</v>
      </c>
      <c r="B1806" s="25" t="str">
        <f>+M1806</f>
        <v>694.05.833.0</v>
      </c>
      <c r="C1806" s="25" t="str">
        <f>LEFT(L1806,2)</f>
        <v>R8</v>
      </c>
      <c r="D1806" s="25">
        <f>+Q1806</f>
        <v>1.6870000000000001</v>
      </c>
      <c r="E1806" s="25" t="str">
        <f>+R1806</f>
        <v>A</v>
      </c>
      <c r="F1806" s="25" t="str">
        <f>+S1806</f>
        <v>S</v>
      </c>
      <c r="G1806" s="29" t="s">
        <v>543</v>
      </c>
      <c r="H1806" s="29" t="str">
        <f t="shared" si="28"/>
        <v/>
      </c>
      <c r="I1806" s="25" t="str">
        <f>IF(K1806&gt;4,"Dames","Messieurs")</f>
        <v>Dames</v>
      </c>
      <c r="J1806" t="str">
        <f>RIGHT(B1806,5)</f>
        <v>833.0</v>
      </c>
      <c r="K1806">
        <f>VALUE(LEFT(J1806,1))</f>
        <v>8</v>
      </c>
      <c r="L1806" s="25" t="str">
        <f>+O1806</f>
        <v>R8 </v>
      </c>
      <c r="M1806" s="25" t="s">
        <v>2366</v>
      </c>
      <c r="N1806" s="25" t="s">
        <v>2367</v>
      </c>
      <c r="O1806" s="25" t="s">
        <v>3070</v>
      </c>
      <c r="P1806" s="25">
        <v>7898</v>
      </c>
      <c r="Q1806" s="25">
        <v>1.6870000000000001</v>
      </c>
      <c r="R1806" s="25" t="s">
        <v>36</v>
      </c>
      <c r="S1806" s="25" t="s">
        <v>878</v>
      </c>
    </row>
    <row r="1807" spans="1:19" x14ac:dyDescent="0.35">
      <c r="A1807" s="25" t="str">
        <f>+N1807</f>
        <v>Oez Tuna</v>
      </c>
      <c r="B1807" s="25" t="str">
        <f>+M1807</f>
        <v>699.70.476.0</v>
      </c>
      <c r="C1807" s="25" t="str">
        <f>LEFT(L1807,2)</f>
        <v>R9</v>
      </c>
      <c r="D1807" s="25">
        <f>+Q1807</f>
        <v>0.75</v>
      </c>
      <c r="E1807" s="25" t="str">
        <f>+R1807</f>
        <v>55+</v>
      </c>
      <c r="F1807" s="25" t="str">
        <f>+S1807</f>
        <v>S</v>
      </c>
      <c r="G1807" s="29" t="s">
        <v>27</v>
      </c>
      <c r="H1807" s="29" t="str">
        <f t="shared" si="28"/>
        <v/>
      </c>
      <c r="I1807" s="25" t="str">
        <f>IF(K1807&gt;4,"Dames","Messieurs")</f>
        <v>Messieurs</v>
      </c>
      <c r="J1807" t="str">
        <f>RIGHT(B1807,5)</f>
        <v>476.0</v>
      </c>
      <c r="K1807">
        <f>VALUE(LEFT(J1807,1))</f>
        <v>4</v>
      </c>
      <c r="L1807" s="25" t="str">
        <f>+O1807</f>
        <v>R9 </v>
      </c>
      <c r="M1807" s="25" t="s">
        <v>1463</v>
      </c>
      <c r="N1807" s="25" t="s">
        <v>1464</v>
      </c>
      <c r="O1807" s="25" t="s">
        <v>3073</v>
      </c>
      <c r="P1807" s="25">
        <v>32458</v>
      </c>
      <c r="Q1807" s="25">
        <v>0.75</v>
      </c>
      <c r="R1807" s="25" t="s">
        <v>53</v>
      </c>
      <c r="S1807" s="25" t="s">
        <v>878</v>
      </c>
    </row>
    <row r="1808" spans="1:19" x14ac:dyDescent="0.35">
      <c r="A1808" s="25" t="str">
        <f>+N1808</f>
        <v>Oguzhan Channe</v>
      </c>
      <c r="B1808" s="25" t="str">
        <f>+M1808</f>
        <v>694.79.747.0</v>
      </c>
      <c r="C1808" s="25" t="str">
        <f>LEFT(L1808,2)</f>
        <v>R6</v>
      </c>
      <c r="D1808" s="25">
        <f>+Q1808</f>
        <v>3.927</v>
      </c>
      <c r="E1808" s="25" t="str">
        <f>+R1808</f>
        <v>45+</v>
      </c>
      <c r="F1808" s="25" t="str">
        <f>+S1808</f>
        <v>A</v>
      </c>
      <c r="G1808" s="29" t="s">
        <v>3994</v>
      </c>
      <c r="H1808" s="29" t="str">
        <f t="shared" si="28"/>
        <v/>
      </c>
      <c r="I1808" s="25" t="str">
        <f>IF(K1808&gt;4,"Dames","Messieurs")</f>
        <v>Dames</v>
      </c>
      <c r="J1808" t="str">
        <f>RIGHT(B1808,5)</f>
        <v>747.0</v>
      </c>
      <c r="K1808">
        <f>VALUE(LEFT(J1808,1))</f>
        <v>7</v>
      </c>
      <c r="L1808" s="25" t="str">
        <f>+O1808</f>
        <v>R6 </v>
      </c>
      <c r="M1808" s="25" t="s">
        <v>4567</v>
      </c>
      <c r="N1808" s="25" t="s">
        <v>4568</v>
      </c>
      <c r="O1808" s="25" t="s">
        <v>3065</v>
      </c>
      <c r="P1808" s="25">
        <v>2791</v>
      </c>
      <c r="Q1808" s="25">
        <v>3.927</v>
      </c>
      <c r="R1808" s="25" t="s">
        <v>78</v>
      </c>
      <c r="S1808" s="25" t="s">
        <v>36</v>
      </c>
    </row>
    <row r="1809" spans="1:19" x14ac:dyDescent="0.35">
      <c r="A1809" s="25" t="str">
        <f>+N1809</f>
        <v>O'Hana Bruce</v>
      </c>
      <c r="B1809" s="25" t="str">
        <f>+M1809</f>
        <v>694.67.165.0</v>
      </c>
      <c r="C1809" s="25" t="str">
        <f>LEFT(L1809,2)</f>
        <v>R5</v>
      </c>
      <c r="D1809" s="25">
        <f>+Q1809</f>
        <v>5.0140000000000002</v>
      </c>
      <c r="E1809" s="25" t="str">
        <f>+R1809</f>
        <v>55+</v>
      </c>
      <c r="F1809" s="25" t="str">
        <f>+S1809</f>
        <v>A</v>
      </c>
      <c r="G1809" s="29" t="s">
        <v>3359</v>
      </c>
      <c r="H1809" s="29" t="str">
        <f t="shared" si="28"/>
        <v/>
      </c>
      <c r="I1809" s="25" t="str">
        <f>IF(K1809&gt;4,"Dames","Messieurs")</f>
        <v>Messieurs</v>
      </c>
      <c r="J1809" t="str">
        <f>RIGHT(B1809,5)</f>
        <v>165.0</v>
      </c>
      <c r="K1809">
        <f>VALUE(LEFT(J1809,1))</f>
        <v>1</v>
      </c>
      <c r="L1809" s="25" t="str">
        <f>+O1809</f>
        <v>R5 </v>
      </c>
      <c r="M1809" s="25" t="s">
        <v>3323</v>
      </c>
      <c r="N1809" s="25" t="s">
        <v>3324</v>
      </c>
      <c r="O1809" s="25" t="s">
        <v>3084</v>
      </c>
      <c r="P1809" s="25">
        <v>4270</v>
      </c>
      <c r="Q1809" s="25">
        <v>5.0140000000000002</v>
      </c>
      <c r="R1809" s="25" t="s">
        <v>53</v>
      </c>
      <c r="S1809" s="25" t="s">
        <v>36</v>
      </c>
    </row>
    <row r="1810" spans="1:19" x14ac:dyDescent="0.35">
      <c r="A1810" s="25" t="str">
        <f>+N1810</f>
        <v>Olofsson Harold</v>
      </c>
      <c r="B1810" s="25" t="str">
        <f>+M1810</f>
        <v>695.09.385.0</v>
      </c>
      <c r="C1810" s="25" t="str">
        <f>LEFT(L1810,2)</f>
        <v>R9</v>
      </c>
      <c r="D1810" s="25">
        <f>+Q1810</f>
        <v>0.75</v>
      </c>
      <c r="E1810" s="25" t="str">
        <f>+R1810</f>
        <v>16&amp;U</v>
      </c>
      <c r="F1810" s="25" t="str">
        <f>+S1810</f>
        <v>S</v>
      </c>
      <c r="G1810" s="29" t="s">
        <v>26</v>
      </c>
      <c r="H1810" s="29" t="str">
        <f t="shared" si="28"/>
        <v/>
      </c>
      <c r="I1810" s="25" t="str">
        <f>IF(K1810&gt;4,"Dames","Messieurs")</f>
        <v>Messieurs</v>
      </c>
      <c r="J1810" t="str">
        <f>RIGHT(B1810,5)</f>
        <v>385.0</v>
      </c>
      <c r="K1810">
        <f>VALUE(LEFT(J1810,1))</f>
        <v>3</v>
      </c>
      <c r="L1810" s="25" t="str">
        <f>+O1810</f>
        <v>R9 </v>
      </c>
      <c r="M1810" s="25" t="s">
        <v>2226</v>
      </c>
      <c r="N1810" s="25" t="s">
        <v>2227</v>
      </c>
      <c r="O1810" s="25" t="s">
        <v>3073</v>
      </c>
      <c r="P1810" s="25">
        <v>32458</v>
      </c>
      <c r="Q1810" s="25">
        <v>0.75</v>
      </c>
      <c r="R1810" s="25" t="s">
        <v>87</v>
      </c>
      <c r="S1810" s="25" t="s">
        <v>878</v>
      </c>
    </row>
    <row r="1811" spans="1:19" x14ac:dyDescent="0.35">
      <c r="A1811" s="25" t="str">
        <f>+N1811</f>
        <v>Opardija Jasmina</v>
      </c>
      <c r="B1811" s="25" t="str">
        <f>+M1811</f>
        <v>696.80.683.0</v>
      </c>
      <c r="C1811" s="25" t="str">
        <f>LEFT(L1811,2)</f>
        <v>R9</v>
      </c>
      <c r="D1811" s="25">
        <f>+Q1811</f>
        <v>0.74299999999999999</v>
      </c>
      <c r="E1811" s="25" t="str">
        <f>+R1811</f>
        <v>45+</v>
      </c>
      <c r="F1811" s="25" t="str">
        <f>+S1811</f>
        <v>A</v>
      </c>
      <c r="G1811" s="29" t="s">
        <v>3393</v>
      </c>
      <c r="H1811" s="29" t="str">
        <f t="shared" si="28"/>
        <v/>
      </c>
      <c r="I1811" s="25" t="str">
        <f>IF(K1811&gt;4,"Dames","Messieurs")</f>
        <v>Dames</v>
      </c>
      <c r="J1811" t="str">
        <f>RIGHT(B1811,5)</f>
        <v>683.0</v>
      </c>
      <c r="K1811">
        <f>VALUE(LEFT(J1811,1))</f>
        <v>6</v>
      </c>
      <c r="L1811" s="25" t="str">
        <f>+O1811</f>
        <v>R9 </v>
      </c>
      <c r="M1811" s="25" t="s">
        <v>4743</v>
      </c>
      <c r="N1811" s="25" t="s">
        <v>4744</v>
      </c>
      <c r="O1811" s="25" t="s">
        <v>3073</v>
      </c>
      <c r="P1811" s="25">
        <v>16552</v>
      </c>
      <c r="Q1811" s="25">
        <v>0.74299999999999999</v>
      </c>
      <c r="R1811" s="25" t="s">
        <v>78</v>
      </c>
      <c r="S1811" s="25" t="s">
        <v>36</v>
      </c>
    </row>
    <row r="1812" spans="1:19" x14ac:dyDescent="0.35">
      <c r="A1812" s="25" t="str">
        <f>+N1812</f>
        <v>Oppizzi Davide</v>
      </c>
      <c r="B1812" s="25" t="str">
        <f>+M1812</f>
        <v>696.71.307.0</v>
      </c>
      <c r="C1812" s="25" t="str">
        <f>LEFT(L1812,2)</f>
        <v>R9</v>
      </c>
      <c r="D1812" s="25">
        <f>+Q1812</f>
        <v>0.75</v>
      </c>
      <c r="E1812" s="25" t="str">
        <f>+R1812</f>
        <v>50+</v>
      </c>
      <c r="F1812" s="25" t="str">
        <f>+S1812</f>
        <v>S</v>
      </c>
      <c r="G1812" s="29" t="s">
        <v>28</v>
      </c>
      <c r="H1812" s="29" t="str">
        <f t="shared" si="28"/>
        <v/>
      </c>
      <c r="I1812" s="25" t="str">
        <f>IF(K1812&gt;4,"Dames","Messieurs")</f>
        <v>Messieurs</v>
      </c>
      <c r="J1812" t="str">
        <f>RIGHT(B1812,5)</f>
        <v>307.0</v>
      </c>
      <c r="K1812">
        <f>VALUE(LEFT(J1812,1))</f>
        <v>3</v>
      </c>
      <c r="L1812" s="25" t="str">
        <f>+O1812</f>
        <v>R9 </v>
      </c>
      <c r="M1812" s="25" t="s">
        <v>1551</v>
      </c>
      <c r="N1812" s="25" t="s">
        <v>1552</v>
      </c>
      <c r="O1812" s="25" t="s">
        <v>3073</v>
      </c>
      <c r="P1812" s="25">
        <v>32458</v>
      </c>
      <c r="Q1812" s="25">
        <v>0.75</v>
      </c>
      <c r="R1812" s="25" t="s">
        <v>39</v>
      </c>
      <c r="S1812" s="25" t="s">
        <v>878</v>
      </c>
    </row>
    <row r="1813" spans="1:19" x14ac:dyDescent="0.35">
      <c r="A1813" s="25" t="str">
        <f>+N1813</f>
        <v>Oriol Jean-Louis</v>
      </c>
      <c r="B1813" s="25" t="str">
        <f>+M1813</f>
        <v>696.57.459.0</v>
      </c>
      <c r="C1813" s="25" t="str">
        <f>LEFT(L1813,2)</f>
        <v>R8</v>
      </c>
      <c r="D1813" s="25">
        <f>+Q1813</f>
        <v>1.357</v>
      </c>
      <c r="E1813" s="25" t="str">
        <f>+R1813</f>
        <v>65+</v>
      </c>
      <c r="F1813" s="25" t="str">
        <f>+S1813</f>
        <v>A</v>
      </c>
      <c r="G1813" s="29" t="s">
        <v>29</v>
      </c>
      <c r="H1813" s="29" t="str">
        <f t="shared" si="28"/>
        <v/>
      </c>
      <c r="I1813" s="25" t="str">
        <f>IF(K1813&gt;4,"Dames","Messieurs")</f>
        <v>Messieurs</v>
      </c>
      <c r="J1813" t="str">
        <f>RIGHT(B1813,5)</f>
        <v>459.0</v>
      </c>
      <c r="K1813">
        <f>VALUE(LEFT(J1813,1))</f>
        <v>4</v>
      </c>
      <c r="L1813" s="25" t="str">
        <f>+O1813</f>
        <v>R8 </v>
      </c>
      <c r="M1813" s="25" t="s">
        <v>5306</v>
      </c>
      <c r="N1813" s="25" t="s">
        <v>5307</v>
      </c>
      <c r="O1813" s="25" t="s">
        <v>3070</v>
      </c>
      <c r="P1813" s="25">
        <v>24898</v>
      </c>
      <c r="Q1813" s="25">
        <v>1.357</v>
      </c>
      <c r="R1813" s="25" t="s">
        <v>100</v>
      </c>
      <c r="S1813" s="25" t="s">
        <v>36</v>
      </c>
    </row>
    <row r="1814" spans="1:19" x14ac:dyDescent="0.35">
      <c r="A1814" s="25" t="str">
        <f>+N1814</f>
        <v>Orth Philippe</v>
      </c>
      <c r="B1814" s="25" t="str">
        <f>+M1814</f>
        <v>696.61.287.1</v>
      </c>
      <c r="C1814" s="25" t="str">
        <f>LEFT(L1814,2)</f>
        <v>R7</v>
      </c>
      <c r="D1814" s="25">
        <f>+Q1814</f>
        <v>2.4590000000000001</v>
      </c>
      <c r="E1814" s="25" t="str">
        <f>+R1814</f>
        <v>60+</v>
      </c>
      <c r="F1814" s="25" t="str">
        <f>+S1814</f>
        <v>A</v>
      </c>
      <c r="G1814" s="29" t="s">
        <v>3393</v>
      </c>
      <c r="H1814" s="29" t="str">
        <f t="shared" si="28"/>
        <v/>
      </c>
      <c r="I1814" s="25" t="str">
        <f>IF(K1814&gt;4,"Dames","Messieurs")</f>
        <v>Messieurs</v>
      </c>
      <c r="J1814" t="str">
        <f>RIGHT(B1814,5)</f>
        <v>287.1</v>
      </c>
      <c r="K1814">
        <f>VALUE(LEFT(J1814,1))</f>
        <v>2</v>
      </c>
      <c r="L1814" s="25" t="str">
        <f>+O1814</f>
        <v>R7 </v>
      </c>
      <c r="M1814" s="25" t="s">
        <v>3702</v>
      </c>
      <c r="N1814" s="25" t="s">
        <v>3703</v>
      </c>
      <c r="O1814" s="25" t="s">
        <v>3066</v>
      </c>
      <c r="P1814" s="25">
        <v>15858</v>
      </c>
      <c r="Q1814" s="25">
        <v>2.4590000000000001</v>
      </c>
      <c r="R1814" s="25" t="s">
        <v>47</v>
      </c>
      <c r="S1814" s="25" t="s">
        <v>36</v>
      </c>
    </row>
    <row r="1815" spans="1:19" x14ac:dyDescent="0.35">
      <c r="A1815" s="25" t="str">
        <f>+N1815</f>
        <v>Ortiz Fabian</v>
      </c>
      <c r="B1815" s="25" t="str">
        <f>+M1815</f>
        <v>696.66.474.0</v>
      </c>
      <c r="C1815" s="25" t="str">
        <f>LEFT(L1815,2)</f>
        <v>R9</v>
      </c>
      <c r="D1815" s="25">
        <f>+Q1815</f>
        <v>0.75</v>
      </c>
      <c r="E1815" s="25" t="str">
        <f>+R1815</f>
        <v>55+</v>
      </c>
      <c r="F1815" s="25" t="str">
        <f>+S1815</f>
        <v>S</v>
      </c>
      <c r="G1815" s="29" t="s">
        <v>1839</v>
      </c>
      <c r="H1815" s="29" t="str">
        <f t="shared" si="28"/>
        <v/>
      </c>
      <c r="I1815" s="25" t="str">
        <f>IF(K1815&gt;4,"Dames","Messieurs")</f>
        <v>Messieurs</v>
      </c>
      <c r="J1815" t="str">
        <f>RIGHT(B1815,5)</f>
        <v>474.0</v>
      </c>
      <c r="K1815">
        <f>VALUE(LEFT(J1815,1))</f>
        <v>4</v>
      </c>
      <c r="L1815" s="25" t="str">
        <f>+O1815</f>
        <v>R9 </v>
      </c>
      <c r="M1815" s="25" t="s">
        <v>3872</v>
      </c>
      <c r="N1815" s="25" t="s">
        <v>3056</v>
      </c>
      <c r="O1815" s="25" t="s">
        <v>3073</v>
      </c>
      <c r="P1815" s="25">
        <v>32458</v>
      </c>
      <c r="Q1815" s="25">
        <v>0.75</v>
      </c>
      <c r="R1815" s="25" t="s">
        <v>53</v>
      </c>
      <c r="S1815" s="25" t="s">
        <v>878</v>
      </c>
    </row>
    <row r="1816" spans="1:19" x14ac:dyDescent="0.35">
      <c r="A1816" s="25" t="str">
        <f>+N1816</f>
        <v>Osewe Caroline</v>
      </c>
      <c r="B1816" s="25" t="str">
        <f>+M1816</f>
        <v>697.65.573.0</v>
      </c>
      <c r="C1816" s="25" t="str">
        <f>LEFT(L1816,2)</f>
        <v>R5</v>
      </c>
      <c r="D1816" s="25">
        <f>+Q1816</f>
        <v>5.29</v>
      </c>
      <c r="E1816" s="25" t="str">
        <f>+R1816</f>
        <v>60+</v>
      </c>
      <c r="F1816" s="25" t="str">
        <f>+S1816</f>
        <v>A</v>
      </c>
      <c r="G1816" s="29" t="s">
        <v>1839</v>
      </c>
      <c r="H1816" s="29" t="str">
        <f t="shared" si="28"/>
        <v/>
      </c>
      <c r="I1816" s="25" t="str">
        <f>IF(K1816&gt;4,"Dames","Messieurs")</f>
        <v>Dames</v>
      </c>
      <c r="J1816" t="str">
        <f>RIGHT(B1816,5)</f>
        <v>573.0</v>
      </c>
      <c r="K1816">
        <f>VALUE(LEFT(J1816,1))</f>
        <v>5</v>
      </c>
      <c r="L1816" s="25" t="str">
        <f>+O1816</f>
        <v>R5 </v>
      </c>
      <c r="M1816" s="25" t="s">
        <v>2511</v>
      </c>
      <c r="N1816" s="25" t="s">
        <v>2512</v>
      </c>
      <c r="O1816" s="25" t="s">
        <v>3084</v>
      </c>
      <c r="P1816" s="25">
        <v>1283</v>
      </c>
      <c r="Q1816" s="25">
        <v>5.29</v>
      </c>
      <c r="R1816" s="25" t="s">
        <v>47</v>
      </c>
      <c r="S1816" s="25" t="s">
        <v>36</v>
      </c>
    </row>
    <row r="1817" spans="1:19" x14ac:dyDescent="0.35">
      <c r="A1817" s="25" t="str">
        <f>+N1817</f>
        <v>Ostermann Michael</v>
      </c>
      <c r="B1817" s="25" t="str">
        <f>+M1817</f>
        <v>697.91.425.0</v>
      </c>
      <c r="C1817" s="25" t="str">
        <f>LEFT(L1817,2)</f>
        <v>R8</v>
      </c>
      <c r="D1817" s="25">
        <f>+Q1817</f>
        <v>1.595</v>
      </c>
      <c r="E1817" s="25" t="str">
        <f>+R1817</f>
        <v>A</v>
      </c>
      <c r="F1817" s="25" t="str">
        <f>+S1817</f>
        <v>S</v>
      </c>
      <c r="G1817" s="29" t="s">
        <v>3359</v>
      </c>
      <c r="H1817" s="29" t="str">
        <f t="shared" si="28"/>
        <v/>
      </c>
      <c r="I1817" s="25" t="str">
        <f>IF(K1817&gt;4,"Dames","Messieurs")</f>
        <v>Messieurs</v>
      </c>
      <c r="J1817" t="str">
        <f>RIGHT(B1817,5)</f>
        <v>425.0</v>
      </c>
      <c r="K1817">
        <f>VALUE(LEFT(J1817,1))</f>
        <v>4</v>
      </c>
      <c r="L1817" s="25" t="str">
        <f>+O1817</f>
        <v>R8 </v>
      </c>
      <c r="M1817" s="25" t="s">
        <v>748</v>
      </c>
      <c r="N1817" s="25" t="s">
        <v>749</v>
      </c>
      <c r="O1817" s="25" t="s">
        <v>3070</v>
      </c>
      <c r="P1817" s="25">
        <v>22571</v>
      </c>
      <c r="Q1817" s="25">
        <v>1.595</v>
      </c>
      <c r="R1817" s="25" t="s">
        <v>36</v>
      </c>
      <c r="S1817" s="25" t="s">
        <v>878</v>
      </c>
    </row>
    <row r="1818" spans="1:19" x14ac:dyDescent="0.35">
      <c r="A1818" s="25" t="str">
        <f>+N1818</f>
        <v>Ostermann Raphaël</v>
      </c>
      <c r="B1818" s="25" t="str">
        <f>+M1818</f>
        <v>697.85.410.0</v>
      </c>
      <c r="C1818" s="25" t="str">
        <f>LEFT(L1818,2)</f>
        <v>R7</v>
      </c>
      <c r="D1818" s="25">
        <f>+Q1818</f>
        <v>2.9209999999999998</v>
      </c>
      <c r="E1818" s="25" t="str">
        <f>+R1818</f>
        <v>40+</v>
      </c>
      <c r="F1818" s="25" t="str">
        <f>+S1818</f>
        <v>A</v>
      </c>
      <c r="G1818" s="29" t="s">
        <v>3359</v>
      </c>
      <c r="H1818" s="29" t="str">
        <f t="shared" si="28"/>
        <v/>
      </c>
      <c r="I1818" s="25" t="str">
        <f>IF(K1818&gt;4,"Dames","Messieurs")</f>
        <v>Messieurs</v>
      </c>
      <c r="J1818" t="str">
        <f>RIGHT(B1818,5)</f>
        <v>410.0</v>
      </c>
      <c r="K1818">
        <f>VALUE(LEFT(J1818,1))</f>
        <v>4</v>
      </c>
      <c r="L1818" s="25" t="str">
        <f>+O1818</f>
        <v>R7 </v>
      </c>
      <c r="M1818" s="25" t="s">
        <v>736</v>
      </c>
      <c r="N1818" s="25" t="s">
        <v>737</v>
      </c>
      <c r="O1818" s="25" t="s">
        <v>3066</v>
      </c>
      <c r="P1818" s="25">
        <v>13069</v>
      </c>
      <c r="Q1818" s="25">
        <v>2.9209999999999998</v>
      </c>
      <c r="R1818" s="25" t="s">
        <v>68</v>
      </c>
      <c r="S1818" s="25" t="s">
        <v>36</v>
      </c>
    </row>
    <row r="1819" spans="1:19" x14ac:dyDescent="0.35">
      <c r="A1819" s="25" t="str">
        <f>+N1819</f>
        <v>Ostrowitch Bastien</v>
      </c>
      <c r="B1819" s="25" t="str">
        <f>+M1819</f>
        <v>697.97.482.0</v>
      </c>
      <c r="C1819" s="25" t="str">
        <f>LEFT(L1819,2)</f>
        <v>R7</v>
      </c>
      <c r="D1819" s="25">
        <f>+Q1819</f>
        <v>1.998</v>
      </c>
      <c r="E1819" s="25" t="str">
        <f>+R1819</f>
        <v>A</v>
      </c>
      <c r="F1819" s="25" t="str">
        <f>+S1819</f>
        <v>A</v>
      </c>
      <c r="G1819" s="29" t="s">
        <v>3359</v>
      </c>
      <c r="H1819" s="29" t="str">
        <f t="shared" si="28"/>
        <v/>
      </c>
      <c r="I1819" s="25" t="str">
        <f>IF(K1819&gt;4,"Dames","Messieurs")</f>
        <v>Messieurs</v>
      </c>
      <c r="J1819" t="str">
        <f>RIGHT(B1819,5)</f>
        <v>482.0</v>
      </c>
      <c r="K1819">
        <f>VALUE(LEFT(J1819,1))</f>
        <v>4</v>
      </c>
      <c r="L1819" s="25" t="str">
        <f>+O1819</f>
        <v>R7 </v>
      </c>
      <c r="M1819" s="25" t="s">
        <v>772</v>
      </c>
      <c r="N1819" s="25" t="s">
        <v>773</v>
      </c>
      <c r="O1819" s="25" t="s">
        <v>3066</v>
      </c>
      <c r="P1819" s="25">
        <v>19187</v>
      </c>
      <c r="Q1819" s="25">
        <v>1.998</v>
      </c>
      <c r="R1819" s="25" t="s">
        <v>36</v>
      </c>
      <c r="S1819" s="25" t="s">
        <v>36</v>
      </c>
    </row>
    <row r="1820" spans="1:19" x14ac:dyDescent="0.35">
      <c r="A1820" s="25" t="str">
        <f>+N1820</f>
        <v>Ott Nicolas</v>
      </c>
      <c r="B1820" s="25" t="str">
        <f>+M1820</f>
        <v>698.11.116.0</v>
      </c>
      <c r="C1820" s="25" t="str">
        <f>LEFT(L1820,2)</f>
        <v>R6</v>
      </c>
      <c r="D1820" s="25">
        <f>+Q1820</f>
        <v>4.29</v>
      </c>
      <c r="E1820" s="25" t="str">
        <f>+R1820</f>
        <v>14&amp;U</v>
      </c>
      <c r="F1820" s="25" t="str">
        <f>+S1820</f>
        <v>A</v>
      </c>
      <c r="G1820" s="29" t="s">
        <v>29</v>
      </c>
      <c r="H1820" s="29" t="str">
        <f t="shared" si="28"/>
        <v/>
      </c>
      <c r="I1820" s="25" t="str">
        <f>IF(K1820&gt;4,"Dames","Messieurs")</f>
        <v>Messieurs</v>
      </c>
      <c r="J1820" t="str">
        <f>RIGHT(B1820,5)</f>
        <v>116.0</v>
      </c>
      <c r="K1820">
        <f>VALUE(LEFT(J1820,1))</f>
        <v>1</v>
      </c>
      <c r="L1820" s="25" t="str">
        <f>+O1820</f>
        <v>R6 </v>
      </c>
      <c r="M1820" s="25" t="s">
        <v>5216</v>
      </c>
      <c r="N1820" s="25" t="s">
        <v>5217</v>
      </c>
      <c r="O1820" s="25" t="s">
        <v>3065</v>
      </c>
      <c r="P1820" s="25">
        <v>6531</v>
      </c>
      <c r="Q1820" s="25">
        <v>4.29</v>
      </c>
      <c r="R1820" s="25" t="s">
        <v>83</v>
      </c>
      <c r="S1820" s="25" t="s">
        <v>36</v>
      </c>
    </row>
    <row r="1821" spans="1:19" x14ac:dyDescent="0.35">
      <c r="A1821" s="25" t="str">
        <f>+N1821</f>
        <v>Ottet Ophélie</v>
      </c>
      <c r="B1821" s="25" t="str">
        <f>+M1821</f>
        <v>698.06.871.0</v>
      </c>
      <c r="C1821" s="25" t="str">
        <f>LEFT(L1821,2)</f>
        <v>R6</v>
      </c>
      <c r="D1821" s="25">
        <f>+Q1821</f>
        <v>3.52</v>
      </c>
      <c r="E1821" s="25" t="str">
        <f>+R1821</f>
        <v>A</v>
      </c>
      <c r="F1821" s="25" t="str">
        <f>+S1821</f>
        <v>A</v>
      </c>
      <c r="G1821" s="29" t="s">
        <v>3393</v>
      </c>
      <c r="H1821" s="29" t="str">
        <f t="shared" si="28"/>
        <v/>
      </c>
      <c r="I1821" s="25" t="str">
        <f>IF(K1821&gt;4,"Dames","Messieurs")</f>
        <v>Dames</v>
      </c>
      <c r="J1821" t="str">
        <f>RIGHT(B1821,5)</f>
        <v>871.0</v>
      </c>
      <c r="K1821">
        <f>VALUE(LEFT(J1821,1))</f>
        <v>8</v>
      </c>
      <c r="L1821" s="25" t="str">
        <f>+O1821</f>
        <v>R6 </v>
      </c>
      <c r="M1821" s="25" t="s">
        <v>3512</v>
      </c>
      <c r="N1821" s="25" t="s">
        <v>3513</v>
      </c>
      <c r="O1821" s="25" t="s">
        <v>3065</v>
      </c>
      <c r="P1821" s="25">
        <v>3420</v>
      </c>
      <c r="Q1821" s="25">
        <v>3.52</v>
      </c>
      <c r="R1821" s="25" t="s">
        <v>36</v>
      </c>
      <c r="S1821" s="25" t="s">
        <v>36</v>
      </c>
    </row>
    <row r="1822" spans="1:19" x14ac:dyDescent="0.35">
      <c r="A1822" s="25" t="str">
        <f>+N1822</f>
        <v>Ottomano Anastasya</v>
      </c>
      <c r="B1822" s="25" t="str">
        <f>+M1822</f>
        <v>698.15.869.0</v>
      </c>
      <c r="C1822" s="25" t="str">
        <f>LEFT(L1822,2)</f>
        <v>R6</v>
      </c>
      <c r="D1822" s="25">
        <f>+Q1822</f>
        <v>4.4329999999999998</v>
      </c>
      <c r="E1822" s="25" t="str">
        <f>+R1822</f>
        <v>10&amp;U</v>
      </c>
      <c r="F1822" s="25" t="str">
        <f>+S1822</f>
        <v>A</v>
      </c>
      <c r="G1822" s="29" t="s">
        <v>29</v>
      </c>
      <c r="H1822" s="29" t="str">
        <f t="shared" si="28"/>
        <v/>
      </c>
      <c r="I1822" s="25" t="str">
        <f>IF(K1822&gt;4,"Dames","Messieurs")</f>
        <v>Dames</v>
      </c>
      <c r="J1822" t="str">
        <f>RIGHT(B1822,5)</f>
        <v>869.0</v>
      </c>
      <c r="K1822">
        <f>VALUE(LEFT(J1822,1))</f>
        <v>8</v>
      </c>
      <c r="L1822" s="25" t="str">
        <f>+O1822</f>
        <v>R6 </v>
      </c>
      <c r="M1822" s="25" t="s">
        <v>5160</v>
      </c>
      <c r="N1822" s="25" t="s">
        <v>5161</v>
      </c>
      <c r="O1822" s="25" t="s">
        <v>3065</v>
      </c>
      <c r="P1822" s="25">
        <v>2127</v>
      </c>
      <c r="Q1822" s="25">
        <v>4.4329999999999998</v>
      </c>
      <c r="R1822" s="25" t="s">
        <v>110</v>
      </c>
      <c r="S1822" s="25" t="s">
        <v>36</v>
      </c>
    </row>
    <row r="1823" spans="1:19" x14ac:dyDescent="0.35">
      <c r="A1823" s="25" t="str">
        <f>+N1823</f>
        <v>Oudendijk Patrick</v>
      </c>
      <c r="B1823" s="25" t="str">
        <f>+M1823</f>
        <v>699.78.489.0</v>
      </c>
      <c r="C1823" s="25" t="str">
        <f>LEFT(L1823,2)</f>
        <v>R7</v>
      </c>
      <c r="D1823" s="25">
        <f>+Q1823</f>
        <v>3.0880000000000001</v>
      </c>
      <c r="E1823" s="25" t="str">
        <f>+R1823</f>
        <v>45+</v>
      </c>
      <c r="F1823" s="25" t="str">
        <f>+S1823</f>
        <v>A</v>
      </c>
      <c r="G1823" s="29" t="s">
        <v>3994</v>
      </c>
      <c r="H1823" s="29" t="str">
        <f t="shared" si="28"/>
        <v/>
      </c>
      <c r="I1823" s="25" t="str">
        <f>IF(K1823&gt;4,"Dames","Messieurs")</f>
        <v>Messieurs</v>
      </c>
      <c r="J1823" t="str">
        <f>RIGHT(B1823,5)</f>
        <v>489.0</v>
      </c>
      <c r="K1823">
        <f>VALUE(LEFT(J1823,1))</f>
        <v>4</v>
      </c>
      <c r="L1823" s="25" t="str">
        <f>+O1823</f>
        <v>R7 </v>
      </c>
      <c r="M1823" s="25" t="s">
        <v>4629</v>
      </c>
      <c r="N1823" s="25" t="s">
        <v>4630</v>
      </c>
      <c r="O1823" s="25" t="s">
        <v>3066</v>
      </c>
      <c r="P1823" s="25">
        <v>12097</v>
      </c>
      <c r="Q1823" s="25">
        <v>3.0880000000000001</v>
      </c>
      <c r="R1823" s="25" t="s">
        <v>78</v>
      </c>
      <c r="S1823" s="25" t="s">
        <v>36</v>
      </c>
    </row>
    <row r="1824" spans="1:19" x14ac:dyDescent="0.35">
      <c r="A1824" s="25" t="str">
        <f>+N1824</f>
        <v>Oulaidi Rayan</v>
      </c>
      <c r="B1824" s="25" t="str">
        <f>+M1824</f>
        <v>699.08.271.0</v>
      </c>
      <c r="C1824" s="25" t="str">
        <f>LEFT(L1824,2)</f>
        <v>R6</v>
      </c>
      <c r="D1824" s="25">
        <f>+Q1824</f>
        <v>4.7210000000000001</v>
      </c>
      <c r="E1824" s="25" t="str">
        <f>+R1824</f>
        <v>18&amp;U</v>
      </c>
      <c r="F1824" s="25" t="str">
        <f>+S1824</f>
        <v>A</v>
      </c>
      <c r="G1824" s="29" t="s">
        <v>543</v>
      </c>
      <c r="H1824" s="29" t="str">
        <f t="shared" si="28"/>
        <v/>
      </c>
      <c r="I1824" s="25" t="str">
        <f>IF(K1824&gt;4,"Dames","Messieurs")</f>
        <v>Messieurs</v>
      </c>
      <c r="J1824" t="str">
        <f>RIGHT(B1824,5)</f>
        <v>271.0</v>
      </c>
      <c r="K1824">
        <f>VALUE(LEFT(J1824,1))</f>
        <v>2</v>
      </c>
      <c r="L1824" s="25" t="str">
        <f>+O1824</f>
        <v>R6 </v>
      </c>
      <c r="M1824" s="25" t="s">
        <v>3132</v>
      </c>
      <c r="N1824" s="25" t="s">
        <v>3133</v>
      </c>
      <c r="O1824" s="25" t="s">
        <v>3065</v>
      </c>
      <c r="P1824" s="25">
        <v>5111</v>
      </c>
      <c r="Q1824" s="25">
        <v>4.7210000000000001</v>
      </c>
      <c r="R1824" s="25" t="s">
        <v>73</v>
      </c>
      <c r="S1824" s="25" t="s">
        <v>36</v>
      </c>
    </row>
    <row r="1825" spans="1:19" x14ac:dyDescent="0.35">
      <c r="A1825" s="25" t="str">
        <f>+N1825</f>
        <v>Overney Baptiste</v>
      </c>
      <c r="B1825" s="25" t="str">
        <f>+M1825</f>
        <v>699.95.174.0</v>
      </c>
      <c r="C1825" s="25" t="str">
        <f>LEFT(L1825,2)</f>
        <v>R8</v>
      </c>
      <c r="D1825" s="25">
        <f>+Q1825</f>
        <v>1.296</v>
      </c>
      <c r="E1825" s="25" t="str">
        <f>+R1825</f>
        <v>A</v>
      </c>
      <c r="F1825" s="25" t="str">
        <f>+S1825</f>
        <v>A</v>
      </c>
      <c r="G1825" s="29" t="s">
        <v>3393</v>
      </c>
      <c r="H1825" s="29" t="str">
        <f t="shared" si="28"/>
        <v/>
      </c>
      <c r="I1825" s="25" t="str">
        <f>IF(K1825&gt;4,"Dames","Messieurs")</f>
        <v>Messieurs</v>
      </c>
      <c r="J1825" t="str">
        <f>RIGHT(B1825,5)</f>
        <v>174.0</v>
      </c>
      <c r="K1825">
        <f>VALUE(LEFT(J1825,1))</f>
        <v>1</v>
      </c>
      <c r="L1825" s="25" t="str">
        <f>+O1825</f>
        <v>R8 </v>
      </c>
      <c r="M1825" s="25" t="s">
        <v>3654</v>
      </c>
      <c r="N1825" s="25" t="s">
        <v>3655</v>
      </c>
      <c r="O1825" s="25" t="s">
        <v>3070</v>
      </c>
      <c r="P1825" s="25">
        <v>25637</v>
      </c>
      <c r="Q1825" s="25">
        <v>1.296</v>
      </c>
      <c r="R1825" s="25" t="s">
        <v>36</v>
      </c>
      <c r="S1825" s="25" t="s">
        <v>36</v>
      </c>
    </row>
    <row r="1826" spans="1:19" x14ac:dyDescent="0.35">
      <c r="A1826" s="25" t="str">
        <f>+N1826</f>
        <v>Oyon Valentin</v>
      </c>
      <c r="B1826" s="25" t="str">
        <f>+M1826</f>
        <v>699.96.436.0</v>
      </c>
      <c r="C1826" s="25" t="str">
        <f>LEFT(L1826,2)</f>
        <v>R8</v>
      </c>
      <c r="D1826" s="25">
        <f>+Q1826</f>
        <v>1.3560000000000001</v>
      </c>
      <c r="E1826" s="25" t="str">
        <f>+R1826</f>
        <v>A</v>
      </c>
      <c r="F1826" s="25" t="str">
        <f>+S1826</f>
        <v>A</v>
      </c>
      <c r="G1826" s="29" t="s">
        <v>3995</v>
      </c>
      <c r="H1826" s="29" t="str">
        <f t="shared" si="28"/>
        <v/>
      </c>
      <c r="I1826" s="25" t="str">
        <f>IF(K1826&gt;4,"Dames","Messieurs")</f>
        <v>Messieurs</v>
      </c>
      <c r="J1826" t="str">
        <f>RIGHT(B1826,5)</f>
        <v>436.0</v>
      </c>
      <c r="K1826">
        <f>VALUE(LEFT(J1826,1))</f>
        <v>4</v>
      </c>
      <c r="L1826" s="25" t="str">
        <f>+O1826</f>
        <v>R8 </v>
      </c>
      <c r="M1826" s="25" t="s">
        <v>4220</v>
      </c>
      <c r="N1826" s="25" t="s">
        <v>4221</v>
      </c>
      <c r="O1826" s="25" t="s">
        <v>3070</v>
      </c>
      <c r="P1826" s="25">
        <v>24907</v>
      </c>
      <c r="Q1826" s="25">
        <v>1.3560000000000001</v>
      </c>
      <c r="R1826" s="25" t="s">
        <v>36</v>
      </c>
      <c r="S1826" s="25" t="s">
        <v>36</v>
      </c>
    </row>
    <row r="1827" spans="1:19" x14ac:dyDescent="0.35">
      <c r="A1827" s="25" t="str">
        <f>+N1827</f>
        <v>Paccaud Jérémy</v>
      </c>
      <c r="B1827" s="25" t="str">
        <f>+M1827</f>
        <v>700.10.229.0</v>
      </c>
      <c r="C1827" s="25" t="str">
        <f>LEFT(L1827,2)</f>
        <v>R8</v>
      </c>
      <c r="D1827" s="25">
        <f>+Q1827</f>
        <v>1.6439999999999999</v>
      </c>
      <c r="E1827" s="25" t="str">
        <f>+R1827</f>
        <v>16&amp;U</v>
      </c>
      <c r="F1827" s="25" t="str">
        <f>+S1827</f>
        <v>A</v>
      </c>
      <c r="G1827" s="29" t="s">
        <v>2175</v>
      </c>
      <c r="H1827" s="29" t="str">
        <f t="shared" si="28"/>
        <v/>
      </c>
      <c r="I1827" s="25" t="str">
        <f>IF(K1827&gt;4,"Dames","Messieurs")</f>
        <v>Messieurs</v>
      </c>
      <c r="J1827" t="str">
        <f>RIGHT(B1827,5)</f>
        <v>229.0</v>
      </c>
      <c r="K1827">
        <f>VALUE(LEFT(J1827,1))</f>
        <v>2</v>
      </c>
      <c r="L1827" s="25" t="str">
        <f>+O1827</f>
        <v>R8 </v>
      </c>
      <c r="M1827" s="25" t="s">
        <v>3047</v>
      </c>
      <c r="N1827" s="25" t="s">
        <v>3048</v>
      </c>
      <c r="O1827" s="25" t="s">
        <v>3070</v>
      </c>
      <c r="P1827" s="25">
        <v>22112</v>
      </c>
      <c r="Q1827" s="25">
        <v>1.6439999999999999</v>
      </c>
      <c r="R1827" s="25" t="s">
        <v>87</v>
      </c>
      <c r="S1827" s="25" t="s">
        <v>36</v>
      </c>
    </row>
    <row r="1828" spans="1:19" x14ac:dyDescent="0.35">
      <c r="A1828" s="25" t="str">
        <f>+N1828</f>
        <v>Padberg Florian</v>
      </c>
      <c r="B1828" s="25" t="str">
        <f>+M1828</f>
        <v>700.82.371.0</v>
      </c>
      <c r="C1828" s="25" t="str">
        <f>LEFT(L1828,2)</f>
        <v>R6</v>
      </c>
      <c r="D1828" s="25">
        <f>+Q1828</f>
        <v>3.6230000000000002</v>
      </c>
      <c r="E1828" s="25" t="str">
        <f>+R1828</f>
        <v>40+</v>
      </c>
      <c r="F1828" s="25" t="str">
        <f>+S1828</f>
        <v>S</v>
      </c>
      <c r="G1828" s="29" t="s">
        <v>3995</v>
      </c>
      <c r="H1828" s="29" t="str">
        <f t="shared" si="28"/>
        <v/>
      </c>
      <c r="I1828" s="25" t="str">
        <f>IF(K1828&gt;4,"Dames","Messieurs")</f>
        <v>Messieurs</v>
      </c>
      <c r="J1828" t="str">
        <f>RIGHT(B1828,5)</f>
        <v>371.0</v>
      </c>
      <c r="K1828">
        <f>VALUE(LEFT(J1828,1))</f>
        <v>3</v>
      </c>
      <c r="L1828" s="25" t="str">
        <f>+O1828</f>
        <v>R6 </v>
      </c>
      <c r="M1828" s="25" t="s">
        <v>4152</v>
      </c>
      <c r="N1828" s="25" t="s">
        <v>4153</v>
      </c>
      <c r="O1828" s="25" t="s">
        <v>3065</v>
      </c>
      <c r="P1828" s="25">
        <v>9344</v>
      </c>
      <c r="Q1828" s="25">
        <v>3.6230000000000002</v>
      </c>
      <c r="R1828" s="25" t="s">
        <v>68</v>
      </c>
      <c r="S1828" s="25" t="s">
        <v>878</v>
      </c>
    </row>
    <row r="1829" spans="1:19" x14ac:dyDescent="0.35">
      <c r="A1829" s="25" t="str">
        <f>+N1829</f>
        <v>Padula Alessandro</v>
      </c>
      <c r="B1829" s="25" t="str">
        <f>+M1829</f>
        <v>700.95.374.0</v>
      </c>
      <c r="C1829" s="25" t="str">
        <f>LEFT(L1829,2)</f>
        <v>R9</v>
      </c>
      <c r="D1829" s="25">
        <f>+Q1829</f>
        <v>0.75</v>
      </c>
      <c r="E1829" s="25" t="str">
        <f>+R1829</f>
        <v>A</v>
      </c>
      <c r="F1829" s="25" t="str">
        <f>+S1829</f>
        <v>S</v>
      </c>
      <c r="G1829" s="29" t="s">
        <v>1839</v>
      </c>
      <c r="H1829" s="29" t="str">
        <f t="shared" si="28"/>
        <v/>
      </c>
      <c r="I1829" s="25" t="str">
        <f>IF(K1829&gt;4,"Dames","Messieurs")</f>
        <v>Messieurs</v>
      </c>
      <c r="J1829" t="str">
        <f>RIGHT(B1829,5)</f>
        <v>374.0</v>
      </c>
      <c r="K1829">
        <f>VALUE(LEFT(J1829,1))</f>
        <v>3</v>
      </c>
      <c r="L1829" s="25" t="str">
        <f>+O1829</f>
        <v>R9 </v>
      </c>
      <c r="M1829" s="25" t="s">
        <v>2632</v>
      </c>
      <c r="N1829" s="25" t="s">
        <v>2633</v>
      </c>
      <c r="O1829" s="25" t="s">
        <v>3073</v>
      </c>
      <c r="P1829" s="25">
        <v>32458</v>
      </c>
      <c r="Q1829" s="25">
        <v>0.75</v>
      </c>
      <c r="R1829" s="25" t="s">
        <v>36</v>
      </c>
      <c r="S1829" s="25" t="s">
        <v>878</v>
      </c>
    </row>
    <row r="1830" spans="1:19" x14ac:dyDescent="0.35">
      <c r="A1830" s="25" t="str">
        <f>+N1830</f>
        <v>Paetzel Peter</v>
      </c>
      <c r="B1830" s="25" t="str">
        <f>+M1830</f>
        <v>704.46.451.0</v>
      </c>
      <c r="C1830" s="25" t="str">
        <f>LEFT(L1830,2)</f>
        <v>R9</v>
      </c>
      <c r="D1830" s="25">
        <f>+Q1830</f>
        <v>0.83699999999999997</v>
      </c>
      <c r="E1830" s="25" t="str">
        <f>+R1830</f>
        <v>75+</v>
      </c>
      <c r="F1830" s="25" t="str">
        <f>+S1830</f>
        <v>A</v>
      </c>
      <c r="G1830" s="29" t="s">
        <v>27</v>
      </c>
      <c r="H1830" s="29" t="str">
        <f t="shared" ref="H1830:H1892" si="29">IF(B1830=B1829,1,"")</f>
        <v/>
      </c>
      <c r="I1830" s="25" t="str">
        <f>IF(K1830&gt;4,"Dames","Messieurs")</f>
        <v>Messieurs</v>
      </c>
      <c r="J1830" t="str">
        <f>RIGHT(B1830,5)</f>
        <v>451.0</v>
      </c>
      <c r="K1830">
        <f>VALUE(LEFT(J1830,1))</f>
        <v>4</v>
      </c>
      <c r="L1830" s="25" t="str">
        <f>+O1830</f>
        <v>R9 </v>
      </c>
      <c r="M1830" s="25" t="s">
        <v>253</v>
      </c>
      <c r="N1830" s="25" t="s">
        <v>254</v>
      </c>
      <c r="O1830" s="25" t="s">
        <v>3073</v>
      </c>
      <c r="P1830" s="25">
        <v>31247</v>
      </c>
      <c r="Q1830" s="25">
        <v>0.83699999999999997</v>
      </c>
      <c r="R1830" s="25" t="s">
        <v>159</v>
      </c>
      <c r="S1830" s="25" t="s">
        <v>36</v>
      </c>
    </row>
    <row r="1831" spans="1:19" x14ac:dyDescent="0.35">
      <c r="A1831" s="25" t="str">
        <f>+N1831</f>
        <v>Pagano Giovanna</v>
      </c>
      <c r="B1831" s="25" t="str">
        <f>+M1831</f>
        <v>701.09.871.0</v>
      </c>
      <c r="C1831" s="25" t="str">
        <f>LEFT(L1831,2)</f>
        <v>R7</v>
      </c>
      <c r="D1831" s="25">
        <f>+Q1831</f>
        <v>2.8809999999999998</v>
      </c>
      <c r="E1831" s="25" t="str">
        <f>+R1831</f>
        <v>16&amp;U</v>
      </c>
      <c r="F1831" s="25" t="str">
        <f>+S1831</f>
        <v>A</v>
      </c>
      <c r="G1831" s="29" t="s">
        <v>2175</v>
      </c>
      <c r="H1831" s="29" t="str">
        <f t="shared" si="29"/>
        <v/>
      </c>
      <c r="I1831" s="25" t="str">
        <f>IF(K1831&gt;4,"Dames","Messieurs")</f>
        <v>Dames</v>
      </c>
      <c r="J1831" t="str">
        <f>RIGHT(B1831,5)</f>
        <v>871.0</v>
      </c>
      <c r="K1831">
        <f>VALUE(LEFT(J1831,1))</f>
        <v>8</v>
      </c>
      <c r="L1831" s="25" t="str">
        <f>+O1831</f>
        <v>R7 </v>
      </c>
      <c r="M1831" s="25" t="s">
        <v>3936</v>
      </c>
      <c r="N1831" s="25" t="s">
        <v>3937</v>
      </c>
      <c r="O1831" s="25" t="s">
        <v>3066</v>
      </c>
      <c r="P1831" s="25">
        <v>4642</v>
      </c>
      <c r="Q1831" s="25">
        <v>2.8809999999999998</v>
      </c>
      <c r="R1831" s="25" t="s">
        <v>87</v>
      </c>
      <c r="S1831" s="25" t="s">
        <v>36</v>
      </c>
    </row>
    <row r="1832" spans="1:19" x14ac:dyDescent="0.35">
      <c r="A1832" s="25" t="str">
        <f>+N1832</f>
        <v>Pagano Giuliano</v>
      </c>
      <c r="B1832" s="25" t="str">
        <f>+M1832</f>
        <v>701.07.254.0</v>
      </c>
      <c r="C1832" s="25" t="str">
        <f>LEFT(L1832,2)</f>
        <v>R6</v>
      </c>
      <c r="D1832" s="25">
        <f>+Q1832</f>
        <v>4.6050000000000004</v>
      </c>
      <c r="E1832" s="25" t="str">
        <f>+R1832</f>
        <v>18&amp;U</v>
      </c>
      <c r="F1832" s="25" t="str">
        <f>+S1832</f>
        <v>A</v>
      </c>
      <c r="G1832" s="29" t="s">
        <v>2175</v>
      </c>
      <c r="H1832" s="29" t="str">
        <f t="shared" si="29"/>
        <v/>
      </c>
      <c r="I1832" s="25" t="str">
        <f>IF(K1832&gt;4,"Dames","Messieurs")</f>
        <v>Messieurs</v>
      </c>
      <c r="J1832" t="str">
        <f>RIGHT(B1832,5)</f>
        <v>254.0</v>
      </c>
      <c r="K1832">
        <f>VALUE(LEFT(J1832,1))</f>
        <v>2</v>
      </c>
      <c r="L1832" s="25" t="str">
        <f>+O1832</f>
        <v>R6 </v>
      </c>
      <c r="M1832" s="25" t="s">
        <v>3950</v>
      </c>
      <c r="N1832" s="25" t="s">
        <v>3951</v>
      </c>
      <c r="O1832" s="25" t="s">
        <v>3065</v>
      </c>
      <c r="P1832" s="25">
        <v>5465</v>
      </c>
      <c r="Q1832" s="25">
        <v>4.6050000000000004</v>
      </c>
      <c r="R1832" s="25" t="s">
        <v>73</v>
      </c>
      <c r="S1832" s="25" t="s">
        <v>36</v>
      </c>
    </row>
    <row r="1833" spans="1:19" x14ac:dyDescent="0.35">
      <c r="A1833" s="25" t="str">
        <f>+N1833</f>
        <v>Paglialonga Emma</v>
      </c>
      <c r="B1833" s="25" t="str">
        <f>+M1833</f>
        <v>701.05.836.0</v>
      </c>
      <c r="C1833" s="25" t="str">
        <f>LEFT(L1833,2)</f>
        <v>R8</v>
      </c>
      <c r="D1833" s="25">
        <f>+Q1833</f>
        <v>0.76900000000000002</v>
      </c>
      <c r="E1833" s="25" t="str">
        <f>+R1833</f>
        <v>A</v>
      </c>
      <c r="F1833" s="25" t="str">
        <f>+S1833</f>
        <v>A</v>
      </c>
      <c r="G1833" s="29" t="s">
        <v>3393</v>
      </c>
      <c r="H1833" s="29" t="str">
        <f t="shared" si="29"/>
        <v/>
      </c>
      <c r="I1833" s="25" t="str">
        <f>IF(K1833&gt;4,"Dames","Messieurs")</f>
        <v>Dames</v>
      </c>
      <c r="J1833" t="str">
        <f>RIGHT(B1833,5)</f>
        <v>836.0</v>
      </c>
      <c r="K1833">
        <f>VALUE(LEFT(J1833,1))</f>
        <v>8</v>
      </c>
      <c r="L1833" s="25" t="str">
        <f>+O1833</f>
        <v>R8 </v>
      </c>
      <c r="M1833" s="25" t="s">
        <v>4731</v>
      </c>
      <c r="N1833" s="25" t="s">
        <v>4732</v>
      </c>
      <c r="O1833" s="25" t="s">
        <v>3070</v>
      </c>
      <c r="P1833" s="25">
        <v>11715</v>
      </c>
      <c r="Q1833" s="25">
        <v>0.76900000000000002</v>
      </c>
      <c r="R1833" s="25" t="s">
        <v>36</v>
      </c>
      <c r="S1833" s="25" t="s">
        <v>36</v>
      </c>
    </row>
    <row r="1834" spans="1:19" x14ac:dyDescent="0.35">
      <c r="A1834" s="25" t="str">
        <f>+N1834</f>
        <v>Painelli Sandro</v>
      </c>
      <c r="B1834" s="25" t="str">
        <f>+M1834</f>
        <v>701.56.220.0</v>
      </c>
      <c r="C1834" s="25" t="str">
        <f>LEFT(L1834,2)</f>
        <v>R8</v>
      </c>
      <c r="D1834" s="25">
        <f>+Q1834</f>
        <v>1.32</v>
      </c>
      <c r="E1834" s="25" t="str">
        <f>+R1834</f>
        <v>65+</v>
      </c>
      <c r="F1834" s="25" t="str">
        <f>+S1834</f>
        <v>A</v>
      </c>
      <c r="G1834" s="29" t="s">
        <v>539</v>
      </c>
      <c r="H1834" s="29" t="str">
        <f t="shared" si="29"/>
        <v/>
      </c>
      <c r="I1834" s="25" t="str">
        <f>IF(K1834&gt;4,"Dames","Messieurs")</f>
        <v>Messieurs</v>
      </c>
      <c r="J1834" t="str">
        <f>RIGHT(B1834,5)</f>
        <v>220.0</v>
      </c>
      <c r="K1834">
        <f>VALUE(LEFT(J1834,1))</f>
        <v>2</v>
      </c>
      <c r="L1834" s="25" t="str">
        <f>+O1834</f>
        <v>R8 </v>
      </c>
      <c r="M1834" s="25" t="s">
        <v>477</v>
      </c>
      <c r="N1834" s="25" t="s">
        <v>478</v>
      </c>
      <c r="O1834" s="25" t="s">
        <v>3070</v>
      </c>
      <c r="P1834" s="25">
        <v>25323</v>
      </c>
      <c r="Q1834" s="25">
        <v>1.32</v>
      </c>
      <c r="R1834" s="25" t="s">
        <v>100</v>
      </c>
      <c r="S1834" s="25" t="s">
        <v>36</v>
      </c>
    </row>
    <row r="1835" spans="1:19" x14ac:dyDescent="0.35">
      <c r="A1835" s="25" t="str">
        <f>+N1835</f>
        <v>Pakodtogo Amirah</v>
      </c>
      <c r="B1835" s="25" t="str">
        <f>+M1835</f>
        <v>701.14.734.0</v>
      </c>
      <c r="C1835" s="25" t="str">
        <f>LEFT(L1835,2)</f>
        <v>R5</v>
      </c>
      <c r="D1835" s="25">
        <f>+Q1835</f>
        <v>5.1449999999999996</v>
      </c>
      <c r="E1835" s="25" t="str">
        <f>+R1835</f>
        <v>12&amp;U</v>
      </c>
      <c r="F1835" s="25" t="str">
        <f>+S1835</f>
        <v>A</v>
      </c>
      <c r="G1835" s="29" t="s">
        <v>543</v>
      </c>
      <c r="H1835" s="29" t="str">
        <f t="shared" si="29"/>
        <v/>
      </c>
      <c r="I1835" s="25" t="str">
        <f>IF(K1835&gt;4,"Dames","Messieurs")</f>
        <v>Dames</v>
      </c>
      <c r="J1835" t="str">
        <f>RIGHT(B1835,5)</f>
        <v>734.0</v>
      </c>
      <c r="K1835">
        <f>VALUE(LEFT(J1835,1))</f>
        <v>7</v>
      </c>
      <c r="L1835" s="25" t="str">
        <f>+O1835</f>
        <v>R5 </v>
      </c>
      <c r="M1835" s="25" t="s">
        <v>3394</v>
      </c>
      <c r="N1835" s="25" t="s">
        <v>3395</v>
      </c>
      <c r="O1835" s="25" t="s">
        <v>3084</v>
      </c>
      <c r="P1835" s="25">
        <v>1412</v>
      </c>
      <c r="Q1835" s="25">
        <v>5.1449999999999996</v>
      </c>
      <c r="R1835" s="25" t="s">
        <v>50</v>
      </c>
      <c r="S1835" s="25" t="s">
        <v>36</v>
      </c>
    </row>
    <row r="1836" spans="1:19" x14ac:dyDescent="0.35">
      <c r="A1836" s="25" t="str">
        <f>+N1836</f>
        <v>Palanciuc Marie-Constance</v>
      </c>
      <c r="B1836" s="25" t="str">
        <f>+M1836</f>
        <v>701.13.854.0</v>
      </c>
      <c r="C1836" s="25" t="str">
        <f>LEFT(L1836,2)</f>
        <v>R6</v>
      </c>
      <c r="D1836" s="25">
        <f>+Q1836</f>
        <v>3.2229999999999999</v>
      </c>
      <c r="E1836" s="25" t="str">
        <f>+R1836</f>
        <v>12&amp;U</v>
      </c>
      <c r="F1836" s="25" t="str">
        <f>+S1836</f>
        <v>A</v>
      </c>
      <c r="G1836" s="29" t="s">
        <v>1839</v>
      </c>
      <c r="H1836" s="29" t="str">
        <f t="shared" si="29"/>
        <v/>
      </c>
      <c r="I1836" s="25" t="str">
        <f>IF(K1836&gt;4,"Dames","Messieurs")</f>
        <v>Dames</v>
      </c>
      <c r="J1836" t="str">
        <f>RIGHT(B1836,5)</f>
        <v>854.0</v>
      </c>
      <c r="K1836">
        <f>VALUE(LEFT(J1836,1))</f>
        <v>8</v>
      </c>
      <c r="L1836" s="25" t="str">
        <f>+O1836</f>
        <v>R6 </v>
      </c>
      <c r="M1836" s="25" t="s">
        <v>3832</v>
      </c>
      <c r="N1836" s="25" t="s">
        <v>3833</v>
      </c>
      <c r="O1836" s="25" t="s">
        <v>3065</v>
      </c>
      <c r="P1836" s="25">
        <v>3961</v>
      </c>
      <c r="Q1836" s="25">
        <v>3.2229999999999999</v>
      </c>
      <c r="R1836" s="25" t="s">
        <v>50</v>
      </c>
      <c r="S1836" s="25" t="s">
        <v>36</v>
      </c>
    </row>
    <row r="1837" spans="1:19" x14ac:dyDescent="0.35">
      <c r="A1837" s="25" t="str">
        <f>+N1837</f>
        <v>Palm Lone</v>
      </c>
      <c r="B1837" s="25" t="str">
        <f>+M1837</f>
        <v>701.69.672.0</v>
      </c>
      <c r="C1837" s="25" t="str">
        <f>LEFT(L1837,2)</f>
        <v>R7</v>
      </c>
      <c r="D1837" s="25">
        <f>+Q1837</f>
        <v>1.766</v>
      </c>
      <c r="E1837" s="25" t="str">
        <f>+R1837</f>
        <v>55+</v>
      </c>
      <c r="F1837" s="25" t="str">
        <f>+S1837</f>
        <v>A</v>
      </c>
      <c r="G1837" s="29" t="s">
        <v>27</v>
      </c>
      <c r="H1837" s="29" t="str">
        <f t="shared" si="29"/>
        <v/>
      </c>
      <c r="I1837" s="25" t="str">
        <f>IF(K1837&gt;4,"Dames","Messieurs")</f>
        <v>Dames</v>
      </c>
      <c r="J1837" t="str">
        <f>RIGHT(B1837,5)</f>
        <v>672.0</v>
      </c>
      <c r="K1837">
        <f>VALUE(LEFT(J1837,1))</f>
        <v>6</v>
      </c>
      <c r="L1837" s="25" t="str">
        <f>+O1837</f>
        <v>R7 </v>
      </c>
      <c r="M1837" s="25" t="s">
        <v>3157</v>
      </c>
      <c r="N1837" s="25" t="s">
        <v>3158</v>
      </c>
      <c r="O1837" s="25" t="s">
        <v>3066</v>
      </c>
      <c r="P1837" s="25">
        <v>7626</v>
      </c>
      <c r="Q1837" s="25">
        <v>1.766</v>
      </c>
      <c r="R1837" s="25" t="s">
        <v>53</v>
      </c>
      <c r="S1837" s="25" t="s">
        <v>36</v>
      </c>
    </row>
    <row r="1838" spans="1:19" x14ac:dyDescent="0.35">
      <c r="A1838" s="25" t="str">
        <f>+N1838</f>
        <v>Panetto Alessio</v>
      </c>
      <c r="B1838" s="25" t="str">
        <f>+M1838</f>
        <v>702.12.271.0</v>
      </c>
      <c r="C1838" s="25" t="str">
        <f>LEFT(L1838,2)</f>
        <v>R7</v>
      </c>
      <c r="D1838" s="25">
        <f>+Q1838</f>
        <v>2.3220000000000001</v>
      </c>
      <c r="E1838" s="25" t="str">
        <f>+R1838</f>
        <v>14&amp;U</v>
      </c>
      <c r="F1838" s="25" t="str">
        <f>+S1838</f>
        <v>A</v>
      </c>
      <c r="G1838" s="29" t="s">
        <v>3994</v>
      </c>
      <c r="H1838" s="29" t="str">
        <f t="shared" si="29"/>
        <v/>
      </c>
      <c r="I1838" s="25" t="str">
        <f>IF(K1838&gt;4,"Dames","Messieurs")</f>
        <v>Messieurs</v>
      </c>
      <c r="J1838" t="str">
        <f>RIGHT(B1838,5)</f>
        <v>271.0</v>
      </c>
      <c r="K1838">
        <f>VALUE(LEFT(J1838,1))</f>
        <v>2</v>
      </c>
      <c r="L1838" s="25" t="str">
        <f>+O1838</f>
        <v>R7 </v>
      </c>
      <c r="M1838" s="25" t="s">
        <v>4647</v>
      </c>
      <c r="N1838" s="25" t="s">
        <v>4648</v>
      </c>
      <c r="O1838" s="25" t="s">
        <v>3066</v>
      </c>
      <c r="P1838" s="25">
        <v>16822</v>
      </c>
      <c r="Q1838" s="25">
        <v>2.3220000000000001</v>
      </c>
      <c r="R1838" s="25" t="s">
        <v>83</v>
      </c>
      <c r="S1838" s="25" t="s">
        <v>36</v>
      </c>
    </row>
    <row r="1839" spans="1:19" x14ac:dyDescent="0.35">
      <c r="A1839" s="25" t="str">
        <f>+N1839</f>
        <v>Panschiri Haris</v>
      </c>
      <c r="B1839" s="25" t="str">
        <f>+M1839</f>
        <v>702.96.273.0</v>
      </c>
      <c r="C1839" s="25" t="str">
        <f>LEFT(L1839,2)</f>
        <v>R9</v>
      </c>
      <c r="D1839" s="25">
        <f>+Q1839</f>
        <v>0.75</v>
      </c>
      <c r="E1839" s="25" t="str">
        <f>+R1839</f>
        <v>A</v>
      </c>
      <c r="F1839" s="25" t="str">
        <f>+S1839</f>
        <v>S</v>
      </c>
      <c r="G1839" s="29" t="s">
        <v>3359</v>
      </c>
      <c r="H1839" s="29" t="str">
        <f t="shared" si="29"/>
        <v/>
      </c>
      <c r="I1839" s="25" t="str">
        <f>IF(K1839&gt;4,"Dames","Messieurs")</f>
        <v>Messieurs</v>
      </c>
      <c r="J1839" t="str">
        <f>RIGHT(B1839,5)</f>
        <v>273.0</v>
      </c>
      <c r="K1839">
        <f>VALUE(LEFT(J1839,1))</f>
        <v>2</v>
      </c>
      <c r="L1839" s="25" t="str">
        <f>+O1839</f>
        <v>R9 </v>
      </c>
      <c r="M1839" s="25" t="s">
        <v>1719</v>
      </c>
      <c r="N1839" s="25" t="s">
        <v>1720</v>
      </c>
      <c r="O1839" s="25" t="s">
        <v>3073</v>
      </c>
      <c r="P1839" s="25">
        <v>32458</v>
      </c>
      <c r="Q1839" s="25">
        <v>0.75</v>
      </c>
      <c r="R1839" s="25" t="s">
        <v>36</v>
      </c>
      <c r="S1839" s="25" t="s">
        <v>878</v>
      </c>
    </row>
    <row r="1840" spans="1:19" x14ac:dyDescent="0.35">
      <c r="A1840" s="25" t="str">
        <f>+N1840</f>
        <v>Papadopoulos Amalia</v>
      </c>
      <c r="B1840" s="25" t="str">
        <f>+M1840</f>
        <v>702.09.667.0</v>
      </c>
      <c r="C1840" s="25" t="str">
        <f>LEFT(L1840,2)</f>
        <v>R9</v>
      </c>
      <c r="D1840" s="25">
        <f>+Q1840</f>
        <v>0.75</v>
      </c>
      <c r="E1840" s="25" t="str">
        <f>+R1840</f>
        <v>16&amp;U</v>
      </c>
      <c r="F1840" s="25" t="str">
        <f>+S1840</f>
        <v>A</v>
      </c>
      <c r="G1840" s="29" t="s">
        <v>28</v>
      </c>
      <c r="H1840" s="29" t="str">
        <f t="shared" si="29"/>
        <v/>
      </c>
      <c r="I1840" s="25" t="str">
        <f>IF(K1840&gt;4,"Dames","Messieurs")</f>
        <v>Dames</v>
      </c>
      <c r="J1840" t="str">
        <f>RIGHT(B1840,5)</f>
        <v>667.0</v>
      </c>
      <c r="K1840">
        <f>VALUE(LEFT(J1840,1))</f>
        <v>6</v>
      </c>
      <c r="L1840" s="25" t="str">
        <f>+O1840</f>
        <v>R9 </v>
      </c>
      <c r="M1840" s="25" t="s">
        <v>3796</v>
      </c>
      <c r="N1840" s="25" t="s">
        <v>3797</v>
      </c>
      <c r="O1840" s="25" t="s">
        <v>3073</v>
      </c>
      <c r="P1840" s="25">
        <v>11805</v>
      </c>
      <c r="Q1840" s="25">
        <v>0.75</v>
      </c>
      <c r="R1840" s="25" t="s">
        <v>87</v>
      </c>
      <c r="S1840" s="25" t="s">
        <v>36</v>
      </c>
    </row>
    <row r="1841" spans="1:19" x14ac:dyDescent="0.35">
      <c r="A1841" s="25" t="str">
        <f>+N1841</f>
        <v>Papantoniou Maximos</v>
      </c>
      <c r="B1841" s="25" t="str">
        <f>+M1841</f>
        <v>702.14.359.0</v>
      </c>
      <c r="C1841" s="25" t="str">
        <f>LEFT(L1841,2)</f>
        <v>R9</v>
      </c>
      <c r="D1841" s="25">
        <f>+Q1841</f>
        <v>0.61799999999999999</v>
      </c>
      <c r="E1841" s="25" t="str">
        <f>+R1841</f>
        <v>12&amp;U</v>
      </c>
      <c r="F1841" s="25" t="str">
        <f>+S1841</f>
        <v>A</v>
      </c>
      <c r="G1841" s="29" t="s">
        <v>27</v>
      </c>
      <c r="H1841" s="29" t="str">
        <f t="shared" si="29"/>
        <v/>
      </c>
      <c r="I1841" s="25" t="str">
        <f>IF(K1841&gt;4,"Dames","Messieurs")</f>
        <v>Messieurs</v>
      </c>
      <c r="J1841" t="str">
        <f>RIGHT(B1841,5)</f>
        <v>359.0</v>
      </c>
      <c r="K1841">
        <f>VALUE(LEFT(J1841,1))</f>
        <v>3</v>
      </c>
      <c r="L1841" s="25" t="str">
        <f>+O1841</f>
        <v>R9 </v>
      </c>
      <c r="M1841" s="25" t="s">
        <v>4814</v>
      </c>
      <c r="N1841" s="25" t="s">
        <v>4815</v>
      </c>
      <c r="O1841" s="25" t="s">
        <v>3073</v>
      </c>
      <c r="P1841" s="25">
        <v>57548</v>
      </c>
      <c r="Q1841" s="25">
        <v>0.61799999999999999</v>
      </c>
      <c r="R1841" s="25" t="s">
        <v>50</v>
      </c>
      <c r="S1841" s="25" t="s">
        <v>36</v>
      </c>
    </row>
    <row r="1842" spans="1:19" x14ac:dyDescent="0.35">
      <c r="A1842" s="25" t="str">
        <f>+N1842</f>
        <v>Papilloud Océane</v>
      </c>
      <c r="B1842" s="25" t="str">
        <f>+M1842</f>
        <v>702.00.880.0</v>
      </c>
      <c r="C1842" s="25" t="str">
        <f>LEFT(L1842,2)</f>
        <v>R9</v>
      </c>
      <c r="D1842" s="25">
        <f>+Q1842</f>
        <v>0.75</v>
      </c>
      <c r="E1842" s="25" t="str">
        <f>+R1842</f>
        <v>A</v>
      </c>
      <c r="F1842" s="25" t="str">
        <f>+S1842</f>
        <v>S</v>
      </c>
      <c r="G1842" s="29" t="s">
        <v>25</v>
      </c>
      <c r="H1842" s="29" t="str">
        <f t="shared" si="29"/>
        <v/>
      </c>
      <c r="I1842" s="25" t="str">
        <f>IF(K1842&gt;4,"Dames","Messieurs")</f>
        <v>Dames</v>
      </c>
      <c r="J1842" t="str">
        <f>RIGHT(B1842,5)</f>
        <v>880.0</v>
      </c>
      <c r="K1842">
        <f>VALUE(LEFT(J1842,1))</f>
        <v>8</v>
      </c>
      <c r="L1842" s="25" t="str">
        <f>+O1842</f>
        <v>R9 </v>
      </c>
      <c r="M1842" s="25" t="s">
        <v>90</v>
      </c>
      <c r="N1842" s="25" t="s">
        <v>91</v>
      </c>
      <c r="O1842" s="25" t="s">
        <v>3073</v>
      </c>
      <c r="P1842" s="25">
        <v>11805</v>
      </c>
      <c r="Q1842" s="25">
        <v>0.75</v>
      </c>
      <c r="R1842" s="25" t="s">
        <v>36</v>
      </c>
      <c r="S1842" s="25" t="s">
        <v>878</v>
      </c>
    </row>
    <row r="1843" spans="1:19" x14ac:dyDescent="0.35">
      <c r="A1843" s="25" t="str">
        <f>+N1843</f>
        <v>Papilloud Pierre-André</v>
      </c>
      <c r="B1843" s="25" t="str">
        <f>+M1843</f>
        <v>702.54.313.0</v>
      </c>
      <c r="C1843" s="25" t="str">
        <f>LEFT(L1843,2)</f>
        <v>R9</v>
      </c>
      <c r="D1843" s="25">
        <f>+Q1843</f>
        <v>0.75</v>
      </c>
      <c r="E1843" s="25" t="str">
        <f>+R1843</f>
        <v>70+</v>
      </c>
      <c r="F1843" s="25" t="str">
        <f>+S1843</f>
        <v>S</v>
      </c>
      <c r="G1843" s="29" t="s">
        <v>25</v>
      </c>
      <c r="H1843" s="29" t="str">
        <f t="shared" si="29"/>
        <v/>
      </c>
      <c r="I1843" s="25" t="str">
        <f>IF(K1843&gt;4,"Dames","Messieurs")</f>
        <v>Messieurs</v>
      </c>
      <c r="J1843" t="str">
        <f>RIGHT(B1843,5)</f>
        <v>313.0</v>
      </c>
      <c r="K1843">
        <f>VALUE(LEFT(J1843,1))</f>
        <v>3</v>
      </c>
      <c r="L1843" s="25" t="str">
        <f>+O1843</f>
        <v>R9 </v>
      </c>
      <c r="M1843" s="25" t="s">
        <v>993</v>
      </c>
      <c r="N1843" s="25" t="s">
        <v>994</v>
      </c>
      <c r="O1843" s="25" t="s">
        <v>3073</v>
      </c>
      <c r="P1843" s="25">
        <v>32458</v>
      </c>
      <c r="Q1843" s="25">
        <v>0.75</v>
      </c>
      <c r="R1843" s="25" t="s">
        <v>148</v>
      </c>
      <c r="S1843" s="25" t="s">
        <v>878</v>
      </c>
    </row>
    <row r="1844" spans="1:19" x14ac:dyDescent="0.35">
      <c r="A1844" s="25" t="str">
        <f>+N1844</f>
        <v>Papoulias Achilleas Panagiotis</v>
      </c>
      <c r="B1844" s="25" t="str">
        <f>+M1844</f>
        <v>702.15.358.0</v>
      </c>
      <c r="C1844" s="25" t="str">
        <f>LEFT(L1844,2)</f>
        <v>R9</v>
      </c>
      <c r="D1844" s="25">
        <f>+Q1844</f>
        <v>0.58699999999999997</v>
      </c>
      <c r="E1844" s="25" t="str">
        <f>+R1844</f>
        <v>10&amp;U</v>
      </c>
      <c r="F1844" s="25" t="str">
        <f>+S1844</f>
        <v>A</v>
      </c>
      <c r="G1844" s="29" t="s">
        <v>29</v>
      </c>
      <c r="H1844" s="29" t="str">
        <f t="shared" si="29"/>
        <v/>
      </c>
      <c r="I1844" s="25" t="str">
        <f>IF(K1844&gt;4,"Dames","Messieurs")</f>
        <v>Messieurs</v>
      </c>
      <c r="J1844" t="str">
        <f>RIGHT(B1844,5)</f>
        <v>358.0</v>
      </c>
      <c r="K1844">
        <f>VALUE(LEFT(J1844,1))</f>
        <v>3</v>
      </c>
      <c r="L1844" s="25" t="str">
        <f>+O1844</f>
        <v>R9 </v>
      </c>
      <c r="M1844" s="25" t="s">
        <v>5390</v>
      </c>
      <c r="N1844" s="25" t="s">
        <v>5391</v>
      </c>
      <c r="O1844" s="25" t="s">
        <v>3073</v>
      </c>
      <c r="P1844" s="25">
        <v>57782</v>
      </c>
      <c r="Q1844" s="25">
        <v>0.58699999999999997</v>
      </c>
      <c r="R1844" s="25" t="s">
        <v>110</v>
      </c>
      <c r="S1844" s="25" t="s">
        <v>36</v>
      </c>
    </row>
    <row r="1845" spans="1:19" x14ac:dyDescent="0.35">
      <c r="A1845" s="25" t="str">
        <f>+N1845</f>
        <v>Paratte Niels</v>
      </c>
      <c r="B1845" s="25" t="str">
        <f>+M1845</f>
        <v>703.11.284.0</v>
      </c>
      <c r="C1845" s="25" t="str">
        <f>LEFT(L1845,2)</f>
        <v>R8</v>
      </c>
      <c r="D1845" s="25">
        <f>+Q1845</f>
        <v>1.2290000000000001</v>
      </c>
      <c r="E1845" s="25" t="str">
        <f>+R1845</f>
        <v>14&amp;U</v>
      </c>
      <c r="F1845" s="25" t="str">
        <f>+S1845</f>
        <v>A</v>
      </c>
      <c r="G1845" s="29" t="s">
        <v>29</v>
      </c>
      <c r="H1845" s="29" t="str">
        <f t="shared" si="29"/>
        <v/>
      </c>
      <c r="I1845" s="25" t="str">
        <f>IF(K1845&gt;4,"Dames","Messieurs")</f>
        <v>Messieurs</v>
      </c>
      <c r="J1845" t="str">
        <f>RIGHT(B1845,5)</f>
        <v>284.0</v>
      </c>
      <c r="K1845">
        <f>VALUE(LEFT(J1845,1))</f>
        <v>2</v>
      </c>
      <c r="L1845" s="25" t="str">
        <f>+O1845</f>
        <v>R8 </v>
      </c>
      <c r="M1845" s="25" t="s">
        <v>5312</v>
      </c>
      <c r="N1845" s="25" t="s">
        <v>5313</v>
      </c>
      <c r="O1845" s="25" t="s">
        <v>3070</v>
      </c>
      <c r="P1845" s="25">
        <v>26434</v>
      </c>
      <c r="Q1845" s="25">
        <v>1.2290000000000001</v>
      </c>
      <c r="R1845" s="25" t="s">
        <v>83</v>
      </c>
      <c r="S1845" s="25" t="s">
        <v>36</v>
      </c>
    </row>
    <row r="1846" spans="1:19" x14ac:dyDescent="0.35">
      <c r="A1846" s="25" t="str">
        <f>+N1846</f>
        <v>Parker Jamie</v>
      </c>
      <c r="B1846" s="25" t="str">
        <f>+M1846</f>
        <v>703.03.183.0</v>
      </c>
      <c r="C1846" s="25" t="str">
        <f>LEFT(L1846,2)</f>
        <v>R9</v>
      </c>
      <c r="D1846" s="25">
        <f>+Q1846</f>
        <v>0.75</v>
      </c>
      <c r="E1846" s="25" t="str">
        <f>+R1846</f>
        <v>A</v>
      </c>
      <c r="F1846" s="25" t="str">
        <f>+S1846</f>
        <v>S</v>
      </c>
      <c r="G1846" s="29" t="s">
        <v>539</v>
      </c>
      <c r="H1846" s="29" t="str">
        <f t="shared" si="29"/>
        <v/>
      </c>
      <c r="I1846" s="25" t="str">
        <f>IF(K1846&gt;4,"Dames","Messieurs")</f>
        <v>Messieurs</v>
      </c>
      <c r="J1846" t="str">
        <f>RIGHT(B1846,5)</f>
        <v>183.0</v>
      </c>
      <c r="K1846">
        <f>VALUE(LEFT(J1846,1))</f>
        <v>1</v>
      </c>
      <c r="L1846" s="25" t="str">
        <f>+O1846</f>
        <v>R9 </v>
      </c>
      <c r="M1846" s="25" t="s">
        <v>573</v>
      </c>
      <c r="N1846" s="25" t="s">
        <v>574</v>
      </c>
      <c r="O1846" s="25" t="s">
        <v>3073</v>
      </c>
      <c r="P1846" s="25">
        <v>32458</v>
      </c>
      <c r="Q1846" s="25">
        <v>0.75</v>
      </c>
      <c r="R1846" s="25" t="s">
        <v>36</v>
      </c>
      <c r="S1846" s="25" t="s">
        <v>878</v>
      </c>
    </row>
    <row r="1847" spans="1:19" x14ac:dyDescent="0.35">
      <c r="A1847" s="25" t="str">
        <f>+N1847</f>
        <v>Parkyn Samantha</v>
      </c>
      <c r="B1847" s="25" t="str">
        <f>+M1847</f>
        <v>703.91.831.0</v>
      </c>
      <c r="C1847" s="25" t="str">
        <f>LEFT(L1847,2)</f>
        <v>R6</v>
      </c>
      <c r="D1847" s="25">
        <f>+Q1847</f>
        <v>3.8460000000000001</v>
      </c>
      <c r="E1847" s="25" t="str">
        <f>+R1847</f>
        <v>30+</v>
      </c>
      <c r="F1847" s="25" t="str">
        <f>+S1847</f>
        <v>A</v>
      </c>
      <c r="G1847" s="29" t="s">
        <v>1839</v>
      </c>
      <c r="H1847" s="29" t="str">
        <f t="shared" si="29"/>
        <v/>
      </c>
      <c r="I1847" s="25" t="str">
        <f>IF(K1847&gt;4,"Dames","Messieurs")</f>
        <v>Dames</v>
      </c>
      <c r="J1847" t="str">
        <f>RIGHT(B1847,5)</f>
        <v>831.0</v>
      </c>
      <c r="K1847">
        <f>VALUE(LEFT(J1847,1))</f>
        <v>8</v>
      </c>
      <c r="L1847" s="25" t="str">
        <f>+O1847</f>
        <v>R6 </v>
      </c>
      <c r="M1847" s="25" t="s">
        <v>3826</v>
      </c>
      <c r="N1847" s="25" t="s">
        <v>3827</v>
      </c>
      <c r="O1847" s="25" t="s">
        <v>3065</v>
      </c>
      <c r="P1847" s="25">
        <v>2915</v>
      </c>
      <c r="Q1847" s="25">
        <v>3.8460000000000001</v>
      </c>
      <c r="R1847" s="25" t="s">
        <v>35</v>
      </c>
      <c r="S1847" s="25" t="s">
        <v>36</v>
      </c>
    </row>
    <row r="1848" spans="1:19" x14ac:dyDescent="0.35">
      <c r="A1848" s="25" t="str">
        <f>+N1848</f>
        <v>Pasaric Drazen</v>
      </c>
      <c r="B1848" s="25" t="str">
        <f>+M1848</f>
        <v>703.64.489.0</v>
      </c>
      <c r="C1848" s="25" t="str">
        <f>LEFT(L1848,2)</f>
        <v>R9</v>
      </c>
      <c r="D1848" s="25">
        <f>+Q1848</f>
        <v>0.75</v>
      </c>
      <c r="E1848" s="25" t="str">
        <f>+R1848</f>
        <v>60+</v>
      </c>
      <c r="F1848" s="25" t="str">
        <f>+S1848</f>
        <v>S</v>
      </c>
      <c r="G1848" s="29" t="s">
        <v>543</v>
      </c>
      <c r="H1848" s="29" t="str">
        <f t="shared" si="29"/>
        <v/>
      </c>
      <c r="I1848" s="25" t="str">
        <f>IF(K1848&gt;4,"Dames","Messieurs")</f>
        <v>Messieurs</v>
      </c>
      <c r="J1848" t="str">
        <f>RIGHT(B1848,5)</f>
        <v>489.0</v>
      </c>
      <c r="K1848">
        <f>VALUE(LEFT(J1848,1))</f>
        <v>4</v>
      </c>
      <c r="L1848" s="25" t="str">
        <f>+O1848</f>
        <v>R9 </v>
      </c>
      <c r="M1848" s="25" t="s">
        <v>676</v>
      </c>
      <c r="N1848" s="25" t="s">
        <v>677</v>
      </c>
      <c r="O1848" s="25" t="s">
        <v>3073</v>
      </c>
      <c r="P1848" s="25">
        <v>32458</v>
      </c>
      <c r="Q1848" s="25">
        <v>0.75</v>
      </c>
      <c r="R1848" s="25" t="s">
        <v>47</v>
      </c>
      <c r="S1848" s="25" t="s">
        <v>878</v>
      </c>
    </row>
    <row r="1849" spans="1:19" x14ac:dyDescent="0.35">
      <c r="A1849" s="25" t="str">
        <f>+N1849</f>
        <v>Pascalin Claude</v>
      </c>
      <c r="B1849" s="25" t="str">
        <f>+M1849</f>
        <v>703.57.308.0</v>
      </c>
      <c r="C1849" s="25" t="str">
        <f>LEFT(L1849,2)</f>
        <v>R7</v>
      </c>
      <c r="D1849" s="25">
        <f>+Q1849</f>
        <v>3.3039999999999998</v>
      </c>
      <c r="E1849" s="25" t="str">
        <f>+R1849</f>
        <v>65+</v>
      </c>
      <c r="F1849" s="25" t="str">
        <f>+S1849</f>
        <v>A</v>
      </c>
      <c r="G1849" s="29" t="s">
        <v>1839</v>
      </c>
      <c r="H1849" s="29" t="str">
        <f t="shared" si="29"/>
        <v/>
      </c>
      <c r="I1849" s="25" t="str">
        <f>IF(K1849&gt;4,"Dames","Messieurs")</f>
        <v>Messieurs</v>
      </c>
      <c r="J1849" t="str">
        <f>RIGHT(B1849,5)</f>
        <v>308.0</v>
      </c>
      <c r="K1849">
        <f>VALUE(LEFT(J1849,1))</f>
        <v>3</v>
      </c>
      <c r="L1849" s="25" t="str">
        <f>+O1849</f>
        <v>R7 </v>
      </c>
      <c r="M1849" s="25" t="s">
        <v>1918</v>
      </c>
      <c r="N1849" s="25" t="s">
        <v>1919</v>
      </c>
      <c r="O1849" s="25" t="s">
        <v>3066</v>
      </c>
      <c r="P1849" s="25">
        <v>10971</v>
      </c>
      <c r="Q1849" s="25">
        <v>3.3039999999999998</v>
      </c>
      <c r="R1849" s="25" t="s">
        <v>100</v>
      </c>
      <c r="S1849" s="25" t="s">
        <v>36</v>
      </c>
    </row>
    <row r="1850" spans="1:19" x14ac:dyDescent="0.35">
      <c r="A1850" s="25" t="str">
        <f>+N1850</f>
        <v>Pasche Isabelle</v>
      </c>
      <c r="B1850" s="25" t="str">
        <f>+M1850</f>
        <v>703.80.772.0</v>
      </c>
      <c r="C1850" s="25" t="str">
        <f>LEFT(L1850,2)</f>
        <v>R9</v>
      </c>
      <c r="D1850" s="25">
        <f>+Q1850</f>
        <v>0.75</v>
      </c>
      <c r="E1850" s="25" t="str">
        <f>+R1850</f>
        <v>45+</v>
      </c>
      <c r="F1850" s="25" t="str">
        <f>+S1850</f>
        <v>S</v>
      </c>
      <c r="G1850" s="29" t="s">
        <v>543</v>
      </c>
      <c r="H1850" s="29" t="str">
        <f t="shared" si="29"/>
        <v/>
      </c>
      <c r="I1850" s="25" t="str">
        <f>IF(K1850&gt;4,"Dames","Messieurs")</f>
        <v>Dames</v>
      </c>
      <c r="J1850" t="str">
        <f>RIGHT(B1850,5)</f>
        <v>772.0</v>
      </c>
      <c r="K1850">
        <f>VALUE(LEFT(J1850,1))</f>
        <v>7</v>
      </c>
      <c r="L1850" s="25" t="str">
        <f>+O1850</f>
        <v>R9 </v>
      </c>
      <c r="M1850" s="25" t="s">
        <v>1319</v>
      </c>
      <c r="N1850" s="25" t="s">
        <v>1320</v>
      </c>
      <c r="O1850" s="25" t="s">
        <v>3073</v>
      </c>
      <c r="P1850" s="25">
        <v>11805</v>
      </c>
      <c r="Q1850" s="25">
        <v>0.75</v>
      </c>
      <c r="R1850" s="25" t="s">
        <v>78</v>
      </c>
      <c r="S1850" s="25" t="s">
        <v>878</v>
      </c>
    </row>
    <row r="1851" spans="1:19" x14ac:dyDescent="0.35">
      <c r="A1851" s="25" t="str">
        <f>+N1851</f>
        <v>Paserman Maurizio</v>
      </c>
      <c r="B1851" s="25" t="str">
        <f>+M1851</f>
        <v>703.68.141.0</v>
      </c>
      <c r="C1851" s="25" t="str">
        <f>LEFT(L1851,2)</f>
        <v>R7</v>
      </c>
      <c r="D1851" s="25">
        <f>+Q1851</f>
        <v>2.0630000000000002</v>
      </c>
      <c r="E1851" s="25" t="str">
        <f>+R1851</f>
        <v>55+</v>
      </c>
      <c r="F1851" s="25" t="str">
        <f>+S1851</f>
        <v>A</v>
      </c>
      <c r="G1851" s="29" t="s">
        <v>29</v>
      </c>
      <c r="H1851" s="29" t="str">
        <f t="shared" si="29"/>
        <v/>
      </c>
      <c r="I1851" s="25" t="str">
        <f>IF(K1851&gt;4,"Dames","Messieurs")</f>
        <v>Messieurs</v>
      </c>
      <c r="J1851" t="str">
        <f>RIGHT(B1851,5)</f>
        <v>141.0</v>
      </c>
      <c r="K1851">
        <f>VALUE(LEFT(J1851,1))</f>
        <v>1</v>
      </c>
      <c r="L1851" s="25" t="str">
        <f>+O1851</f>
        <v>R7 </v>
      </c>
      <c r="M1851" s="25" t="s">
        <v>5284</v>
      </c>
      <c r="N1851" s="25" t="s">
        <v>5285</v>
      </c>
      <c r="O1851" s="25" t="s">
        <v>3066</v>
      </c>
      <c r="P1851" s="25">
        <v>18705</v>
      </c>
      <c r="Q1851" s="25">
        <v>2.0630000000000002</v>
      </c>
      <c r="R1851" s="25" t="s">
        <v>53</v>
      </c>
      <c r="S1851" s="25" t="s">
        <v>36</v>
      </c>
    </row>
    <row r="1852" spans="1:19" x14ac:dyDescent="0.35">
      <c r="A1852" s="25" t="str">
        <f>+N1852</f>
        <v>Pasquali Fabio</v>
      </c>
      <c r="B1852" s="25" t="str">
        <f>+M1852</f>
        <v>703.75.113.0</v>
      </c>
      <c r="C1852" s="25" t="str">
        <f>LEFT(L1852,2)</f>
        <v>R7</v>
      </c>
      <c r="D1852" s="25">
        <f>+Q1852</f>
        <v>2.169</v>
      </c>
      <c r="E1852" s="25" t="str">
        <f>+R1852</f>
        <v>50+</v>
      </c>
      <c r="F1852" s="25" t="str">
        <f>+S1852</f>
        <v>A</v>
      </c>
      <c r="G1852" s="29" t="s">
        <v>28</v>
      </c>
      <c r="H1852" s="29" t="str">
        <f t="shared" si="29"/>
        <v/>
      </c>
      <c r="I1852" s="25" t="str">
        <f>IF(K1852&gt;4,"Dames","Messieurs")</f>
        <v>Messieurs</v>
      </c>
      <c r="J1852" t="str">
        <f>RIGHT(B1852,5)</f>
        <v>113.0</v>
      </c>
      <c r="K1852">
        <f>VALUE(LEFT(J1852,1))</f>
        <v>1</v>
      </c>
      <c r="L1852" s="25" t="str">
        <f>+O1852</f>
        <v>R7 </v>
      </c>
      <c r="M1852" s="25" t="s">
        <v>284</v>
      </c>
      <c r="N1852" s="25" t="s">
        <v>285</v>
      </c>
      <c r="O1852" s="25" t="s">
        <v>3066</v>
      </c>
      <c r="P1852" s="25">
        <v>17947</v>
      </c>
      <c r="Q1852" s="25">
        <v>2.169</v>
      </c>
      <c r="R1852" s="25" t="s">
        <v>39</v>
      </c>
      <c r="S1852" s="25" t="s">
        <v>36</v>
      </c>
    </row>
    <row r="1853" spans="1:19" x14ac:dyDescent="0.35">
      <c r="A1853" s="25" t="str">
        <f>+N1853</f>
        <v>Pasquier Thibault</v>
      </c>
      <c r="B1853" s="25" t="str">
        <f>+M1853</f>
        <v>703.15.474.0</v>
      </c>
      <c r="C1853" s="25" t="str">
        <f>LEFT(L1853,2)</f>
        <v>R9</v>
      </c>
      <c r="D1853" s="25">
        <f>+Q1853</f>
        <v>0.745</v>
      </c>
      <c r="E1853" s="25" t="str">
        <f>+R1853</f>
        <v>10&amp;U</v>
      </c>
      <c r="F1853" s="25" t="str">
        <f>+S1853</f>
        <v>A</v>
      </c>
      <c r="G1853" s="29" t="s">
        <v>3359</v>
      </c>
      <c r="H1853" s="29" t="str">
        <f t="shared" si="29"/>
        <v/>
      </c>
      <c r="I1853" s="25" t="str">
        <f>IF(K1853&gt;4,"Dames","Messieurs")</f>
        <v>Messieurs</v>
      </c>
      <c r="J1853" t="str">
        <f>RIGHT(B1853,5)</f>
        <v>474.0</v>
      </c>
      <c r="K1853">
        <f>VALUE(LEFT(J1853,1))</f>
        <v>4</v>
      </c>
      <c r="L1853" s="25" t="str">
        <f>+O1853</f>
        <v>R9 </v>
      </c>
      <c r="M1853" s="25" t="s">
        <v>5063</v>
      </c>
      <c r="N1853" s="25" t="s">
        <v>5064</v>
      </c>
      <c r="O1853" s="25" t="s">
        <v>3073</v>
      </c>
      <c r="P1853" s="25">
        <v>44548</v>
      </c>
      <c r="Q1853" s="25">
        <v>0.745</v>
      </c>
      <c r="R1853" s="25" t="s">
        <v>110</v>
      </c>
      <c r="S1853" s="25" t="s">
        <v>36</v>
      </c>
    </row>
    <row r="1854" spans="1:19" x14ac:dyDescent="0.35">
      <c r="A1854" s="25" t="str">
        <f>+N1854</f>
        <v>Passer Franklin</v>
      </c>
      <c r="B1854" s="25" t="str">
        <f>+M1854</f>
        <v>703.96.458.0</v>
      </c>
      <c r="C1854" s="25" t="str">
        <f>LEFT(L1854,2)</f>
        <v>R9</v>
      </c>
      <c r="D1854" s="25">
        <f>+Q1854</f>
        <v>0.75</v>
      </c>
      <c r="E1854" s="25" t="str">
        <f>+R1854</f>
        <v>A</v>
      </c>
      <c r="F1854" s="25" t="str">
        <f>+S1854</f>
        <v>S</v>
      </c>
      <c r="G1854" s="29" t="s">
        <v>28</v>
      </c>
      <c r="H1854" s="29" t="str">
        <f t="shared" si="29"/>
        <v/>
      </c>
      <c r="I1854" s="25" t="str">
        <f>IF(K1854&gt;4,"Dames","Messieurs")</f>
        <v>Messieurs</v>
      </c>
      <c r="J1854" t="str">
        <f>RIGHT(B1854,5)</f>
        <v>458.0</v>
      </c>
      <c r="K1854">
        <f>VALUE(LEFT(J1854,1))</f>
        <v>4</v>
      </c>
      <c r="L1854" s="25" t="str">
        <f>+O1854</f>
        <v>R9 </v>
      </c>
      <c r="M1854" s="25" t="s">
        <v>1553</v>
      </c>
      <c r="N1854" s="25" t="s">
        <v>1554</v>
      </c>
      <c r="O1854" s="25" t="s">
        <v>3073</v>
      </c>
      <c r="P1854" s="25">
        <v>32458</v>
      </c>
      <c r="Q1854" s="25">
        <v>0.75</v>
      </c>
      <c r="R1854" s="25" t="s">
        <v>36</v>
      </c>
      <c r="S1854" s="25" t="s">
        <v>878</v>
      </c>
    </row>
    <row r="1855" spans="1:19" x14ac:dyDescent="0.35">
      <c r="A1855" s="25" t="str">
        <f>+N1855</f>
        <v>Pasteau Balthazar</v>
      </c>
      <c r="B1855" s="25" t="str">
        <f>+M1855</f>
        <v>703.11.469.0</v>
      </c>
      <c r="C1855" s="25" t="str">
        <f>LEFT(L1855,2)</f>
        <v>R9</v>
      </c>
      <c r="D1855" s="25">
        <f>+Q1855</f>
        <v>0.75</v>
      </c>
      <c r="E1855" s="25" t="str">
        <f>+R1855</f>
        <v>14&amp;U</v>
      </c>
      <c r="F1855" s="25" t="str">
        <f>+S1855</f>
        <v>S</v>
      </c>
      <c r="G1855" s="29" t="s">
        <v>1839</v>
      </c>
      <c r="H1855" s="29" t="str">
        <f t="shared" si="29"/>
        <v/>
      </c>
      <c r="I1855" s="25" t="str">
        <f>IF(K1855&gt;4,"Dames","Messieurs")</f>
        <v>Messieurs</v>
      </c>
      <c r="J1855" t="str">
        <f>RIGHT(B1855,5)</f>
        <v>469.0</v>
      </c>
      <c r="K1855">
        <f>VALUE(LEFT(J1855,1))</f>
        <v>4</v>
      </c>
      <c r="L1855" s="25" t="str">
        <f>+O1855</f>
        <v>R9 </v>
      </c>
      <c r="M1855" s="25" t="s">
        <v>2608</v>
      </c>
      <c r="N1855" s="25" t="s">
        <v>2609</v>
      </c>
      <c r="O1855" s="25" t="s">
        <v>3073</v>
      </c>
      <c r="P1855" s="25">
        <v>32458</v>
      </c>
      <c r="Q1855" s="25">
        <v>0.75</v>
      </c>
      <c r="R1855" s="25" t="s">
        <v>83</v>
      </c>
      <c r="S1855" s="25" t="s">
        <v>878</v>
      </c>
    </row>
    <row r="1856" spans="1:19" x14ac:dyDescent="0.35">
      <c r="A1856" s="25" t="str">
        <f>+N1856</f>
        <v>Pasteau Raphaelle</v>
      </c>
      <c r="B1856" s="25" t="str">
        <f>+M1856</f>
        <v>703.06.635.0</v>
      </c>
      <c r="C1856" s="25" t="str">
        <f>LEFT(L1856,2)</f>
        <v>R9</v>
      </c>
      <c r="D1856" s="25">
        <f>+Q1856</f>
        <v>0.75</v>
      </c>
      <c r="E1856" s="25" t="str">
        <f>+R1856</f>
        <v>A</v>
      </c>
      <c r="F1856" s="25" t="str">
        <f>+S1856</f>
        <v>S</v>
      </c>
      <c r="G1856" s="29" t="s">
        <v>1839</v>
      </c>
      <c r="H1856" s="29" t="str">
        <f t="shared" si="29"/>
        <v/>
      </c>
      <c r="I1856" s="25" t="str">
        <f>IF(K1856&gt;4,"Dames","Messieurs")</f>
        <v>Dames</v>
      </c>
      <c r="J1856" t="str">
        <f>RIGHT(B1856,5)</f>
        <v>635.0</v>
      </c>
      <c r="K1856">
        <f>VALUE(LEFT(J1856,1))</f>
        <v>6</v>
      </c>
      <c r="L1856" s="25" t="str">
        <f>+O1856</f>
        <v>R9 </v>
      </c>
      <c r="M1856" s="25" t="s">
        <v>2142</v>
      </c>
      <c r="N1856" s="25" t="s">
        <v>2143</v>
      </c>
      <c r="O1856" s="25" t="s">
        <v>3073</v>
      </c>
      <c r="P1856" s="25">
        <v>11805</v>
      </c>
      <c r="Q1856" s="25">
        <v>0.75</v>
      </c>
      <c r="R1856" s="25" t="s">
        <v>36</v>
      </c>
      <c r="S1856" s="25" t="s">
        <v>878</v>
      </c>
    </row>
    <row r="1857" spans="1:19" x14ac:dyDescent="0.35">
      <c r="A1857" s="25" t="str">
        <f>+N1857</f>
        <v>Pataki Dylan</v>
      </c>
      <c r="B1857" s="25" t="str">
        <f>+M1857</f>
        <v>704.08.458.0</v>
      </c>
      <c r="C1857" s="25" t="str">
        <f>LEFT(L1857,2)</f>
        <v>R7</v>
      </c>
      <c r="D1857" s="25">
        <f>+Q1857</f>
        <v>2.7</v>
      </c>
      <c r="E1857" s="25" t="str">
        <f>+R1857</f>
        <v>18&amp;U</v>
      </c>
      <c r="F1857" s="25" t="str">
        <f>+S1857</f>
        <v>A</v>
      </c>
      <c r="G1857" s="29" t="s">
        <v>29</v>
      </c>
      <c r="H1857" s="29" t="str">
        <f t="shared" si="29"/>
        <v/>
      </c>
      <c r="I1857" s="25" t="str">
        <f>IF(K1857&gt;4,"Dames","Messieurs")</f>
        <v>Messieurs</v>
      </c>
      <c r="J1857" t="str">
        <f>RIGHT(B1857,5)</f>
        <v>458.0</v>
      </c>
      <c r="K1857">
        <f>VALUE(LEFT(J1857,1))</f>
        <v>4</v>
      </c>
      <c r="L1857" s="25" t="str">
        <f>+O1857</f>
        <v>R7 </v>
      </c>
      <c r="M1857" s="25" t="s">
        <v>5266</v>
      </c>
      <c r="N1857" s="25" t="s">
        <v>5267</v>
      </c>
      <c r="O1857" s="25" t="s">
        <v>3066</v>
      </c>
      <c r="P1857" s="25">
        <v>14365</v>
      </c>
      <c r="Q1857" s="25">
        <v>2.7</v>
      </c>
      <c r="R1857" s="25" t="s">
        <v>73</v>
      </c>
      <c r="S1857" s="25" t="s">
        <v>36</v>
      </c>
    </row>
    <row r="1858" spans="1:19" x14ac:dyDescent="0.35">
      <c r="A1858" s="25" t="str">
        <f>+N1858</f>
        <v>Pavillon Alexis</v>
      </c>
      <c r="B1858" s="25" t="str">
        <f>+M1858</f>
        <v>704.11.189.0</v>
      </c>
      <c r="C1858" s="25" t="str">
        <f>LEFT(L1858,2)</f>
        <v>R7</v>
      </c>
      <c r="D1858" s="25">
        <f>+Q1858</f>
        <v>2.831</v>
      </c>
      <c r="E1858" s="25" t="str">
        <f>+R1858</f>
        <v>14&amp;U</v>
      </c>
      <c r="F1858" s="25" t="str">
        <f>+S1858</f>
        <v>S</v>
      </c>
      <c r="G1858" s="29" t="s">
        <v>29</v>
      </c>
      <c r="H1858" s="29" t="str">
        <f t="shared" si="29"/>
        <v/>
      </c>
      <c r="I1858" s="25" t="str">
        <f>IF(K1858&gt;4,"Dames","Messieurs")</f>
        <v>Messieurs</v>
      </c>
      <c r="J1858" t="str">
        <f>RIGHT(B1858,5)</f>
        <v>189.0</v>
      </c>
      <c r="K1858">
        <f>VALUE(LEFT(J1858,1))</f>
        <v>1</v>
      </c>
      <c r="L1858" s="25" t="str">
        <f>+O1858</f>
        <v>R7 </v>
      </c>
      <c r="M1858" s="25" t="s">
        <v>5264</v>
      </c>
      <c r="N1858" s="25" t="s">
        <v>5265</v>
      </c>
      <c r="O1858" s="25" t="s">
        <v>3066</v>
      </c>
      <c r="P1858" s="25">
        <v>13600</v>
      </c>
      <c r="Q1858" s="25">
        <v>2.831</v>
      </c>
      <c r="R1858" s="25" t="s">
        <v>83</v>
      </c>
      <c r="S1858" s="25" t="s">
        <v>878</v>
      </c>
    </row>
    <row r="1859" spans="1:19" x14ac:dyDescent="0.35">
      <c r="A1859" s="25" t="str">
        <f>+N1859</f>
        <v>Pavovic Stevan</v>
      </c>
      <c r="B1859" s="25" t="str">
        <f>+M1859</f>
        <v>704.53.148.0</v>
      </c>
      <c r="C1859" s="25" t="str">
        <f>LEFT(L1859,2)</f>
        <v>R8</v>
      </c>
      <c r="D1859" s="25">
        <f>+Q1859</f>
        <v>1.0229999999999999</v>
      </c>
      <c r="E1859" s="25" t="str">
        <f>+R1859</f>
        <v>70+</v>
      </c>
      <c r="F1859" s="25" t="str">
        <f>+S1859</f>
        <v>A</v>
      </c>
      <c r="G1859" s="29" t="s">
        <v>29</v>
      </c>
      <c r="H1859" s="29" t="str">
        <f t="shared" si="29"/>
        <v/>
      </c>
      <c r="I1859" s="25" t="str">
        <f>IF(K1859&gt;4,"Dames","Messieurs")</f>
        <v>Messieurs</v>
      </c>
      <c r="J1859" t="str">
        <f>RIGHT(B1859,5)</f>
        <v>148.0</v>
      </c>
      <c r="K1859">
        <f>VALUE(LEFT(J1859,1))</f>
        <v>1</v>
      </c>
      <c r="L1859" s="25" t="str">
        <f>+O1859</f>
        <v>R8 </v>
      </c>
      <c r="M1859" s="25" t="s">
        <v>5328</v>
      </c>
      <c r="N1859" s="25" t="s">
        <v>5329</v>
      </c>
      <c r="O1859" s="25" t="s">
        <v>3070</v>
      </c>
      <c r="P1859" s="25">
        <v>28687</v>
      </c>
      <c r="Q1859" s="25">
        <v>1.0229999999999999</v>
      </c>
      <c r="R1859" s="25" t="s">
        <v>148</v>
      </c>
      <c r="S1859" s="25" t="s">
        <v>36</v>
      </c>
    </row>
    <row r="1860" spans="1:19" x14ac:dyDescent="0.35">
      <c r="A1860" s="25" t="str">
        <f>+N1860</f>
        <v>Peccoud Aurélien</v>
      </c>
      <c r="B1860" s="25" t="str">
        <f>+M1860</f>
        <v>705.06.432.0</v>
      </c>
      <c r="C1860" s="25" t="str">
        <f>LEFT(L1860,2)</f>
        <v>R7</v>
      </c>
      <c r="D1860" s="25">
        <f>+Q1860</f>
        <v>1.954</v>
      </c>
      <c r="E1860" s="25" t="str">
        <f>+R1860</f>
        <v>A</v>
      </c>
      <c r="F1860" s="25" t="str">
        <f>+S1860</f>
        <v>A</v>
      </c>
      <c r="G1860" s="29" t="s">
        <v>539</v>
      </c>
      <c r="H1860" s="29" t="str">
        <f t="shared" si="29"/>
        <v/>
      </c>
      <c r="I1860" s="25" t="str">
        <f>IF(K1860&gt;4,"Dames","Messieurs")</f>
        <v>Messieurs</v>
      </c>
      <c r="J1860" t="str">
        <f>RIGHT(B1860,5)</f>
        <v>432.0</v>
      </c>
      <c r="K1860">
        <f>VALUE(LEFT(J1860,1))</f>
        <v>4</v>
      </c>
      <c r="L1860" s="25" t="str">
        <f>+O1860</f>
        <v>R7 </v>
      </c>
      <c r="M1860" s="25" t="s">
        <v>479</v>
      </c>
      <c r="N1860" s="25" t="s">
        <v>480</v>
      </c>
      <c r="O1860" s="25" t="s">
        <v>3066</v>
      </c>
      <c r="P1860" s="25">
        <v>19520</v>
      </c>
      <c r="Q1860" s="25">
        <v>1.954</v>
      </c>
      <c r="R1860" s="25" t="s">
        <v>36</v>
      </c>
      <c r="S1860" s="25" t="s">
        <v>36</v>
      </c>
    </row>
    <row r="1861" spans="1:19" x14ac:dyDescent="0.35">
      <c r="A1861" s="25" t="str">
        <f>+N1861</f>
        <v>Peccoud Dominique</v>
      </c>
      <c r="B1861" s="25" t="str">
        <f>+M1861</f>
        <v>705.72.349.0</v>
      </c>
      <c r="C1861" s="25" t="str">
        <f>LEFT(L1861,2)</f>
        <v>R7</v>
      </c>
      <c r="D1861" s="25">
        <f>+Q1861</f>
        <v>2.4780000000000002</v>
      </c>
      <c r="E1861" s="25" t="str">
        <f>+R1861</f>
        <v>50+</v>
      </c>
      <c r="F1861" s="25" t="str">
        <f>+S1861</f>
        <v>A</v>
      </c>
      <c r="G1861" s="29" t="s">
        <v>539</v>
      </c>
      <c r="H1861" s="29" t="str">
        <f t="shared" si="29"/>
        <v/>
      </c>
      <c r="I1861" s="25" t="str">
        <f>IF(K1861&gt;4,"Dames","Messieurs")</f>
        <v>Messieurs</v>
      </c>
      <c r="J1861" t="str">
        <f>RIGHT(B1861,5)</f>
        <v>349.0</v>
      </c>
      <c r="K1861">
        <f>VALUE(LEFT(J1861,1))</f>
        <v>3</v>
      </c>
      <c r="L1861" s="25" t="str">
        <f>+O1861</f>
        <v>R7 </v>
      </c>
      <c r="M1861" s="25" t="s">
        <v>3488</v>
      </c>
      <c r="N1861" s="25" t="s">
        <v>3489</v>
      </c>
      <c r="O1861" s="25" t="s">
        <v>3066</v>
      </c>
      <c r="P1861" s="25">
        <v>15739</v>
      </c>
      <c r="Q1861" s="25">
        <v>2.4780000000000002</v>
      </c>
      <c r="R1861" s="25" t="s">
        <v>39</v>
      </c>
      <c r="S1861" s="25" t="s">
        <v>36</v>
      </c>
    </row>
    <row r="1862" spans="1:19" x14ac:dyDescent="0.35">
      <c r="A1862" s="25" t="str">
        <f>+N1862</f>
        <v>Peccoud Jonathan</v>
      </c>
      <c r="B1862" s="25" t="str">
        <f>+M1862</f>
        <v>705.12.292.0</v>
      </c>
      <c r="C1862" s="25" t="str">
        <f>LEFT(L1862,2)</f>
        <v>R9</v>
      </c>
      <c r="D1862" s="25">
        <f>+Q1862</f>
        <v>0.75</v>
      </c>
      <c r="E1862" s="25" t="str">
        <f>+R1862</f>
        <v>14&amp;U</v>
      </c>
      <c r="F1862" s="25" t="str">
        <f>+S1862</f>
        <v>S</v>
      </c>
      <c r="G1862" s="29" t="s">
        <v>539</v>
      </c>
      <c r="H1862" s="29" t="str">
        <f t="shared" si="29"/>
        <v/>
      </c>
      <c r="I1862" s="25" t="str">
        <f>IF(K1862&gt;4,"Dames","Messieurs")</f>
        <v>Messieurs</v>
      </c>
      <c r="J1862" t="str">
        <f>RIGHT(B1862,5)</f>
        <v>292.0</v>
      </c>
      <c r="K1862">
        <f>VALUE(LEFT(J1862,1))</f>
        <v>2</v>
      </c>
      <c r="L1862" s="25" t="str">
        <f>+O1862</f>
        <v>R9 </v>
      </c>
      <c r="M1862" s="25" t="s">
        <v>2301</v>
      </c>
      <c r="N1862" s="25" t="s">
        <v>2302</v>
      </c>
      <c r="O1862" s="25" t="s">
        <v>3073</v>
      </c>
      <c r="P1862" s="25">
        <v>32458</v>
      </c>
      <c r="Q1862" s="25">
        <v>0.75</v>
      </c>
      <c r="R1862" s="25" t="s">
        <v>83</v>
      </c>
      <c r="S1862" s="25" t="s">
        <v>878</v>
      </c>
    </row>
    <row r="1863" spans="1:19" x14ac:dyDescent="0.35">
      <c r="A1863" s="25" t="str">
        <f>+N1863</f>
        <v>Pedersen Lucas Frederik</v>
      </c>
      <c r="B1863" s="25" t="str">
        <f>+M1863</f>
        <v>705.12.320.0</v>
      </c>
      <c r="C1863" s="25" t="str">
        <f>LEFT(L1863,2)</f>
        <v>R8</v>
      </c>
      <c r="D1863" s="25">
        <f>+Q1863</f>
        <v>1.171</v>
      </c>
      <c r="E1863" s="25" t="str">
        <f>+R1863</f>
        <v>14&amp;U</v>
      </c>
      <c r="F1863" s="25" t="str">
        <f>+S1863</f>
        <v>S</v>
      </c>
      <c r="G1863" s="29" t="s">
        <v>29</v>
      </c>
      <c r="H1863" s="29" t="str">
        <f t="shared" si="29"/>
        <v/>
      </c>
      <c r="I1863" s="25" t="str">
        <f>IF(K1863&gt;4,"Dames","Messieurs")</f>
        <v>Messieurs</v>
      </c>
      <c r="J1863" t="str">
        <f>RIGHT(B1863,5)</f>
        <v>320.0</v>
      </c>
      <c r="K1863">
        <f>VALUE(LEFT(J1863,1))</f>
        <v>3</v>
      </c>
      <c r="L1863" s="25" t="str">
        <f>+O1863</f>
        <v>R8 </v>
      </c>
      <c r="M1863" s="25" t="s">
        <v>5320</v>
      </c>
      <c r="N1863" s="25" t="s">
        <v>5321</v>
      </c>
      <c r="O1863" s="25" t="s">
        <v>3070</v>
      </c>
      <c r="P1863" s="25">
        <v>27108</v>
      </c>
      <c r="Q1863" s="25">
        <v>1.171</v>
      </c>
      <c r="R1863" s="25" t="s">
        <v>83</v>
      </c>
      <c r="S1863" s="25" t="s">
        <v>878</v>
      </c>
    </row>
    <row r="1864" spans="1:19" x14ac:dyDescent="0.35">
      <c r="A1864" s="25" t="str">
        <f>+N1864</f>
        <v>Pedersen Philippe</v>
      </c>
      <c r="B1864" s="25" t="str">
        <f>+M1864</f>
        <v>705.15.264.0</v>
      </c>
      <c r="C1864" s="25" t="str">
        <f>LEFT(L1864,2)</f>
        <v>R9</v>
      </c>
      <c r="D1864" s="25">
        <f>+Q1864</f>
        <v>0.75</v>
      </c>
      <c r="E1864" s="25" t="str">
        <f>+R1864</f>
        <v>10&amp;U</v>
      </c>
      <c r="F1864" s="25" t="str">
        <f>+S1864</f>
        <v>S</v>
      </c>
      <c r="G1864" s="29" t="s">
        <v>29</v>
      </c>
      <c r="H1864" s="29" t="str">
        <f t="shared" si="29"/>
        <v/>
      </c>
      <c r="I1864" s="25" t="str">
        <f>IF(K1864&gt;4,"Dames","Messieurs")</f>
        <v>Messieurs</v>
      </c>
      <c r="J1864" t="str">
        <f>RIGHT(B1864,5)</f>
        <v>264.0</v>
      </c>
      <c r="K1864">
        <f>VALUE(LEFT(J1864,1))</f>
        <v>2</v>
      </c>
      <c r="L1864" s="25" t="str">
        <f>+O1864</f>
        <v>R9 </v>
      </c>
      <c r="M1864" s="25" t="s">
        <v>5348</v>
      </c>
      <c r="N1864" s="25" t="s">
        <v>5349</v>
      </c>
      <c r="O1864" s="25" t="s">
        <v>3073</v>
      </c>
      <c r="P1864" s="25">
        <v>32458</v>
      </c>
      <c r="Q1864" s="25">
        <v>0.75</v>
      </c>
      <c r="R1864" s="25" t="s">
        <v>110</v>
      </c>
      <c r="S1864" s="25" t="s">
        <v>878</v>
      </c>
    </row>
    <row r="1865" spans="1:19" x14ac:dyDescent="0.35">
      <c r="A1865" s="25" t="str">
        <f>+N1865</f>
        <v>Pedrazzoli Bryan</v>
      </c>
      <c r="B1865" s="25" t="str">
        <f>+M1865</f>
        <v>705.00.108.0</v>
      </c>
      <c r="C1865" s="25" t="str">
        <f>LEFT(L1865,2)</f>
        <v>R8</v>
      </c>
      <c r="D1865" s="25">
        <f>+Q1865</f>
        <v>0.878</v>
      </c>
      <c r="E1865" s="25" t="str">
        <f>+R1865</f>
        <v>A</v>
      </c>
      <c r="F1865" s="25" t="str">
        <f>+S1865</f>
        <v>S</v>
      </c>
      <c r="G1865" s="29" t="s">
        <v>3393</v>
      </c>
      <c r="H1865" s="29" t="str">
        <f t="shared" si="29"/>
        <v/>
      </c>
      <c r="I1865" s="25" t="str">
        <f>IF(K1865&gt;4,"Dames","Messieurs")</f>
        <v>Messieurs</v>
      </c>
      <c r="J1865" t="str">
        <f>RIGHT(B1865,5)</f>
        <v>108.0</v>
      </c>
      <c r="K1865">
        <f>VALUE(LEFT(J1865,1))</f>
        <v>1</v>
      </c>
      <c r="L1865" s="25" t="str">
        <f>+O1865</f>
        <v>R8 </v>
      </c>
      <c r="M1865" s="25" t="s">
        <v>3734</v>
      </c>
      <c r="N1865" s="25" t="s">
        <v>3735</v>
      </c>
      <c r="O1865" s="25" t="s">
        <v>3070</v>
      </c>
      <c r="P1865" s="25">
        <v>30688</v>
      </c>
      <c r="Q1865" s="25">
        <v>0.878</v>
      </c>
      <c r="R1865" s="25" t="s">
        <v>36</v>
      </c>
      <c r="S1865" s="25" t="s">
        <v>878</v>
      </c>
    </row>
    <row r="1866" spans="1:19" x14ac:dyDescent="0.35">
      <c r="A1866" s="25" t="str">
        <f>+N1866</f>
        <v>Pegon Alexandre</v>
      </c>
      <c r="B1866" s="25" t="str">
        <f>+M1866</f>
        <v>705.78.327.0</v>
      </c>
      <c r="C1866" s="25" t="str">
        <f>LEFT(L1866,2)</f>
        <v>R7</v>
      </c>
      <c r="D1866" s="25">
        <f>+Q1866</f>
        <v>3.2210000000000001</v>
      </c>
      <c r="E1866" s="25" t="str">
        <f>+R1866</f>
        <v>45+</v>
      </c>
      <c r="F1866" s="25" t="str">
        <f>+S1866</f>
        <v>A</v>
      </c>
      <c r="G1866" s="29" t="s">
        <v>29</v>
      </c>
      <c r="H1866" s="29" t="str">
        <f t="shared" si="29"/>
        <v/>
      </c>
      <c r="I1866" s="25" t="str">
        <f>IF(K1866&gt;4,"Dames","Messieurs")</f>
        <v>Messieurs</v>
      </c>
      <c r="J1866" t="str">
        <f>RIGHT(B1866,5)</f>
        <v>327.0</v>
      </c>
      <c r="K1866">
        <f>VALUE(LEFT(J1866,1))</f>
        <v>3</v>
      </c>
      <c r="L1866" s="25" t="str">
        <f>+O1866</f>
        <v>R7 </v>
      </c>
      <c r="M1866" s="25" t="s">
        <v>5248</v>
      </c>
      <c r="N1866" s="25" t="s">
        <v>5249</v>
      </c>
      <c r="O1866" s="25" t="s">
        <v>3066</v>
      </c>
      <c r="P1866" s="25">
        <v>11363</v>
      </c>
      <c r="Q1866" s="25">
        <v>3.2210000000000001</v>
      </c>
      <c r="R1866" s="25" t="s">
        <v>78</v>
      </c>
      <c r="S1866" s="25" t="s">
        <v>36</v>
      </c>
    </row>
    <row r="1867" spans="1:19" x14ac:dyDescent="0.35">
      <c r="A1867" s="25" t="str">
        <f>+N1867</f>
        <v>Peguiron Arlette</v>
      </c>
      <c r="B1867" s="25" t="str">
        <f>+M1867</f>
        <v>705.44.671.0</v>
      </c>
      <c r="C1867" s="25" t="str">
        <f>LEFT(L1867,2)</f>
        <v>R9</v>
      </c>
      <c r="D1867" s="25">
        <f>+Q1867</f>
        <v>0.75</v>
      </c>
      <c r="E1867" s="25" t="str">
        <f>+R1867</f>
        <v>80+</v>
      </c>
      <c r="F1867" s="25" t="str">
        <f>+S1867</f>
        <v>S</v>
      </c>
      <c r="G1867" s="29" t="s">
        <v>543</v>
      </c>
      <c r="H1867" s="29" t="str">
        <f t="shared" si="29"/>
        <v/>
      </c>
      <c r="I1867" s="25" t="str">
        <f>IF(K1867&gt;4,"Dames","Messieurs")</f>
        <v>Dames</v>
      </c>
      <c r="J1867" t="str">
        <f>RIGHT(B1867,5)</f>
        <v>671.0</v>
      </c>
      <c r="K1867">
        <f>VALUE(LEFT(J1867,1))</f>
        <v>6</v>
      </c>
      <c r="L1867" s="25" t="str">
        <f>+O1867</f>
        <v>R9 </v>
      </c>
      <c r="M1867" s="25" t="s">
        <v>1321</v>
      </c>
      <c r="N1867" s="25" t="s">
        <v>1322</v>
      </c>
      <c r="O1867" s="25" t="s">
        <v>3073</v>
      </c>
      <c r="P1867" s="25">
        <v>11805</v>
      </c>
      <c r="Q1867" s="25">
        <v>0.75</v>
      </c>
      <c r="R1867" s="25" t="s">
        <v>160</v>
      </c>
      <c r="S1867" s="25" t="s">
        <v>878</v>
      </c>
    </row>
    <row r="1868" spans="1:19" x14ac:dyDescent="0.35">
      <c r="A1868" s="25" t="str">
        <f>+N1868</f>
        <v>Peillonnex Stéphane</v>
      </c>
      <c r="B1868" s="25" t="str">
        <f>+M1868</f>
        <v>705.72.424.0</v>
      </c>
      <c r="C1868" s="25" t="str">
        <f>LEFT(L1868,2)</f>
        <v>R7</v>
      </c>
      <c r="D1868" s="25">
        <f>+Q1868</f>
        <v>2.0539999999999998</v>
      </c>
      <c r="E1868" s="25" t="str">
        <f>+R1868</f>
        <v>50+</v>
      </c>
      <c r="F1868" s="25" t="str">
        <f>+S1868</f>
        <v>A</v>
      </c>
      <c r="G1868" s="29" t="s">
        <v>3359</v>
      </c>
      <c r="H1868" s="29" t="str">
        <f t="shared" si="29"/>
        <v/>
      </c>
      <c r="I1868" s="25" t="str">
        <f>IF(K1868&gt;4,"Dames","Messieurs")</f>
        <v>Messieurs</v>
      </c>
      <c r="J1868" t="str">
        <f>RIGHT(B1868,5)</f>
        <v>424.0</v>
      </c>
      <c r="K1868">
        <f>VALUE(LEFT(J1868,1))</f>
        <v>4</v>
      </c>
      <c r="L1868" s="25" t="str">
        <f>+O1868</f>
        <v>R7 </v>
      </c>
      <c r="M1868" s="25" t="s">
        <v>2671</v>
      </c>
      <c r="N1868" s="25" t="s">
        <v>2672</v>
      </c>
      <c r="O1868" s="25" t="s">
        <v>3066</v>
      </c>
      <c r="P1868" s="25">
        <v>18777</v>
      </c>
      <c r="Q1868" s="25">
        <v>2.0539999999999998</v>
      </c>
      <c r="R1868" s="25" t="s">
        <v>39</v>
      </c>
      <c r="S1868" s="25" t="s">
        <v>36</v>
      </c>
    </row>
    <row r="1869" spans="1:19" x14ac:dyDescent="0.35">
      <c r="A1869" s="25" t="str">
        <f>+N1869</f>
        <v>Pelhâte Alois</v>
      </c>
      <c r="B1869" s="25" t="str">
        <f>+M1869</f>
        <v>706.12.264.0</v>
      </c>
      <c r="C1869" s="25" t="str">
        <f>LEFT(L1869,2)</f>
        <v>R9</v>
      </c>
      <c r="D1869" s="25">
        <f>+Q1869</f>
        <v>0.745</v>
      </c>
      <c r="E1869" s="25" t="str">
        <f>+R1869</f>
        <v>14&amp;U</v>
      </c>
      <c r="F1869" s="25" t="str">
        <f>+S1869</f>
        <v>A</v>
      </c>
      <c r="G1869" s="29" t="s">
        <v>3995</v>
      </c>
      <c r="H1869" s="29" t="str">
        <f t="shared" si="29"/>
        <v/>
      </c>
      <c r="I1869" s="25" t="str">
        <f>IF(K1869&gt;4,"Dames","Messieurs")</f>
        <v>Messieurs</v>
      </c>
      <c r="J1869" t="str">
        <f>RIGHT(B1869,5)</f>
        <v>264.0</v>
      </c>
      <c r="K1869">
        <f>VALUE(LEFT(J1869,1))</f>
        <v>2</v>
      </c>
      <c r="L1869" s="25" t="str">
        <f>+O1869</f>
        <v>R9 </v>
      </c>
      <c r="M1869" s="25" t="s">
        <v>4346</v>
      </c>
      <c r="N1869" s="25" t="s">
        <v>4347</v>
      </c>
      <c r="O1869" s="25" t="s">
        <v>3073</v>
      </c>
      <c r="P1869" s="25">
        <v>44548</v>
      </c>
      <c r="Q1869" s="25">
        <v>0.745</v>
      </c>
      <c r="R1869" s="25" t="s">
        <v>83</v>
      </c>
      <c r="S1869" s="25" t="s">
        <v>36</v>
      </c>
    </row>
    <row r="1870" spans="1:19" x14ac:dyDescent="0.35">
      <c r="A1870" s="25" t="str">
        <f>+N1870</f>
        <v>Pellegrini James</v>
      </c>
      <c r="B1870" s="25" t="str">
        <f>+M1870</f>
        <v>706.03.355.0</v>
      </c>
      <c r="C1870" s="25" t="str">
        <f>LEFT(L1870,2)</f>
        <v>R9</v>
      </c>
      <c r="D1870" s="25">
        <f>+Q1870</f>
        <v>0.75</v>
      </c>
      <c r="E1870" s="25" t="str">
        <f>+R1870</f>
        <v>A</v>
      </c>
      <c r="F1870" s="25" t="str">
        <f>+S1870</f>
        <v>S</v>
      </c>
      <c r="G1870" s="29" t="s">
        <v>1839</v>
      </c>
      <c r="H1870" s="29" t="str">
        <f t="shared" si="29"/>
        <v/>
      </c>
      <c r="I1870" s="25" t="str">
        <f>IF(K1870&gt;4,"Dames","Messieurs")</f>
        <v>Messieurs</v>
      </c>
      <c r="J1870" t="str">
        <f>RIGHT(B1870,5)</f>
        <v>355.0</v>
      </c>
      <c r="K1870">
        <f>VALUE(LEFT(J1870,1))</f>
        <v>3</v>
      </c>
      <c r="L1870" s="25" t="str">
        <f>+O1870</f>
        <v>R9 </v>
      </c>
      <c r="M1870" s="25" t="s">
        <v>1908</v>
      </c>
      <c r="N1870" s="25" t="s">
        <v>1909</v>
      </c>
      <c r="O1870" s="25" t="s">
        <v>3073</v>
      </c>
      <c r="P1870" s="25">
        <v>32458</v>
      </c>
      <c r="Q1870" s="25">
        <v>0.75</v>
      </c>
      <c r="R1870" s="25" t="s">
        <v>36</v>
      </c>
      <c r="S1870" s="25" t="s">
        <v>878</v>
      </c>
    </row>
    <row r="1871" spans="1:19" x14ac:dyDescent="0.35">
      <c r="A1871" s="25" t="str">
        <f>+N1871</f>
        <v>Pellet Mathilde</v>
      </c>
      <c r="B1871" s="25" t="str">
        <f>+M1871</f>
        <v>706.02.711.0</v>
      </c>
      <c r="C1871" s="25" t="str">
        <f>LEFT(L1871,2)</f>
        <v>R9</v>
      </c>
      <c r="D1871" s="25">
        <f>+Q1871</f>
        <v>0.75</v>
      </c>
      <c r="E1871" s="25" t="str">
        <f>+R1871</f>
        <v>A</v>
      </c>
      <c r="F1871" s="25" t="str">
        <f>+S1871</f>
        <v>S</v>
      </c>
      <c r="G1871" s="29" t="s">
        <v>28</v>
      </c>
      <c r="H1871" s="29" t="str">
        <f t="shared" si="29"/>
        <v/>
      </c>
      <c r="I1871" s="25" t="str">
        <f>IF(K1871&gt;4,"Dames","Messieurs")</f>
        <v>Dames</v>
      </c>
      <c r="J1871" t="str">
        <f>RIGHT(B1871,5)</f>
        <v>711.0</v>
      </c>
      <c r="K1871">
        <f>VALUE(LEFT(J1871,1))</f>
        <v>7</v>
      </c>
      <c r="L1871" s="25" t="str">
        <f>+O1871</f>
        <v>R9 </v>
      </c>
      <c r="M1871" s="25" t="s">
        <v>701</v>
      </c>
      <c r="N1871" s="25" t="s">
        <v>702</v>
      </c>
      <c r="O1871" s="25" t="s">
        <v>3073</v>
      </c>
      <c r="P1871" s="25">
        <v>11805</v>
      </c>
      <c r="Q1871" s="25">
        <v>0.75</v>
      </c>
      <c r="R1871" s="25" t="s">
        <v>36</v>
      </c>
      <c r="S1871" s="25" t="s">
        <v>878</v>
      </c>
    </row>
    <row r="1872" spans="1:19" x14ac:dyDescent="0.35">
      <c r="A1872" s="25" t="str">
        <f>+N1872</f>
        <v>Pelling Michael</v>
      </c>
      <c r="B1872" s="25" t="str">
        <f>+M1872</f>
        <v>706.75.387.0</v>
      </c>
      <c r="C1872" s="25" t="str">
        <f>LEFT(L1872,2)</f>
        <v>R5</v>
      </c>
      <c r="D1872" s="25">
        <f>+Q1872</f>
        <v>4.7830000000000004</v>
      </c>
      <c r="E1872" s="25" t="str">
        <f>+R1872</f>
        <v>50+</v>
      </c>
      <c r="F1872" s="25" t="str">
        <f>+S1872</f>
        <v>A</v>
      </c>
      <c r="G1872" s="29" t="s">
        <v>1839</v>
      </c>
      <c r="H1872" s="29" t="str">
        <f t="shared" si="29"/>
        <v/>
      </c>
      <c r="I1872" s="25" t="str">
        <f>IF(K1872&gt;4,"Dames","Messieurs")</f>
        <v>Messieurs</v>
      </c>
      <c r="J1872" t="str">
        <f>RIGHT(B1872,5)</f>
        <v>387.0</v>
      </c>
      <c r="K1872">
        <f>VALUE(LEFT(J1872,1))</f>
        <v>3</v>
      </c>
      <c r="L1872" s="25" t="str">
        <f>+O1872</f>
        <v>R5 </v>
      </c>
      <c r="M1872" s="25" t="s">
        <v>4933</v>
      </c>
      <c r="N1872" s="25" t="s">
        <v>4934</v>
      </c>
      <c r="O1872" s="25" t="s">
        <v>3084</v>
      </c>
      <c r="P1872" s="25">
        <v>4926</v>
      </c>
      <c r="Q1872" s="25">
        <v>4.7830000000000004</v>
      </c>
      <c r="R1872" s="25" t="s">
        <v>39</v>
      </c>
      <c r="S1872" s="25" t="s">
        <v>36</v>
      </c>
    </row>
    <row r="1873" spans="1:19" x14ac:dyDescent="0.35">
      <c r="A1873" s="25" t="str">
        <f>+N1873</f>
        <v>Pelling Mickaela</v>
      </c>
      <c r="B1873" s="25" t="str">
        <f>+M1873</f>
        <v>706.12.752.0</v>
      </c>
      <c r="C1873" s="25" t="str">
        <f>LEFT(L1873,2)</f>
        <v>R5</v>
      </c>
      <c r="D1873" s="25">
        <f>+Q1873</f>
        <v>4.9089999999999998</v>
      </c>
      <c r="E1873" s="25" t="str">
        <f>+R1873</f>
        <v>14&amp;U</v>
      </c>
      <c r="F1873" s="25" t="str">
        <f>+S1873</f>
        <v>A</v>
      </c>
      <c r="G1873" s="29" t="s">
        <v>1839</v>
      </c>
      <c r="H1873" s="29" t="str">
        <f t="shared" si="29"/>
        <v/>
      </c>
      <c r="I1873" s="25" t="str">
        <f>IF(K1873&gt;4,"Dames","Messieurs")</f>
        <v>Dames</v>
      </c>
      <c r="J1873" t="str">
        <f>RIGHT(B1873,5)</f>
        <v>752.0</v>
      </c>
      <c r="K1873">
        <f>VALUE(LEFT(J1873,1))</f>
        <v>7</v>
      </c>
      <c r="L1873" s="25" t="str">
        <f>+O1873</f>
        <v>R5 </v>
      </c>
      <c r="M1873" s="25" t="s">
        <v>3824</v>
      </c>
      <c r="N1873" s="25" t="s">
        <v>3825</v>
      </c>
      <c r="O1873" s="25" t="s">
        <v>3084</v>
      </c>
      <c r="P1873" s="25">
        <v>1602</v>
      </c>
      <c r="Q1873" s="25">
        <v>4.9089999999999998</v>
      </c>
      <c r="R1873" s="25" t="s">
        <v>83</v>
      </c>
      <c r="S1873" s="25" t="s">
        <v>36</v>
      </c>
    </row>
    <row r="1874" spans="1:19" x14ac:dyDescent="0.35">
      <c r="A1874" s="25" t="str">
        <f>+N1874</f>
        <v>Pelling Mya</v>
      </c>
      <c r="B1874" s="25" t="str">
        <f>+M1874</f>
        <v>706.15.636.0</v>
      </c>
      <c r="C1874" s="25" t="str">
        <f>LEFT(L1874,2)</f>
        <v>R7</v>
      </c>
      <c r="D1874" s="25">
        <f>+Q1874</f>
        <v>2.1080000000000001</v>
      </c>
      <c r="E1874" s="25" t="str">
        <f>+R1874</f>
        <v>10&amp;U</v>
      </c>
      <c r="F1874" s="25" t="str">
        <f>+S1874</f>
        <v>A</v>
      </c>
      <c r="G1874" s="29" t="s">
        <v>1839</v>
      </c>
      <c r="H1874" s="29" t="str">
        <f t="shared" si="29"/>
        <v/>
      </c>
      <c r="I1874" s="25" t="str">
        <f>IF(K1874&gt;4,"Dames","Messieurs")</f>
        <v>Dames</v>
      </c>
      <c r="J1874" t="str">
        <f>RIGHT(B1874,5)</f>
        <v>636.0</v>
      </c>
      <c r="K1874">
        <f>VALUE(LEFT(J1874,1))</f>
        <v>6</v>
      </c>
      <c r="L1874" s="25" t="str">
        <f>+O1874</f>
        <v>R7 </v>
      </c>
      <c r="M1874" s="25" t="s">
        <v>3834</v>
      </c>
      <c r="N1874" s="25" t="s">
        <v>3835</v>
      </c>
      <c r="O1874" s="25" t="s">
        <v>3066</v>
      </c>
      <c r="P1874" s="25">
        <v>6551</v>
      </c>
      <c r="Q1874" s="25">
        <v>2.1080000000000001</v>
      </c>
      <c r="R1874" s="25" t="s">
        <v>110</v>
      </c>
      <c r="S1874" s="25" t="s">
        <v>36</v>
      </c>
    </row>
    <row r="1875" spans="1:19" x14ac:dyDescent="0.35">
      <c r="A1875" s="25" t="str">
        <f>+N1875</f>
        <v>Pensis Olivier</v>
      </c>
      <c r="B1875" s="25" t="str">
        <f>+M1875</f>
        <v>706.73.306.0</v>
      </c>
      <c r="C1875" s="25" t="str">
        <f>LEFT(L1875,2)</f>
        <v>R7</v>
      </c>
      <c r="D1875" s="25">
        <f>+Q1875</f>
        <v>2.1800000000000002</v>
      </c>
      <c r="E1875" s="25" t="str">
        <f>+R1875</f>
        <v>50+</v>
      </c>
      <c r="F1875" s="25" t="str">
        <f>+S1875</f>
        <v>A</v>
      </c>
      <c r="G1875" s="29" t="s">
        <v>1839</v>
      </c>
      <c r="H1875" s="29" t="str">
        <f t="shared" si="29"/>
        <v/>
      </c>
      <c r="I1875" s="25" t="str">
        <f>IF(K1875&gt;4,"Dames","Messieurs")</f>
        <v>Messieurs</v>
      </c>
      <c r="J1875" t="str">
        <f>RIGHT(B1875,5)</f>
        <v>306.0</v>
      </c>
      <c r="K1875">
        <f>VALUE(LEFT(J1875,1))</f>
        <v>3</v>
      </c>
      <c r="L1875" s="25" t="str">
        <f>+O1875</f>
        <v>R7 </v>
      </c>
      <c r="M1875" s="25" t="s">
        <v>595</v>
      </c>
      <c r="N1875" s="25" t="s">
        <v>596</v>
      </c>
      <c r="O1875" s="25" t="s">
        <v>3066</v>
      </c>
      <c r="P1875" s="25">
        <v>17866</v>
      </c>
      <c r="Q1875" s="25">
        <v>2.1800000000000002</v>
      </c>
      <c r="R1875" s="25" t="s">
        <v>39</v>
      </c>
      <c r="S1875" s="25" t="s">
        <v>36</v>
      </c>
    </row>
    <row r="1876" spans="1:19" x14ac:dyDescent="0.35">
      <c r="A1876" s="25" t="str">
        <f>+N1876</f>
        <v>Penta Léa</v>
      </c>
      <c r="B1876" s="25" t="str">
        <f>+M1876</f>
        <v>706.82.779.0</v>
      </c>
      <c r="C1876" s="25" t="str">
        <f>LEFT(L1876,2)</f>
        <v>R8</v>
      </c>
      <c r="D1876" s="25">
        <f>+Q1876</f>
        <v>1.262</v>
      </c>
      <c r="E1876" s="25" t="str">
        <f>+R1876</f>
        <v>40+</v>
      </c>
      <c r="F1876" s="25" t="str">
        <f>+S1876</f>
        <v>S</v>
      </c>
      <c r="G1876" s="29" t="s">
        <v>2175</v>
      </c>
      <c r="H1876" s="29" t="str">
        <f t="shared" si="29"/>
        <v/>
      </c>
      <c r="I1876" s="25" t="str">
        <f>IF(K1876&gt;4,"Dames","Messieurs")</f>
        <v>Dames</v>
      </c>
      <c r="J1876" t="str">
        <f>RIGHT(B1876,5)</f>
        <v>779.0</v>
      </c>
      <c r="K1876">
        <f>VALUE(LEFT(J1876,1))</f>
        <v>7</v>
      </c>
      <c r="L1876" s="25" t="str">
        <f>+O1876</f>
        <v>R8 </v>
      </c>
      <c r="M1876" s="25" t="s">
        <v>2809</v>
      </c>
      <c r="N1876" s="25" t="s">
        <v>2810</v>
      </c>
      <c r="O1876" s="25" t="s">
        <v>3070</v>
      </c>
      <c r="P1876" s="25">
        <v>9544</v>
      </c>
      <c r="Q1876" s="25">
        <v>1.262</v>
      </c>
      <c r="R1876" s="25" t="s">
        <v>68</v>
      </c>
      <c r="S1876" s="25" t="s">
        <v>878</v>
      </c>
    </row>
    <row r="1877" spans="1:19" x14ac:dyDescent="0.35">
      <c r="A1877" s="25" t="str">
        <f>+N1877</f>
        <v>Penven Théo</v>
      </c>
      <c r="B1877" s="25" t="str">
        <f>+M1877</f>
        <v>706.10.384.0</v>
      </c>
      <c r="C1877" s="25" t="str">
        <f>LEFT(L1877,2)</f>
        <v>R8</v>
      </c>
      <c r="D1877" s="25">
        <f>+Q1877</f>
        <v>1.3009999999999999</v>
      </c>
      <c r="E1877" s="25" t="str">
        <f>+R1877</f>
        <v>16&amp;U</v>
      </c>
      <c r="F1877" s="25" t="str">
        <f>+S1877</f>
        <v>A</v>
      </c>
      <c r="G1877" s="29" t="s">
        <v>3359</v>
      </c>
      <c r="H1877" s="29" t="str">
        <f t="shared" si="29"/>
        <v/>
      </c>
      <c r="I1877" s="25" t="str">
        <f>IF(K1877&gt;4,"Dames","Messieurs")</f>
        <v>Messieurs</v>
      </c>
      <c r="J1877" t="str">
        <f>RIGHT(B1877,5)</f>
        <v>384.0</v>
      </c>
      <c r="K1877">
        <f>VALUE(LEFT(J1877,1))</f>
        <v>3</v>
      </c>
      <c r="L1877" s="25" t="str">
        <f>+O1877</f>
        <v>R8 </v>
      </c>
      <c r="M1877" s="25" t="s">
        <v>3919</v>
      </c>
      <c r="N1877" s="25" t="s">
        <v>3920</v>
      </c>
      <c r="O1877" s="25" t="s">
        <v>3070</v>
      </c>
      <c r="P1877" s="25">
        <v>25566</v>
      </c>
      <c r="Q1877" s="25">
        <v>1.3009999999999999</v>
      </c>
      <c r="R1877" s="25" t="s">
        <v>87</v>
      </c>
      <c r="S1877" s="25" t="s">
        <v>36</v>
      </c>
    </row>
    <row r="1878" spans="1:19" x14ac:dyDescent="0.35">
      <c r="A1878" s="25" t="str">
        <f>+N1878</f>
        <v>Perbos Marc</v>
      </c>
      <c r="B1878" s="25" t="str">
        <f>+M1878</f>
        <v>707.62.177.0</v>
      </c>
      <c r="C1878" s="25" t="str">
        <f>LEFT(L1878,2)</f>
        <v>R9</v>
      </c>
      <c r="D1878" s="25">
        <f>+Q1878</f>
        <v>0.75</v>
      </c>
      <c r="E1878" s="25" t="str">
        <f>+R1878</f>
        <v>60+</v>
      </c>
      <c r="F1878" s="25" t="str">
        <f>+S1878</f>
        <v>S</v>
      </c>
      <c r="G1878" s="29" t="s">
        <v>543</v>
      </c>
      <c r="H1878" s="29" t="str">
        <f t="shared" si="29"/>
        <v/>
      </c>
      <c r="I1878" s="25" t="str">
        <f>IF(K1878&gt;4,"Dames","Messieurs")</f>
        <v>Messieurs</v>
      </c>
      <c r="J1878" t="str">
        <f>RIGHT(B1878,5)</f>
        <v>177.0</v>
      </c>
      <c r="K1878">
        <f>VALUE(LEFT(J1878,1))</f>
        <v>1</v>
      </c>
      <c r="L1878" s="25" t="str">
        <f>+O1878</f>
        <v>R9 </v>
      </c>
      <c r="M1878" s="25" t="s">
        <v>583</v>
      </c>
      <c r="N1878" s="25" t="s">
        <v>584</v>
      </c>
      <c r="O1878" s="25" t="s">
        <v>3073</v>
      </c>
      <c r="P1878" s="25">
        <v>32458</v>
      </c>
      <c r="Q1878" s="25">
        <v>0.75</v>
      </c>
      <c r="R1878" s="25" t="s">
        <v>47</v>
      </c>
      <c r="S1878" s="25" t="s">
        <v>878</v>
      </c>
    </row>
    <row r="1879" spans="1:19" x14ac:dyDescent="0.35">
      <c r="A1879" s="25" t="str">
        <f>+N1879</f>
        <v>Pereira José</v>
      </c>
      <c r="B1879" s="25" t="str">
        <f>+M1879</f>
        <v>707.75.275.0</v>
      </c>
      <c r="C1879" s="25" t="str">
        <f>LEFT(L1879,2)</f>
        <v>R8</v>
      </c>
      <c r="D1879" s="25">
        <f>+Q1879</f>
        <v>1.306</v>
      </c>
      <c r="E1879" s="25" t="str">
        <f>+R1879</f>
        <v>50+</v>
      </c>
      <c r="F1879" s="25" t="str">
        <f>+S1879</f>
        <v>A</v>
      </c>
      <c r="G1879" s="29" t="s">
        <v>3973</v>
      </c>
      <c r="H1879" s="29" t="str">
        <f t="shared" si="29"/>
        <v/>
      </c>
      <c r="I1879" s="25" t="str">
        <f>IF(K1879&gt;4,"Dames","Messieurs")</f>
        <v>Messieurs</v>
      </c>
      <c r="J1879" t="str">
        <f>RIGHT(B1879,5)</f>
        <v>275.0</v>
      </c>
      <c r="K1879">
        <f>VALUE(LEFT(J1879,1))</f>
        <v>2</v>
      </c>
      <c r="L1879" s="25" t="str">
        <f>+O1879</f>
        <v>R8 </v>
      </c>
      <c r="M1879" s="25" t="s">
        <v>1465</v>
      </c>
      <c r="N1879" s="25" t="s">
        <v>1466</v>
      </c>
      <c r="O1879" s="25" t="s">
        <v>3070</v>
      </c>
      <c r="P1879" s="25">
        <v>25503</v>
      </c>
      <c r="Q1879" s="25">
        <v>1.306</v>
      </c>
      <c r="R1879" s="25" t="s">
        <v>39</v>
      </c>
      <c r="S1879" s="25" t="s">
        <v>36</v>
      </c>
    </row>
    <row r="1880" spans="1:19" x14ac:dyDescent="0.35">
      <c r="A1880" s="25" t="str">
        <f>+N1880</f>
        <v>Perez Aitana</v>
      </c>
      <c r="B1880" s="25" t="str">
        <f>+M1880</f>
        <v>707.07.650.0</v>
      </c>
      <c r="C1880" s="25" t="str">
        <f>LEFT(L1880,2)</f>
        <v>R7</v>
      </c>
      <c r="D1880" s="25">
        <f>+Q1880</f>
        <v>2.7389999999999999</v>
      </c>
      <c r="E1880" s="25" t="str">
        <f>+R1880</f>
        <v>18&amp;U</v>
      </c>
      <c r="F1880" s="25" t="str">
        <f>+S1880</f>
        <v>A</v>
      </c>
      <c r="G1880" s="29" t="s">
        <v>27</v>
      </c>
      <c r="H1880" s="29" t="str">
        <f t="shared" si="29"/>
        <v/>
      </c>
      <c r="I1880" s="25" t="str">
        <f>IF(K1880&gt;4,"Dames","Messieurs")</f>
        <v>Dames</v>
      </c>
      <c r="J1880" t="str">
        <f>RIGHT(B1880,5)</f>
        <v>650.0</v>
      </c>
      <c r="K1880">
        <f>VALUE(LEFT(J1880,1))</f>
        <v>6</v>
      </c>
      <c r="L1880" s="25" t="str">
        <f>+O1880</f>
        <v>R7 </v>
      </c>
      <c r="M1880" s="25" t="s">
        <v>510</v>
      </c>
      <c r="N1880" s="25" t="s">
        <v>511</v>
      </c>
      <c r="O1880" s="25" t="s">
        <v>3066</v>
      </c>
      <c r="P1880" s="25">
        <v>4934</v>
      </c>
      <c r="Q1880" s="25">
        <v>2.7389999999999999</v>
      </c>
      <c r="R1880" s="25" t="s">
        <v>73</v>
      </c>
      <c r="S1880" s="25" t="s">
        <v>36</v>
      </c>
    </row>
    <row r="1881" spans="1:19" x14ac:dyDescent="0.35">
      <c r="A1881" s="25" t="str">
        <f>+N1881</f>
        <v>Perez Israel</v>
      </c>
      <c r="B1881" s="25" t="str">
        <f>+M1881</f>
        <v>707.81.242.0</v>
      </c>
      <c r="C1881" s="25" t="str">
        <f>LEFT(L1881,2)</f>
        <v>R6</v>
      </c>
      <c r="D1881" s="25">
        <f>+Q1881</f>
        <v>4.5199999999999996</v>
      </c>
      <c r="E1881" s="25" t="str">
        <f>+R1881</f>
        <v>40+</v>
      </c>
      <c r="F1881" s="25" t="str">
        <f>+S1881</f>
        <v>A</v>
      </c>
      <c r="G1881" s="29" t="s">
        <v>1839</v>
      </c>
      <c r="H1881" s="29" t="str">
        <f t="shared" si="29"/>
        <v/>
      </c>
      <c r="I1881" s="25" t="str">
        <f>IF(K1881&gt;4,"Dames","Messieurs")</f>
        <v>Messieurs</v>
      </c>
      <c r="J1881" t="str">
        <f>RIGHT(B1881,5)</f>
        <v>242.0</v>
      </c>
      <c r="K1881">
        <f>VALUE(LEFT(J1881,1))</f>
        <v>2</v>
      </c>
      <c r="L1881" s="25" t="str">
        <f>+O1881</f>
        <v>R6 </v>
      </c>
      <c r="M1881" s="25" t="s">
        <v>2528</v>
      </c>
      <c r="N1881" s="25" t="s">
        <v>4943</v>
      </c>
      <c r="O1881" s="25" t="s">
        <v>3065</v>
      </c>
      <c r="P1881" s="25">
        <v>5762</v>
      </c>
      <c r="Q1881" s="25">
        <v>4.5199999999999996</v>
      </c>
      <c r="R1881" s="25" t="s">
        <v>68</v>
      </c>
      <c r="S1881" s="25" t="s">
        <v>36</v>
      </c>
    </row>
    <row r="1882" spans="1:19" x14ac:dyDescent="0.35">
      <c r="A1882" s="25" t="str">
        <f>+N1882</f>
        <v>Perez Ivan</v>
      </c>
      <c r="B1882" s="25" t="str">
        <f>+M1882</f>
        <v>707.10.261.0</v>
      </c>
      <c r="C1882" s="25" t="str">
        <f>LEFT(L1882,2)</f>
        <v>R9</v>
      </c>
      <c r="D1882" s="25">
        <f>+Q1882</f>
        <v>0.75</v>
      </c>
      <c r="E1882" s="25" t="str">
        <f>+R1882</f>
        <v>16&amp;U</v>
      </c>
      <c r="F1882" s="25" t="str">
        <f>+S1882</f>
        <v>A</v>
      </c>
      <c r="G1882" s="29" t="s">
        <v>27</v>
      </c>
      <c r="H1882" s="29" t="str">
        <f t="shared" si="29"/>
        <v/>
      </c>
      <c r="I1882" s="25" t="str">
        <f>IF(K1882&gt;4,"Dames","Messieurs")</f>
        <v>Messieurs</v>
      </c>
      <c r="J1882" t="str">
        <f>RIGHT(B1882,5)</f>
        <v>261.0</v>
      </c>
      <c r="K1882">
        <f>VALUE(LEFT(J1882,1))</f>
        <v>2</v>
      </c>
      <c r="L1882" s="25" t="str">
        <f>+O1882</f>
        <v>R9 </v>
      </c>
      <c r="M1882" s="25" t="s">
        <v>1467</v>
      </c>
      <c r="N1882" s="25" t="s">
        <v>1468</v>
      </c>
      <c r="O1882" s="25" t="s">
        <v>3073</v>
      </c>
      <c r="P1882" s="25">
        <v>32458</v>
      </c>
      <c r="Q1882" s="25">
        <v>0.75</v>
      </c>
      <c r="R1882" s="25" t="s">
        <v>87</v>
      </c>
      <c r="S1882" s="25" t="s">
        <v>36</v>
      </c>
    </row>
    <row r="1883" spans="1:19" x14ac:dyDescent="0.35">
      <c r="A1883" s="25" t="str">
        <f>+N1883</f>
        <v>Perez Lara Iliana</v>
      </c>
      <c r="B1883" s="25" t="str">
        <f>+M1883</f>
        <v>707.15.653.0</v>
      </c>
      <c r="C1883" s="25" t="str">
        <f>LEFT(L1883,2)</f>
        <v>R6</v>
      </c>
      <c r="D1883" s="25">
        <f>+Q1883</f>
        <v>3.92</v>
      </c>
      <c r="E1883" s="25" t="str">
        <f>+R1883</f>
        <v>10&amp;U</v>
      </c>
      <c r="F1883" s="25" t="str">
        <f>+S1883</f>
        <v>A</v>
      </c>
      <c r="G1883" s="29" t="s">
        <v>543</v>
      </c>
      <c r="H1883" s="29" t="str">
        <f t="shared" si="29"/>
        <v/>
      </c>
      <c r="I1883" s="25" t="str">
        <f>IF(K1883&gt;4,"Dames","Messieurs")</f>
        <v>Dames</v>
      </c>
      <c r="J1883" t="str">
        <f>RIGHT(B1883,5)</f>
        <v>653.0</v>
      </c>
      <c r="K1883">
        <f>VALUE(LEFT(J1883,1))</f>
        <v>6</v>
      </c>
      <c r="L1883" s="25" t="str">
        <f>+O1883</f>
        <v>R6 </v>
      </c>
      <c r="M1883" s="25" t="s">
        <v>4009</v>
      </c>
      <c r="N1883" s="25" t="s">
        <v>4010</v>
      </c>
      <c r="O1883" s="25" t="s">
        <v>3065</v>
      </c>
      <c r="P1883" s="25">
        <v>2801</v>
      </c>
      <c r="Q1883" s="25">
        <v>3.92</v>
      </c>
      <c r="R1883" s="25" t="s">
        <v>110</v>
      </c>
      <c r="S1883" s="25" t="s">
        <v>36</v>
      </c>
    </row>
    <row r="1884" spans="1:19" x14ac:dyDescent="0.35">
      <c r="A1884" s="25" t="str">
        <f>+N1884</f>
        <v>Pérez Lara Micaela</v>
      </c>
      <c r="B1884" s="25" t="str">
        <f>+M1884</f>
        <v>707.17.576.0</v>
      </c>
      <c r="C1884" s="25" t="str">
        <f>LEFT(L1884,2)</f>
        <v>R7</v>
      </c>
      <c r="D1884" s="25">
        <f>+Q1884</f>
        <v>2.3690000000000002</v>
      </c>
      <c r="E1884" s="25" t="str">
        <f>+R1884</f>
        <v>10&amp;U</v>
      </c>
      <c r="F1884" s="25" t="str">
        <f>+S1884</f>
        <v>A</v>
      </c>
      <c r="G1884" s="29" t="s">
        <v>543</v>
      </c>
      <c r="H1884" s="29" t="str">
        <f t="shared" si="29"/>
        <v/>
      </c>
      <c r="I1884" s="25" t="str">
        <f>IF(K1884&gt;4,"Dames","Messieurs")</f>
        <v>Dames</v>
      </c>
      <c r="J1884" t="str">
        <f>RIGHT(B1884,5)</f>
        <v>576.0</v>
      </c>
      <c r="K1884">
        <f>VALUE(LEFT(J1884,1))</f>
        <v>5</v>
      </c>
      <c r="L1884" s="25" t="str">
        <f>+O1884</f>
        <v>R7 </v>
      </c>
      <c r="M1884" s="25" t="s">
        <v>4013</v>
      </c>
      <c r="N1884" s="25" t="s">
        <v>4014</v>
      </c>
      <c r="O1884" s="25" t="s">
        <v>3066</v>
      </c>
      <c r="P1884" s="25">
        <v>5830</v>
      </c>
      <c r="Q1884" s="25">
        <v>2.3690000000000002</v>
      </c>
      <c r="R1884" s="25" t="s">
        <v>110</v>
      </c>
      <c r="S1884" s="25" t="s">
        <v>36</v>
      </c>
    </row>
    <row r="1885" spans="1:19" x14ac:dyDescent="0.35">
      <c r="A1885" s="25" t="str">
        <f>+N1885</f>
        <v>Perez Mateo</v>
      </c>
      <c r="B1885" s="25" t="str">
        <f>+M1885</f>
        <v>707.10.304.0</v>
      </c>
      <c r="C1885" s="25" t="str">
        <f>LEFT(L1885,2)</f>
        <v>R5</v>
      </c>
      <c r="D1885" s="25">
        <f>+Q1885</f>
        <v>5.4969999999999999</v>
      </c>
      <c r="E1885" s="25" t="str">
        <f>+R1885</f>
        <v>16&amp;U</v>
      </c>
      <c r="F1885" s="25" t="str">
        <f>+S1885</f>
        <v>A</v>
      </c>
      <c r="G1885" s="29" t="s">
        <v>1839</v>
      </c>
      <c r="H1885" s="29" t="str">
        <f t="shared" si="29"/>
        <v/>
      </c>
      <c r="I1885" s="25" t="str">
        <f>IF(K1885&gt;4,"Dames","Messieurs")</f>
        <v>Messieurs</v>
      </c>
      <c r="J1885" t="str">
        <f>RIGHT(B1885,5)</f>
        <v>304.0</v>
      </c>
      <c r="K1885">
        <f>VALUE(LEFT(J1885,1))</f>
        <v>3</v>
      </c>
      <c r="L1885" s="25" t="str">
        <f>+O1885</f>
        <v>R5 </v>
      </c>
      <c r="M1885" s="25" t="s">
        <v>2166</v>
      </c>
      <c r="N1885" s="25" t="s">
        <v>3859</v>
      </c>
      <c r="O1885" s="25" t="s">
        <v>3084</v>
      </c>
      <c r="P1885" s="25">
        <v>3136</v>
      </c>
      <c r="Q1885" s="25">
        <v>5.4969999999999999</v>
      </c>
      <c r="R1885" s="25" t="s">
        <v>87</v>
      </c>
      <c r="S1885" s="25" t="s">
        <v>36</v>
      </c>
    </row>
    <row r="1886" spans="1:19" x14ac:dyDescent="0.35">
      <c r="A1886" s="25" t="str">
        <f>+N1886</f>
        <v>Perizzolo Viviane</v>
      </c>
      <c r="B1886" s="25" t="str">
        <f>+M1886</f>
        <v>707.64.572.0</v>
      </c>
      <c r="C1886" s="25" t="str">
        <f>LEFT(L1886,2)</f>
        <v>R9</v>
      </c>
      <c r="D1886" s="25">
        <f>+Q1886</f>
        <v>0.75</v>
      </c>
      <c r="E1886" s="25" t="str">
        <f>+R1886</f>
        <v>60+</v>
      </c>
      <c r="F1886" s="25" t="str">
        <f>+S1886</f>
        <v>S</v>
      </c>
      <c r="G1886" s="29" t="s">
        <v>3359</v>
      </c>
      <c r="H1886" s="29" t="str">
        <f t="shared" si="29"/>
        <v/>
      </c>
      <c r="I1886" s="25" t="str">
        <f>IF(K1886&gt;4,"Dames","Messieurs")</f>
        <v>Dames</v>
      </c>
      <c r="J1886" t="str">
        <f>RIGHT(B1886,5)</f>
        <v>572.0</v>
      </c>
      <c r="K1886">
        <f>VALUE(LEFT(J1886,1))</f>
        <v>5</v>
      </c>
      <c r="L1886" s="25" t="str">
        <f>+O1886</f>
        <v>R9 </v>
      </c>
      <c r="M1886" s="25" t="s">
        <v>790</v>
      </c>
      <c r="N1886" s="25" t="s">
        <v>791</v>
      </c>
      <c r="O1886" s="25" t="s">
        <v>3073</v>
      </c>
      <c r="P1886" s="25">
        <v>11805</v>
      </c>
      <c r="Q1886" s="25">
        <v>0.75</v>
      </c>
      <c r="R1886" s="25" t="s">
        <v>47</v>
      </c>
      <c r="S1886" s="25" t="s">
        <v>878</v>
      </c>
    </row>
    <row r="1887" spans="1:19" x14ac:dyDescent="0.35">
      <c r="A1887" s="25" t="str">
        <f>+N1887</f>
        <v>Pernet Astrid</v>
      </c>
      <c r="B1887" s="25" t="str">
        <f>+M1887</f>
        <v>707.62.858.0</v>
      </c>
      <c r="C1887" s="25" t="str">
        <f>LEFT(L1887,2)</f>
        <v>R8</v>
      </c>
      <c r="D1887" s="25">
        <f>+Q1887</f>
        <v>1.4330000000000001</v>
      </c>
      <c r="E1887" s="25" t="str">
        <f>+R1887</f>
        <v>60+</v>
      </c>
      <c r="F1887" s="25" t="str">
        <f>+S1887</f>
        <v>A</v>
      </c>
      <c r="G1887" s="29" t="s">
        <v>2175</v>
      </c>
      <c r="H1887" s="29" t="str">
        <f t="shared" si="29"/>
        <v/>
      </c>
      <c r="I1887" s="25" t="str">
        <f>IF(K1887&gt;4,"Dames","Messieurs")</f>
        <v>Dames</v>
      </c>
      <c r="J1887" t="str">
        <f>RIGHT(B1887,5)</f>
        <v>858.0</v>
      </c>
      <c r="K1887">
        <f>VALUE(LEFT(J1887,1))</f>
        <v>8</v>
      </c>
      <c r="L1887" s="25" t="str">
        <f>+O1887</f>
        <v>R8 </v>
      </c>
      <c r="M1887" s="25" t="s">
        <v>2787</v>
      </c>
      <c r="N1887" s="25" t="s">
        <v>2788</v>
      </c>
      <c r="O1887" s="25" t="s">
        <v>3070</v>
      </c>
      <c r="P1887" s="25">
        <v>8782</v>
      </c>
      <c r="Q1887" s="25">
        <v>1.4330000000000001</v>
      </c>
      <c r="R1887" s="25" t="s">
        <v>47</v>
      </c>
      <c r="S1887" s="25" t="s">
        <v>36</v>
      </c>
    </row>
    <row r="1888" spans="1:19" x14ac:dyDescent="0.35">
      <c r="A1888" s="25" t="str">
        <f>+N1888</f>
        <v>Perol Pierre</v>
      </c>
      <c r="B1888" s="25" t="str">
        <f>+M1888</f>
        <v>707.00.433.0</v>
      </c>
      <c r="C1888" s="25" t="str">
        <f>LEFT(L1888,2)</f>
        <v>R6</v>
      </c>
      <c r="D1888" s="25">
        <f>+Q1888</f>
        <v>4.3250000000000002</v>
      </c>
      <c r="E1888" s="25" t="str">
        <f>+R1888</f>
        <v>A</v>
      </c>
      <c r="F1888" s="25" t="str">
        <f>+S1888</f>
        <v>S</v>
      </c>
      <c r="G1888" s="29" t="s">
        <v>1839</v>
      </c>
      <c r="H1888" s="29" t="str">
        <f t="shared" si="29"/>
        <v/>
      </c>
      <c r="I1888" s="25" t="str">
        <f>IF(K1888&gt;4,"Dames","Messieurs")</f>
        <v>Messieurs</v>
      </c>
      <c r="J1888" t="str">
        <f>RIGHT(B1888,5)</f>
        <v>433.0</v>
      </c>
      <c r="K1888">
        <f>VALUE(LEFT(J1888,1))</f>
        <v>4</v>
      </c>
      <c r="L1888" s="25" t="str">
        <f>+O1888</f>
        <v>R6 </v>
      </c>
      <c r="M1888" s="25" t="s">
        <v>4946</v>
      </c>
      <c r="N1888" s="25" t="s">
        <v>4947</v>
      </c>
      <c r="O1888" s="25" t="s">
        <v>3065</v>
      </c>
      <c r="P1888" s="25">
        <v>6405</v>
      </c>
      <c r="Q1888" s="25">
        <v>4.3250000000000002</v>
      </c>
      <c r="R1888" s="25" t="s">
        <v>36</v>
      </c>
      <c r="S1888" s="25" t="s">
        <v>878</v>
      </c>
    </row>
    <row r="1889" spans="1:19" x14ac:dyDescent="0.35">
      <c r="A1889" s="25" t="str">
        <f>+N1889</f>
        <v>Perraut Antoine</v>
      </c>
      <c r="B1889" s="25" t="str">
        <f>+M1889</f>
        <v>707.83.277.0</v>
      </c>
      <c r="C1889" s="25" t="str">
        <f>LEFT(L1889,2)</f>
        <v>R5</v>
      </c>
      <c r="D1889" s="25">
        <f>+Q1889</f>
        <v>5.0810000000000004</v>
      </c>
      <c r="E1889" s="25" t="str">
        <f>+R1889</f>
        <v>40+</v>
      </c>
      <c r="F1889" s="25" t="str">
        <f>+S1889</f>
        <v>A</v>
      </c>
      <c r="G1889" s="29" t="s">
        <v>1839</v>
      </c>
      <c r="H1889" s="29" t="str">
        <f t="shared" si="29"/>
        <v/>
      </c>
      <c r="I1889" s="25" t="str">
        <f>IF(K1889&gt;4,"Dames","Messieurs")</f>
        <v>Messieurs</v>
      </c>
      <c r="J1889" t="str">
        <f>RIGHT(B1889,5)</f>
        <v>277.0</v>
      </c>
      <c r="K1889">
        <f>VALUE(LEFT(J1889,1))</f>
        <v>2</v>
      </c>
      <c r="L1889" s="25" t="str">
        <f>+O1889</f>
        <v>R5 </v>
      </c>
      <c r="M1889" s="25" t="s">
        <v>2537</v>
      </c>
      <c r="N1889" s="25" t="s">
        <v>2538</v>
      </c>
      <c r="O1889" s="25" t="s">
        <v>3084</v>
      </c>
      <c r="P1889" s="25">
        <v>4071</v>
      </c>
      <c r="Q1889" s="25">
        <v>5.0810000000000004</v>
      </c>
      <c r="R1889" s="25" t="s">
        <v>68</v>
      </c>
      <c r="S1889" s="25" t="s">
        <v>36</v>
      </c>
    </row>
    <row r="1890" spans="1:19" x14ac:dyDescent="0.35">
      <c r="A1890" s="25" t="str">
        <f>+N1890</f>
        <v>Perraux Maxime</v>
      </c>
      <c r="B1890" s="25" t="str">
        <f>+M1890</f>
        <v>707.99.491.0</v>
      </c>
      <c r="C1890" s="25" t="str">
        <f>LEFT(L1890,2)</f>
        <v>R8</v>
      </c>
      <c r="D1890" s="25">
        <f>+Q1890</f>
        <v>1.1339999999999999</v>
      </c>
      <c r="E1890" s="25" t="str">
        <f>+R1890</f>
        <v>A</v>
      </c>
      <c r="F1890" s="25" t="str">
        <f>+S1890</f>
        <v>A</v>
      </c>
      <c r="G1890" s="29" t="s">
        <v>28</v>
      </c>
      <c r="H1890" s="29" t="str">
        <f t="shared" si="29"/>
        <v/>
      </c>
      <c r="I1890" s="25" t="str">
        <f>IF(K1890&gt;4,"Dames","Messieurs")</f>
        <v>Messieurs</v>
      </c>
      <c r="J1890" t="str">
        <f>RIGHT(B1890,5)</f>
        <v>491.0</v>
      </c>
      <c r="K1890">
        <f>VALUE(LEFT(J1890,1))</f>
        <v>4</v>
      </c>
      <c r="L1890" s="25" t="str">
        <f>+O1890</f>
        <v>R8 </v>
      </c>
      <c r="M1890" s="25" t="s">
        <v>4859</v>
      </c>
      <c r="N1890" s="25" t="s">
        <v>4860</v>
      </c>
      <c r="O1890" s="25" t="s">
        <v>3070</v>
      </c>
      <c r="P1890" s="25">
        <v>27538</v>
      </c>
      <c r="Q1890" s="25">
        <v>1.1339999999999999</v>
      </c>
      <c r="R1890" s="25" t="s">
        <v>36</v>
      </c>
      <c r="S1890" s="25" t="s">
        <v>36</v>
      </c>
    </row>
    <row r="1891" spans="1:19" x14ac:dyDescent="0.35">
      <c r="A1891" s="25" t="str">
        <f>+N1891</f>
        <v>Perret Charlotte</v>
      </c>
      <c r="B1891" s="25" t="str">
        <f>+M1891</f>
        <v>707.80.556.0</v>
      </c>
      <c r="C1891" s="25" t="str">
        <f>LEFT(L1891,2)</f>
        <v>R7</v>
      </c>
      <c r="D1891" s="25">
        <f>+Q1891</f>
        <v>2.7639999999999998</v>
      </c>
      <c r="E1891" s="25" t="str">
        <f>+R1891</f>
        <v>45+</v>
      </c>
      <c r="F1891" s="25" t="str">
        <f>+S1891</f>
        <v>A</v>
      </c>
      <c r="G1891" s="29" t="s">
        <v>1839</v>
      </c>
      <c r="H1891" s="29" t="str">
        <f t="shared" si="29"/>
        <v/>
      </c>
      <c r="I1891" s="25" t="str">
        <f>IF(K1891&gt;4,"Dames","Messieurs")</f>
        <v>Dames</v>
      </c>
      <c r="J1891" t="str">
        <f>RIGHT(B1891,5)</f>
        <v>556.0</v>
      </c>
      <c r="K1891">
        <f>VALUE(LEFT(J1891,1))</f>
        <v>5</v>
      </c>
      <c r="L1891" s="25" t="str">
        <f>+O1891</f>
        <v>R7 </v>
      </c>
      <c r="M1891" s="25" t="s">
        <v>2559</v>
      </c>
      <c r="N1891" s="25" t="s">
        <v>2560</v>
      </c>
      <c r="O1891" s="25" t="s">
        <v>3066</v>
      </c>
      <c r="P1891" s="25">
        <v>4886</v>
      </c>
      <c r="Q1891" s="25">
        <v>2.7639999999999998</v>
      </c>
      <c r="R1891" s="25" t="s">
        <v>78</v>
      </c>
      <c r="S1891" s="25" t="s">
        <v>36</v>
      </c>
    </row>
    <row r="1892" spans="1:19" x14ac:dyDescent="0.35">
      <c r="A1892" s="25" t="str">
        <f>+N1892</f>
        <v>Perret Edgar</v>
      </c>
      <c r="B1892" s="25" t="str">
        <f>+M1892</f>
        <v>707.11.361.0</v>
      </c>
      <c r="C1892" s="25" t="str">
        <f>LEFT(L1892,2)</f>
        <v>R8</v>
      </c>
      <c r="D1892" s="25">
        <f>+Q1892</f>
        <v>1.1830000000000001</v>
      </c>
      <c r="E1892" s="25" t="str">
        <f>+R1892</f>
        <v>14&amp;U</v>
      </c>
      <c r="F1892" s="25" t="str">
        <f>+S1892</f>
        <v>A</v>
      </c>
      <c r="G1892" s="29" t="s">
        <v>1839</v>
      </c>
      <c r="H1892" s="29" t="str">
        <f t="shared" si="29"/>
        <v/>
      </c>
      <c r="I1892" s="25" t="str">
        <f>IF(K1892&gt;4,"Dames","Messieurs")</f>
        <v>Messieurs</v>
      </c>
      <c r="J1892" t="str">
        <f>RIGHT(B1892,5)</f>
        <v>361.0</v>
      </c>
      <c r="K1892">
        <f>VALUE(LEFT(J1892,1))</f>
        <v>3</v>
      </c>
      <c r="L1892" s="25" t="str">
        <f>+O1892</f>
        <v>R8 </v>
      </c>
      <c r="M1892" s="25" t="s">
        <v>3286</v>
      </c>
      <c r="N1892" s="25" t="s">
        <v>3287</v>
      </c>
      <c r="O1892" s="25" t="s">
        <v>3070</v>
      </c>
      <c r="P1892" s="25">
        <v>26974</v>
      </c>
      <c r="Q1892" s="25">
        <v>1.1830000000000001</v>
      </c>
      <c r="R1892" s="25" t="s">
        <v>83</v>
      </c>
      <c r="S1892" s="25" t="s">
        <v>36</v>
      </c>
    </row>
    <row r="1893" spans="1:19" x14ac:dyDescent="0.35">
      <c r="A1893" s="25" t="str">
        <f>+N1893</f>
        <v>Perret Guillaume</v>
      </c>
      <c r="B1893" s="25" t="str">
        <f>+M1893</f>
        <v>707.74.335.0</v>
      </c>
      <c r="C1893" s="25" t="str">
        <f>LEFT(L1893,2)</f>
        <v>R7</v>
      </c>
      <c r="D1893" s="25">
        <f>+Q1893</f>
        <v>2.9380000000000002</v>
      </c>
      <c r="E1893" s="25" t="str">
        <f>+R1893</f>
        <v>50+</v>
      </c>
      <c r="F1893" s="25" t="str">
        <f>+S1893</f>
        <v>A</v>
      </c>
      <c r="G1893" s="29" t="s">
        <v>1839</v>
      </c>
      <c r="H1893" s="29" t="str">
        <f t="shared" ref="H1893:H1955" si="30">IF(B1893=B1892,1,"")</f>
        <v/>
      </c>
      <c r="I1893" s="25" t="str">
        <f>IF(K1893&gt;4,"Dames","Messieurs")</f>
        <v>Messieurs</v>
      </c>
      <c r="J1893" t="str">
        <f>RIGHT(B1893,5)</f>
        <v>335.0</v>
      </c>
      <c r="K1893">
        <f>VALUE(LEFT(J1893,1))</f>
        <v>3</v>
      </c>
      <c r="L1893" s="25" t="str">
        <f>+O1893</f>
        <v>R7 </v>
      </c>
      <c r="M1893" s="25" t="s">
        <v>3903</v>
      </c>
      <c r="N1893" s="25" t="s">
        <v>3904</v>
      </c>
      <c r="O1893" s="25" t="s">
        <v>3066</v>
      </c>
      <c r="P1893" s="25">
        <v>12966</v>
      </c>
      <c r="Q1893" s="25">
        <v>2.9380000000000002</v>
      </c>
      <c r="R1893" s="25" t="s">
        <v>39</v>
      </c>
      <c r="S1893" s="25" t="s">
        <v>36</v>
      </c>
    </row>
    <row r="1894" spans="1:19" x14ac:dyDescent="0.35">
      <c r="A1894" s="25" t="str">
        <f>+N1894</f>
        <v>Perret Martin</v>
      </c>
      <c r="B1894" s="25" t="str">
        <f>+M1894</f>
        <v>707.01.283.0</v>
      </c>
      <c r="C1894" s="25" t="str">
        <f>LEFT(L1894,2)</f>
        <v>R8</v>
      </c>
      <c r="D1894" s="25">
        <f>+Q1894</f>
        <v>0.98599999999999999</v>
      </c>
      <c r="E1894" s="25" t="str">
        <f>+R1894</f>
        <v>A</v>
      </c>
      <c r="F1894" s="25" t="str">
        <f>+S1894</f>
        <v>A</v>
      </c>
      <c r="G1894" s="29" t="s">
        <v>29</v>
      </c>
      <c r="H1894" s="29" t="str">
        <f t="shared" si="30"/>
        <v/>
      </c>
      <c r="I1894" s="25" t="str">
        <f>IF(K1894&gt;4,"Dames","Messieurs")</f>
        <v>Messieurs</v>
      </c>
      <c r="J1894" t="str">
        <f>RIGHT(B1894,5)</f>
        <v>283.0</v>
      </c>
      <c r="K1894">
        <f>VALUE(LEFT(J1894,1))</f>
        <v>2</v>
      </c>
      <c r="L1894" s="25" t="str">
        <f>+O1894</f>
        <v>R8 </v>
      </c>
      <c r="M1894" s="25" t="s">
        <v>5332</v>
      </c>
      <c r="N1894" s="25" t="s">
        <v>5333</v>
      </c>
      <c r="O1894" s="25" t="s">
        <v>3070</v>
      </c>
      <c r="P1894" s="25">
        <v>29103</v>
      </c>
      <c r="Q1894" s="25">
        <v>0.98599999999999999</v>
      </c>
      <c r="R1894" s="25" t="s">
        <v>36</v>
      </c>
      <c r="S1894" s="25" t="s">
        <v>36</v>
      </c>
    </row>
    <row r="1895" spans="1:19" x14ac:dyDescent="0.35">
      <c r="A1895" s="25" t="str">
        <f>+N1895</f>
        <v>Perret Mathias</v>
      </c>
      <c r="B1895" s="25" t="str">
        <f>+M1895</f>
        <v>707.79.450.0</v>
      </c>
      <c r="C1895" s="25" t="str">
        <f>LEFT(L1895,2)</f>
        <v>R9</v>
      </c>
      <c r="D1895" s="25">
        <f>+Q1895</f>
        <v>0.75</v>
      </c>
      <c r="E1895" s="25" t="str">
        <f>+R1895</f>
        <v>45+</v>
      </c>
      <c r="F1895" s="25" t="str">
        <f>+S1895</f>
        <v>S</v>
      </c>
      <c r="G1895" s="29" t="s">
        <v>27</v>
      </c>
      <c r="H1895" s="29" t="str">
        <f t="shared" si="30"/>
        <v/>
      </c>
      <c r="I1895" s="25" t="str">
        <f>IF(K1895&gt;4,"Dames","Messieurs")</f>
        <v>Messieurs</v>
      </c>
      <c r="J1895" t="str">
        <f>RIGHT(B1895,5)</f>
        <v>450.0</v>
      </c>
      <c r="K1895">
        <f>VALUE(LEFT(J1895,1))</f>
        <v>4</v>
      </c>
      <c r="L1895" s="25" t="str">
        <f>+O1895</f>
        <v>R9 </v>
      </c>
      <c r="M1895" s="25" t="s">
        <v>1469</v>
      </c>
      <c r="N1895" s="25" t="s">
        <v>1470</v>
      </c>
      <c r="O1895" s="25" t="s">
        <v>3073</v>
      </c>
      <c r="P1895" s="25">
        <v>32458</v>
      </c>
      <c r="Q1895" s="25">
        <v>0.75</v>
      </c>
      <c r="R1895" s="25" t="s">
        <v>78</v>
      </c>
      <c r="S1895" s="25" t="s">
        <v>878</v>
      </c>
    </row>
    <row r="1896" spans="1:19" x14ac:dyDescent="0.35">
      <c r="A1896" s="25" t="str">
        <f>+N1896</f>
        <v>Perret Patrick</v>
      </c>
      <c r="B1896" s="25" t="str">
        <f>+M1896</f>
        <v>707.65.380.0</v>
      </c>
      <c r="C1896" s="25" t="str">
        <f>LEFT(L1896,2)</f>
        <v>R7</v>
      </c>
      <c r="D1896" s="25">
        <f>+Q1896</f>
        <v>2.9169999999999998</v>
      </c>
      <c r="E1896" s="25" t="str">
        <f>+R1896</f>
        <v>60+</v>
      </c>
      <c r="F1896" s="25" t="str">
        <f>+S1896</f>
        <v>A</v>
      </c>
      <c r="G1896" s="29" t="s">
        <v>29</v>
      </c>
      <c r="H1896" s="29" t="str">
        <f t="shared" si="30"/>
        <v/>
      </c>
      <c r="I1896" s="25" t="str">
        <f>IF(K1896&gt;4,"Dames","Messieurs")</f>
        <v>Messieurs</v>
      </c>
      <c r="J1896" t="str">
        <f>RIGHT(B1896,5)</f>
        <v>380.0</v>
      </c>
      <c r="K1896">
        <f>VALUE(LEFT(J1896,1))</f>
        <v>3</v>
      </c>
      <c r="L1896" s="25" t="str">
        <f>+O1896</f>
        <v>R7 </v>
      </c>
      <c r="M1896" s="25" t="s">
        <v>5258</v>
      </c>
      <c r="N1896" s="25" t="s">
        <v>5259</v>
      </c>
      <c r="O1896" s="25" t="s">
        <v>3066</v>
      </c>
      <c r="P1896" s="25">
        <v>13099</v>
      </c>
      <c r="Q1896" s="25">
        <v>2.9169999999999998</v>
      </c>
      <c r="R1896" s="25" t="s">
        <v>47</v>
      </c>
      <c r="S1896" s="25" t="s">
        <v>36</v>
      </c>
    </row>
    <row r="1897" spans="1:19" x14ac:dyDescent="0.35">
      <c r="A1897" s="25" t="str">
        <f>+N1897</f>
        <v>Perret Richard</v>
      </c>
      <c r="B1897" s="25" t="str">
        <f>+M1897</f>
        <v>707.75.442.0</v>
      </c>
      <c r="C1897" s="25" t="str">
        <f>LEFT(L1897,2)</f>
        <v>R5</v>
      </c>
      <c r="D1897" s="25">
        <f>+Q1897</f>
        <v>5.2110000000000003</v>
      </c>
      <c r="E1897" s="25" t="str">
        <f>+R1897</f>
        <v>50+</v>
      </c>
      <c r="F1897" s="25" t="str">
        <f>+S1897</f>
        <v>A</v>
      </c>
      <c r="G1897" s="29" t="s">
        <v>27</v>
      </c>
      <c r="H1897" s="29" t="str">
        <f t="shared" si="30"/>
        <v/>
      </c>
      <c r="I1897" s="25" t="str">
        <f>IF(K1897&gt;4,"Dames","Messieurs")</f>
        <v>Messieurs</v>
      </c>
      <c r="J1897" t="str">
        <f>RIGHT(B1897,5)</f>
        <v>442.0</v>
      </c>
      <c r="K1897">
        <f>VALUE(LEFT(J1897,1))</f>
        <v>4</v>
      </c>
      <c r="L1897" s="25" t="str">
        <f>+O1897</f>
        <v>R5 </v>
      </c>
      <c r="M1897" s="25" t="s">
        <v>201</v>
      </c>
      <c r="N1897" s="25" t="s">
        <v>202</v>
      </c>
      <c r="O1897" s="25" t="s">
        <v>3084</v>
      </c>
      <c r="P1897" s="25">
        <v>3831</v>
      </c>
      <c r="Q1897" s="25">
        <v>5.2110000000000003</v>
      </c>
      <c r="R1897" s="25" t="s">
        <v>39</v>
      </c>
      <c r="S1897" s="25" t="s">
        <v>36</v>
      </c>
    </row>
    <row r="1898" spans="1:19" x14ac:dyDescent="0.35">
      <c r="A1898" s="25" t="str">
        <f>+N1898</f>
        <v>Perret Virginia</v>
      </c>
      <c r="B1898" s="25" t="str">
        <f>+M1898</f>
        <v>707.65.869.0</v>
      </c>
      <c r="C1898" s="25" t="str">
        <f>LEFT(L1898,2)</f>
        <v>R7</v>
      </c>
      <c r="D1898" s="25">
        <f>+Q1898</f>
        <v>2.6840000000000002</v>
      </c>
      <c r="E1898" s="25" t="str">
        <f>+R1898</f>
        <v>60+</v>
      </c>
      <c r="F1898" s="25" t="str">
        <f>+S1898</f>
        <v>A</v>
      </c>
      <c r="G1898" s="29" t="s">
        <v>29</v>
      </c>
      <c r="H1898" s="29" t="str">
        <f t="shared" si="30"/>
        <v/>
      </c>
      <c r="I1898" s="25" t="str">
        <f>IF(K1898&gt;4,"Dames","Messieurs")</f>
        <v>Dames</v>
      </c>
      <c r="J1898" t="str">
        <f>RIGHT(B1898,5)</f>
        <v>869.0</v>
      </c>
      <c r="K1898">
        <f>VALUE(LEFT(J1898,1))</f>
        <v>8</v>
      </c>
      <c r="L1898" s="25" t="str">
        <f>+O1898</f>
        <v>R7 </v>
      </c>
      <c r="M1898" s="25" t="s">
        <v>5170</v>
      </c>
      <c r="N1898" s="25" t="s">
        <v>5171</v>
      </c>
      <c r="O1898" s="25" t="s">
        <v>3066</v>
      </c>
      <c r="P1898" s="25">
        <v>5058</v>
      </c>
      <c r="Q1898" s="25">
        <v>2.6840000000000002</v>
      </c>
      <c r="R1898" s="25" t="s">
        <v>47</v>
      </c>
      <c r="S1898" s="25" t="s">
        <v>36</v>
      </c>
    </row>
    <row r="1899" spans="1:19" x14ac:dyDescent="0.35">
      <c r="A1899" s="25" t="str">
        <f>+N1899</f>
        <v>Perret Yannick</v>
      </c>
      <c r="B1899" s="25" t="str">
        <f>+M1899</f>
        <v>707.93.187.0</v>
      </c>
      <c r="C1899" s="25" t="str">
        <f>LEFT(L1899,2)</f>
        <v>R9</v>
      </c>
      <c r="D1899" s="25">
        <f>+Q1899</f>
        <v>0.75</v>
      </c>
      <c r="E1899" s="25" t="str">
        <f>+R1899</f>
        <v>A</v>
      </c>
      <c r="F1899" s="25" t="str">
        <f>+S1899</f>
        <v>S</v>
      </c>
      <c r="G1899" s="29" t="s">
        <v>28</v>
      </c>
      <c r="H1899" s="29" t="str">
        <f t="shared" si="30"/>
        <v/>
      </c>
      <c r="I1899" s="25" t="str">
        <f>IF(K1899&gt;4,"Dames","Messieurs")</f>
        <v>Messieurs</v>
      </c>
      <c r="J1899" t="str">
        <f>RIGHT(B1899,5)</f>
        <v>187.0</v>
      </c>
      <c r="K1899">
        <f>VALUE(LEFT(J1899,1))</f>
        <v>1</v>
      </c>
      <c r="L1899" s="25" t="str">
        <f>+O1899</f>
        <v>R9 </v>
      </c>
      <c r="M1899" s="25" t="s">
        <v>1555</v>
      </c>
      <c r="N1899" s="25" t="s">
        <v>1556</v>
      </c>
      <c r="O1899" s="25" t="s">
        <v>3073</v>
      </c>
      <c r="P1899" s="25">
        <v>32458</v>
      </c>
      <c r="Q1899" s="25">
        <v>0.75</v>
      </c>
      <c r="R1899" s="25" t="s">
        <v>36</v>
      </c>
      <c r="S1899" s="25" t="s">
        <v>878</v>
      </c>
    </row>
    <row r="1900" spans="1:19" x14ac:dyDescent="0.35">
      <c r="A1900" s="25" t="str">
        <f>+N1900</f>
        <v>Perrin Mathieu</v>
      </c>
      <c r="B1900" s="25" t="str">
        <f>+M1900</f>
        <v>708.02.135.0</v>
      </c>
      <c r="C1900" s="25" t="str">
        <f>LEFT(L1900,2)</f>
        <v>R7</v>
      </c>
      <c r="D1900" s="25">
        <f>+Q1900</f>
        <v>2.3719999999999999</v>
      </c>
      <c r="E1900" s="25" t="str">
        <f>+R1900</f>
        <v>A</v>
      </c>
      <c r="F1900" s="25" t="str">
        <f>+S1900</f>
        <v>A</v>
      </c>
      <c r="G1900" s="29" t="s">
        <v>3995</v>
      </c>
      <c r="H1900" s="29" t="str">
        <f t="shared" si="30"/>
        <v/>
      </c>
      <c r="I1900" s="25" t="str">
        <f>IF(K1900&gt;4,"Dames","Messieurs")</f>
        <v>Messieurs</v>
      </c>
      <c r="J1900" t="str">
        <f>RIGHT(B1900,5)</f>
        <v>135.0</v>
      </c>
      <c r="K1900">
        <f>VALUE(LEFT(J1900,1))</f>
        <v>1</v>
      </c>
      <c r="L1900" s="25" t="str">
        <f>+O1900</f>
        <v>R7 </v>
      </c>
      <c r="M1900" s="25" t="s">
        <v>4180</v>
      </c>
      <c r="N1900" s="25" t="s">
        <v>4181</v>
      </c>
      <c r="O1900" s="25" t="s">
        <v>3066</v>
      </c>
      <c r="P1900" s="25">
        <v>16486</v>
      </c>
      <c r="Q1900" s="25">
        <v>2.3719999999999999</v>
      </c>
      <c r="R1900" s="25" t="s">
        <v>36</v>
      </c>
      <c r="S1900" s="25" t="s">
        <v>36</v>
      </c>
    </row>
    <row r="1901" spans="1:19" x14ac:dyDescent="0.35">
      <c r="A1901" s="25" t="str">
        <f>+N1901</f>
        <v>Perron Alain</v>
      </c>
      <c r="B1901" s="25" t="str">
        <f>+M1901</f>
        <v>708.69.273.0</v>
      </c>
      <c r="C1901" s="25" t="str">
        <f>LEFT(L1901,2)</f>
        <v>R9</v>
      </c>
      <c r="D1901" s="25">
        <f>+Q1901</f>
        <v>0.75</v>
      </c>
      <c r="E1901" s="25" t="str">
        <f>+R1901</f>
        <v>55+</v>
      </c>
      <c r="F1901" s="25" t="str">
        <f>+S1901</f>
        <v>S</v>
      </c>
      <c r="G1901" s="29" t="s">
        <v>3359</v>
      </c>
      <c r="H1901" s="29" t="str">
        <f t="shared" si="30"/>
        <v/>
      </c>
      <c r="I1901" s="25" t="str">
        <f>IF(K1901&gt;4,"Dames","Messieurs")</f>
        <v>Messieurs</v>
      </c>
      <c r="J1901" t="str">
        <f>RIGHT(B1901,5)</f>
        <v>273.0</v>
      </c>
      <c r="K1901">
        <f>VALUE(LEFT(J1901,1))</f>
        <v>2</v>
      </c>
      <c r="L1901" s="25" t="str">
        <f>+O1901</f>
        <v>R9 </v>
      </c>
      <c r="M1901" s="25" t="s">
        <v>804</v>
      </c>
      <c r="N1901" s="25" t="s">
        <v>805</v>
      </c>
      <c r="O1901" s="25" t="s">
        <v>3073</v>
      </c>
      <c r="P1901" s="25">
        <v>32458</v>
      </c>
      <c r="Q1901" s="25">
        <v>0.75</v>
      </c>
      <c r="R1901" s="25" t="s">
        <v>53</v>
      </c>
      <c r="S1901" s="25" t="s">
        <v>878</v>
      </c>
    </row>
    <row r="1902" spans="1:19" x14ac:dyDescent="0.35">
      <c r="A1902" s="25" t="str">
        <f>+N1902</f>
        <v>Perron Marc</v>
      </c>
      <c r="B1902" s="25" t="str">
        <f>+M1902</f>
        <v>708.00.240.0</v>
      </c>
      <c r="C1902" s="25" t="str">
        <f>LEFT(L1902,2)</f>
        <v>R9</v>
      </c>
      <c r="D1902" s="25">
        <f>+Q1902</f>
        <v>0.75</v>
      </c>
      <c r="E1902" s="25" t="str">
        <f>+R1902</f>
        <v>A</v>
      </c>
      <c r="F1902" s="25" t="str">
        <f>+S1902</f>
        <v>S</v>
      </c>
      <c r="G1902" s="29" t="s">
        <v>3359</v>
      </c>
      <c r="H1902" s="29" t="str">
        <f t="shared" si="30"/>
        <v/>
      </c>
      <c r="I1902" s="25" t="str">
        <f>IF(K1902&gt;4,"Dames","Messieurs")</f>
        <v>Messieurs</v>
      </c>
      <c r="J1902" t="str">
        <f>RIGHT(B1902,5)</f>
        <v>240.0</v>
      </c>
      <c r="K1902">
        <f>VALUE(LEFT(J1902,1))</f>
        <v>2</v>
      </c>
      <c r="L1902" s="25" t="str">
        <f>+O1902</f>
        <v>R9 </v>
      </c>
      <c r="M1902" s="25" t="s">
        <v>1721</v>
      </c>
      <c r="N1902" s="25" t="s">
        <v>1722</v>
      </c>
      <c r="O1902" s="25" t="s">
        <v>3073</v>
      </c>
      <c r="P1902" s="25">
        <v>32458</v>
      </c>
      <c r="Q1902" s="25">
        <v>0.75</v>
      </c>
      <c r="R1902" s="25" t="s">
        <v>36</v>
      </c>
      <c r="S1902" s="25" t="s">
        <v>878</v>
      </c>
    </row>
    <row r="1903" spans="1:19" x14ac:dyDescent="0.35">
      <c r="A1903" s="25" t="str">
        <f>+N1903</f>
        <v>Perronnet Thierry</v>
      </c>
      <c r="B1903" s="25" t="str">
        <f>+M1903</f>
        <v>708.64.357.0</v>
      </c>
      <c r="C1903" s="25" t="str">
        <f>LEFT(L1903,2)</f>
        <v>R8</v>
      </c>
      <c r="D1903" s="25">
        <f>+Q1903</f>
        <v>1.1459999999999999</v>
      </c>
      <c r="E1903" s="25" t="str">
        <f>+R1903</f>
        <v>60+</v>
      </c>
      <c r="F1903" s="25" t="str">
        <f>+S1903</f>
        <v>A</v>
      </c>
      <c r="G1903" s="29" t="s">
        <v>29</v>
      </c>
      <c r="H1903" s="29" t="str">
        <f t="shared" si="30"/>
        <v/>
      </c>
      <c r="I1903" s="25" t="str">
        <f>IF(K1903&gt;4,"Dames","Messieurs")</f>
        <v>Messieurs</v>
      </c>
      <c r="J1903" t="str">
        <f>RIGHT(B1903,5)</f>
        <v>357.0</v>
      </c>
      <c r="K1903">
        <f>VALUE(LEFT(J1903,1))</f>
        <v>3</v>
      </c>
      <c r="L1903" s="25" t="str">
        <f>+O1903</f>
        <v>R8 </v>
      </c>
      <c r="M1903" s="25" t="s">
        <v>5324</v>
      </c>
      <c r="N1903" s="25" t="s">
        <v>5325</v>
      </c>
      <c r="O1903" s="25" t="s">
        <v>3070</v>
      </c>
      <c r="P1903" s="25">
        <v>27412</v>
      </c>
      <c r="Q1903" s="25">
        <v>1.1459999999999999</v>
      </c>
      <c r="R1903" s="25" t="s">
        <v>47</v>
      </c>
      <c r="S1903" s="25" t="s">
        <v>36</v>
      </c>
    </row>
    <row r="1904" spans="1:19" x14ac:dyDescent="0.35">
      <c r="A1904" s="25" t="str">
        <f>+N1904</f>
        <v>Perroud Dan</v>
      </c>
      <c r="B1904" s="25" t="str">
        <f>+M1904</f>
        <v>708.99.174.0</v>
      </c>
      <c r="C1904" s="25" t="str">
        <f>LEFT(L1904,2)</f>
        <v>R9</v>
      </c>
      <c r="D1904" s="25">
        <f>+Q1904</f>
        <v>0.75</v>
      </c>
      <c r="E1904" s="25" t="str">
        <f>+R1904</f>
        <v>A</v>
      </c>
      <c r="F1904" s="25" t="str">
        <f>+S1904</f>
        <v>S</v>
      </c>
      <c r="G1904" s="29" t="s">
        <v>25</v>
      </c>
      <c r="H1904" s="29" t="str">
        <f t="shared" si="30"/>
        <v/>
      </c>
      <c r="I1904" s="25" t="str">
        <f>IF(K1904&gt;4,"Dames","Messieurs")</f>
        <v>Messieurs</v>
      </c>
      <c r="J1904" t="str">
        <f>RIGHT(B1904,5)</f>
        <v>174.0</v>
      </c>
      <c r="K1904">
        <f>VALUE(LEFT(J1904,1))</f>
        <v>1</v>
      </c>
      <c r="L1904" s="25" t="str">
        <f>+O1904</f>
        <v>R9 </v>
      </c>
      <c r="M1904" s="25" t="s">
        <v>995</v>
      </c>
      <c r="N1904" s="25" t="s">
        <v>996</v>
      </c>
      <c r="O1904" s="25" t="s">
        <v>3073</v>
      </c>
      <c r="P1904" s="25">
        <v>32458</v>
      </c>
      <c r="Q1904" s="25">
        <v>0.75</v>
      </c>
      <c r="R1904" s="25" t="s">
        <v>36</v>
      </c>
      <c r="S1904" s="25" t="s">
        <v>878</v>
      </c>
    </row>
    <row r="1905" spans="1:19" x14ac:dyDescent="0.35">
      <c r="A1905" s="25" t="str">
        <f>+N1905</f>
        <v>Perruchoud Guy</v>
      </c>
      <c r="B1905" s="25" t="str">
        <f>+M1905</f>
        <v>708.41.286.0</v>
      </c>
      <c r="C1905" s="25" t="str">
        <f>LEFT(L1905,2)</f>
        <v>R9</v>
      </c>
      <c r="D1905" s="25">
        <f>+Q1905</f>
        <v>0.75</v>
      </c>
      <c r="E1905" s="25" t="str">
        <f>+R1905</f>
        <v>80+</v>
      </c>
      <c r="F1905" s="25" t="str">
        <f>+S1905</f>
        <v>S</v>
      </c>
      <c r="G1905" s="29" t="s">
        <v>2175</v>
      </c>
      <c r="H1905" s="29" t="str">
        <f t="shared" si="30"/>
        <v/>
      </c>
      <c r="I1905" s="25" t="str">
        <f>IF(K1905&gt;4,"Dames","Messieurs")</f>
        <v>Messieurs</v>
      </c>
      <c r="J1905" t="str">
        <f>RIGHT(B1905,5)</f>
        <v>286.0</v>
      </c>
      <c r="K1905">
        <f>VALUE(LEFT(J1905,1))</f>
        <v>2</v>
      </c>
      <c r="L1905" s="25" t="str">
        <f>+O1905</f>
        <v>R9 </v>
      </c>
      <c r="M1905" s="25" t="s">
        <v>2947</v>
      </c>
      <c r="N1905" s="25" t="s">
        <v>2948</v>
      </c>
      <c r="O1905" s="25" t="s">
        <v>3073</v>
      </c>
      <c r="P1905" s="25">
        <v>32458</v>
      </c>
      <c r="Q1905" s="25">
        <v>0.75</v>
      </c>
      <c r="R1905" s="25" t="s">
        <v>160</v>
      </c>
      <c r="S1905" s="25" t="s">
        <v>878</v>
      </c>
    </row>
    <row r="1906" spans="1:19" x14ac:dyDescent="0.35">
      <c r="A1906" s="25" t="str">
        <f>+N1906</f>
        <v>Perruchoud Lionel</v>
      </c>
      <c r="B1906" s="25" t="str">
        <f>+M1906</f>
        <v>708.98.315.0</v>
      </c>
      <c r="C1906" s="25" t="str">
        <f>LEFT(L1906,2)</f>
        <v>R9</v>
      </c>
      <c r="D1906" s="25">
        <f>+Q1906</f>
        <v>0.75</v>
      </c>
      <c r="E1906" s="25" t="str">
        <f>+R1906</f>
        <v>A</v>
      </c>
      <c r="F1906" s="25" t="str">
        <f>+S1906</f>
        <v>S</v>
      </c>
      <c r="G1906" s="29" t="s">
        <v>543</v>
      </c>
      <c r="H1906" s="29" t="str">
        <f t="shared" si="30"/>
        <v/>
      </c>
      <c r="I1906" s="25" t="str">
        <f>IF(K1906&gt;4,"Dames","Messieurs")</f>
        <v>Messieurs</v>
      </c>
      <c r="J1906" t="str">
        <f>RIGHT(B1906,5)</f>
        <v>315.0</v>
      </c>
      <c r="K1906">
        <f>VALUE(LEFT(J1906,1))</f>
        <v>3</v>
      </c>
      <c r="L1906" s="25" t="str">
        <f>+O1906</f>
        <v>R9 </v>
      </c>
      <c r="M1906" s="25" t="s">
        <v>1323</v>
      </c>
      <c r="N1906" s="25" t="s">
        <v>1324</v>
      </c>
      <c r="O1906" s="25" t="s">
        <v>3073</v>
      </c>
      <c r="P1906" s="25">
        <v>32458</v>
      </c>
      <c r="Q1906" s="25">
        <v>0.75</v>
      </c>
      <c r="R1906" s="25" t="s">
        <v>36</v>
      </c>
      <c r="S1906" s="25" t="s">
        <v>878</v>
      </c>
    </row>
    <row r="1907" spans="1:19" x14ac:dyDescent="0.35">
      <c r="A1907" s="25" t="str">
        <f>+N1907</f>
        <v>Perruchoud Roland</v>
      </c>
      <c r="B1907" s="25" t="str">
        <f>+M1907</f>
        <v>708.80.205.0</v>
      </c>
      <c r="C1907" s="25" t="str">
        <f>LEFT(L1907,2)</f>
        <v>R8</v>
      </c>
      <c r="D1907" s="25">
        <f>+Q1907</f>
        <v>1.2470000000000001</v>
      </c>
      <c r="E1907" s="25" t="str">
        <f>+R1907</f>
        <v>45+</v>
      </c>
      <c r="F1907" s="25" t="str">
        <f>+S1907</f>
        <v>S</v>
      </c>
      <c r="G1907" s="29" t="s">
        <v>2175</v>
      </c>
      <c r="H1907" s="29" t="str">
        <f t="shared" si="30"/>
        <v/>
      </c>
      <c r="I1907" s="25" t="str">
        <f>IF(K1907&gt;4,"Dames","Messieurs")</f>
        <v>Messieurs</v>
      </c>
      <c r="J1907" t="str">
        <f>RIGHT(B1907,5)</f>
        <v>205.0</v>
      </c>
      <c r="K1907">
        <f>VALUE(LEFT(J1907,1))</f>
        <v>2</v>
      </c>
      <c r="L1907" s="25" t="str">
        <f>+O1907</f>
        <v>R8 </v>
      </c>
      <c r="M1907" s="25" t="s">
        <v>2777</v>
      </c>
      <c r="N1907" s="25" t="s">
        <v>2778</v>
      </c>
      <c r="O1907" s="25" t="s">
        <v>3070</v>
      </c>
      <c r="P1907" s="25">
        <v>26218</v>
      </c>
      <c r="Q1907" s="25">
        <v>1.2470000000000001</v>
      </c>
      <c r="R1907" s="25" t="s">
        <v>78</v>
      </c>
      <c r="S1907" s="25" t="s">
        <v>878</v>
      </c>
    </row>
    <row r="1908" spans="1:19" x14ac:dyDescent="0.35">
      <c r="A1908" s="25" t="str">
        <f>+N1908</f>
        <v>Perruchoud Valentin</v>
      </c>
      <c r="B1908" s="25" t="str">
        <f>+M1908</f>
        <v>708.93.323.0</v>
      </c>
      <c r="C1908" s="25" t="str">
        <f>LEFT(L1908,2)</f>
        <v>R9</v>
      </c>
      <c r="D1908" s="25">
        <f>+Q1908</f>
        <v>0.75</v>
      </c>
      <c r="E1908" s="25" t="str">
        <f>+R1908</f>
        <v>A</v>
      </c>
      <c r="F1908" s="25" t="str">
        <f>+S1908</f>
        <v>S</v>
      </c>
      <c r="G1908" s="29" t="s">
        <v>543</v>
      </c>
      <c r="H1908" s="29" t="str">
        <f t="shared" si="30"/>
        <v/>
      </c>
      <c r="I1908" s="25" t="str">
        <f>IF(K1908&gt;4,"Dames","Messieurs")</f>
        <v>Messieurs</v>
      </c>
      <c r="J1908" t="str">
        <f>RIGHT(B1908,5)</f>
        <v>323.0</v>
      </c>
      <c r="K1908">
        <f>VALUE(LEFT(J1908,1))</f>
        <v>3</v>
      </c>
      <c r="L1908" s="25" t="str">
        <f>+O1908</f>
        <v>R9 </v>
      </c>
      <c r="M1908" s="25" t="s">
        <v>1325</v>
      </c>
      <c r="N1908" s="25" t="s">
        <v>1326</v>
      </c>
      <c r="O1908" s="25" t="s">
        <v>3073</v>
      </c>
      <c r="P1908" s="25">
        <v>32458</v>
      </c>
      <c r="Q1908" s="25">
        <v>0.75</v>
      </c>
      <c r="R1908" s="25" t="s">
        <v>36</v>
      </c>
      <c r="S1908" s="25" t="s">
        <v>878</v>
      </c>
    </row>
    <row r="1909" spans="1:19" x14ac:dyDescent="0.35">
      <c r="A1909" s="25" t="str">
        <f>+N1909</f>
        <v>Pery Arthur</v>
      </c>
      <c r="B1909" s="25" t="str">
        <f>+M1909</f>
        <v>709.06.248.0</v>
      </c>
      <c r="C1909" s="25" t="str">
        <f>LEFT(L1909,2)</f>
        <v>R7</v>
      </c>
      <c r="D1909" s="25">
        <f>+Q1909</f>
        <v>2.327</v>
      </c>
      <c r="E1909" s="25" t="str">
        <f>+R1909</f>
        <v>A</v>
      </c>
      <c r="F1909" s="25" t="str">
        <f>+S1909</f>
        <v>S</v>
      </c>
      <c r="G1909" s="29" t="s">
        <v>3359</v>
      </c>
      <c r="H1909" s="29" t="str">
        <f t="shared" si="30"/>
        <v/>
      </c>
      <c r="I1909" s="25" t="str">
        <f>IF(K1909&gt;4,"Dames","Messieurs")</f>
        <v>Messieurs</v>
      </c>
      <c r="J1909" t="str">
        <f>RIGHT(B1909,5)</f>
        <v>248.0</v>
      </c>
      <c r="K1909">
        <f>VALUE(LEFT(J1909,1))</f>
        <v>2</v>
      </c>
      <c r="L1909" s="25" t="str">
        <f>+O1909</f>
        <v>R7 </v>
      </c>
      <c r="M1909" s="25" t="s">
        <v>3329</v>
      </c>
      <c r="N1909" s="25" t="s">
        <v>3330</v>
      </c>
      <c r="O1909" s="25" t="s">
        <v>3066</v>
      </c>
      <c r="P1909" s="25">
        <v>16778</v>
      </c>
      <c r="Q1909" s="25">
        <v>2.327</v>
      </c>
      <c r="R1909" s="25" t="s">
        <v>36</v>
      </c>
      <c r="S1909" s="25" t="s">
        <v>878</v>
      </c>
    </row>
    <row r="1910" spans="1:19" x14ac:dyDescent="0.35">
      <c r="A1910" s="25" t="str">
        <f>+N1910</f>
        <v>PESCI Jade</v>
      </c>
      <c r="B1910" s="25" t="str">
        <f>+M1910</f>
        <v>710.09.779.0</v>
      </c>
      <c r="C1910" s="25" t="str">
        <f>LEFT(L1910,2)</f>
        <v>R9</v>
      </c>
      <c r="D1910" s="25">
        <f>+Q1910</f>
        <v>0.75</v>
      </c>
      <c r="E1910" s="25" t="str">
        <f>+R1910</f>
        <v>16&amp;U</v>
      </c>
      <c r="F1910" s="25" t="str">
        <f>+S1910</f>
        <v>S</v>
      </c>
      <c r="G1910" s="29" t="s">
        <v>543</v>
      </c>
      <c r="H1910" s="29" t="str">
        <f t="shared" si="30"/>
        <v/>
      </c>
      <c r="I1910" s="25" t="str">
        <f>IF(K1910&gt;4,"Dames","Messieurs")</f>
        <v>Dames</v>
      </c>
      <c r="J1910" t="str">
        <f>RIGHT(B1910,5)</f>
        <v>779.0</v>
      </c>
      <c r="K1910">
        <f>VALUE(LEFT(J1910,1))</f>
        <v>7</v>
      </c>
      <c r="L1910" s="25" t="str">
        <f>+O1910</f>
        <v>R9 </v>
      </c>
      <c r="M1910" s="25" t="s">
        <v>3126</v>
      </c>
      <c r="N1910" s="25" t="s">
        <v>3127</v>
      </c>
      <c r="O1910" s="25" t="s">
        <v>3073</v>
      </c>
      <c r="P1910" s="25">
        <v>11805</v>
      </c>
      <c r="Q1910" s="25">
        <v>0.75</v>
      </c>
      <c r="R1910" s="25" t="s">
        <v>87</v>
      </c>
      <c r="S1910" s="25" t="s">
        <v>878</v>
      </c>
    </row>
    <row r="1911" spans="1:19" x14ac:dyDescent="0.35">
      <c r="A1911" s="25" t="str">
        <f>+N1911</f>
        <v>Pétroz Andréa</v>
      </c>
      <c r="B1911" s="25" t="str">
        <f>+M1911</f>
        <v>711.73.478.0</v>
      </c>
      <c r="C1911" s="25" t="str">
        <f>LEFT(L1911,2)</f>
        <v>R7</v>
      </c>
      <c r="D1911" s="25">
        <f>+Q1911</f>
        <v>3.0230000000000001</v>
      </c>
      <c r="E1911" s="25" t="str">
        <f>+R1911</f>
        <v>50+</v>
      </c>
      <c r="F1911" s="25" t="str">
        <f>+S1911</f>
        <v>A</v>
      </c>
      <c r="G1911" s="29" t="s">
        <v>1839</v>
      </c>
      <c r="H1911" s="29" t="str">
        <f t="shared" si="30"/>
        <v/>
      </c>
      <c r="I1911" s="25" t="str">
        <f>IF(K1911&gt;4,"Dames","Messieurs")</f>
        <v>Messieurs</v>
      </c>
      <c r="J1911" t="str">
        <f>RIGHT(B1911,5)</f>
        <v>478.0</v>
      </c>
      <c r="K1911">
        <f>VALUE(LEFT(J1911,1))</f>
        <v>4</v>
      </c>
      <c r="L1911" s="25" t="str">
        <f>+O1911</f>
        <v>R7 </v>
      </c>
      <c r="M1911" s="25" t="s">
        <v>2026</v>
      </c>
      <c r="N1911" s="25" t="s">
        <v>2027</v>
      </c>
      <c r="O1911" s="25" t="s">
        <v>3066</v>
      </c>
      <c r="P1911" s="25">
        <v>12458</v>
      </c>
      <c r="Q1911" s="25">
        <v>3.0230000000000001</v>
      </c>
      <c r="R1911" s="25" t="s">
        <v>39</v>
      </c>
      <c r="S1911" s="25" t="s">
        <v>36</v>
      </c>
    </row>
    <row r="1912" spans="1:19" x14ac:dyDescent="0.35">
      <c r="A1912" s="25" t="str">
        <f>+N1912</f>
        <v>Pétroz Bryan</v>
      </c>
      <c r="B1912" s="25" t="str">
        <f>+M1912</f>
        <v>711.10.441.0</v>
      </c>
      <c r="C1912" s="25" t="str">
        <f>LEFT(L1912,2)</f>
        <v>R6</v>
      </c>
      <c r="D1912" s="25">
        <f>+Q1912</f>
        <v>4.391</v>
      </c>
      <c r="E1912" s="25" t="str">
        <f>+R1912</f>
        <v>16&amp;U</v>
      </c>
      <c r="F1912" s="25" t="str">
        <f>+S1912</f>
        <v>A</v>
      </c>
      <c r="G1912" s="29" t="s">
        <v>1839</v>
      </c>
      <c r="H1912" s="29" t="str">
        <f t="shared" si="30"/>
        <v/>
      </c>
      <c r="I1912" s="25" t="str">
        <f>IF(K1912&gt;4,"Dames","Messieurs")</f>
        <v>Messieurs</v>
      </c>
      <c r="J1912" t="str">
        <f>RIGHT(B1912,5)</f>
        <v>441.0</v>
      </c>
      <c r="K1912">
        <f>VALUE(LEFT(J1912,1))</f>
        <v>4</v>
      </c>
      <c r="L1912" s="25" t="str">
        <f>+O1912</f>
        <v>R6 </v>
      </c>
      <c r="M1912" s="25" t="s">
        <v>2520</v>
      </c>
      <c r="N1912" s="25" t="s">
        <v>2521</v>
      </c>
      <c r="O1912" s="25" t="s">
        <v>3065</v>
      </c>
      <c r="P1912" s="25">
        <v>6185</v>
      </c>
      <c r="Q1912" s="25">
        <v>4.391</v>
      </c>
      <c r="R1912" s="25" t="s">
        <v>87</v>
      </c>
      <c r="S1912" s="25" t="s">
        <v>36</v>
      </c>
    </row>
    <row r="1913" spans="1:19" x14ac:dyDescent="0.35">
      <c r="A1913" s="25" t="str">
        <f>+N1913</f>
        <v>Peultier Victor</v>
      </c>
      <c r="B1913" s="25" t="str">
        <f>+M1913</f>
        <v>712.00.328.0</v>
      </c>
      <c r="C1913" s="25" t="str">
        <f>LEFT(L1913,2)</f>
        <v>R9</v>
      </c>
      <c r="D1913" s="25">
        <f>+Q1913</f>
        <v>0.75</v>
      </c>
      <c r="E1913" s="25" t="str">
        <f>+R1913</f>
        <v>A</v>
      </c>
      <c r="F1913" s="25" t="str">
        <f>+S1913</f>
        <v>S</v>
      </c>
      <c r="G1913" s="29" t="s">
        <v>28</v>
      </c>
      <c r="H1913" s="29" t="str">
        <f t="shared" si="30"/>
        <v/>
      </c>
      <c r="I1913" s="25" t="str">
        <f>IF(K1913&gt;4,"Dames","Messieurs")</f>
        <v>Messieurs</v>
      </c>
      <c r="J1913" t="str">
        <f>RIGHT(B1913,5)</f>
        <v>328.0</v>
      </c>
      <c r="K1913">
        <f>VALUE(LEFT(J1913,1))</f>
        <v>3</v>
      </c>
      <c r="L1913" s="25" t="str">
        <f>+O1913</f>
        <v>R9 </v>
      </c>
      <c r="M1913" s="25" t="s">
        <v>1557</v>
      </c>
      <c r="N1913" s="25" t="s">
        <v>1558</v>
      </c>
      <c r="O1913" s="25" t="s">
        <v>3073</v>
      </c>
      <c r="P1913" s="25">
        <v>32458</v>
      </c>
      <c r="Q1913" s="25">
        <v>0.75</v>
      </c>
      <c r="R1913" s="25" t="s">
        <v>36</v>
      </c>
      <c r="S1913" s="25" t="s">
        <v>878</v>
      </c>
    </row>
    <row r="1914" spans="1:19" x14ac:dyDescent="0.35">
      <c r="A1914" s="25" t="str">
        <f>+N1914</f>
        <v>Peyrard Adam</v>
      </c>
      <c r="B1914" s="25" t="str">
        <f>+M1914</f>
        <v>712.13.338.0</v>
      </c>
      <c r="C1914" s="25" t="str">
        <f>LEFT(L1914,2)</f>
        <v>R9</v>
      </c>
      <c r="D1914" s="25">
        <f>+Q1914</f>
        <v>0.75</v>
      </c>
      <c r="E1914" s="25" t="str">
        <f>+R1914</f>
        <v>12&amp;U</v>
      </c>
      <c r="F1914" s="25" t="str">
        <f>+S1914</f>
        <v>A</v>
      </c>
      <c r="G1914" s="29" t="s">
        <v>3996</v>
      </c>
      <c r="H1914" s="29" t="str">
        <f t="shared" si="30"/>
        <v/>
      </c>
      <c r="I1914" s="25" t="str">
        <f>IF(K1914&gt;4,"Dames","Messieurs")</f>
        <v>Messieurs</v>
      </c>
      <c r="J1914" t="str">
        <f>RIGHT(B1914,5)</f>
        <v>338.0</v>
      </c>
      <c r="K1914">
        <f>VALUE(LEFT(J1914,1))</f>
        <v>3</v>
      </c>
      <c r="L1914" s="25" t="str">
        <f>+O1914</f>
        <v>R9 </v>
      </c>
      <c r="M1914" s="25" t="s">
        <v>4543</v>
      </c>
      <c r="N1914" s="25" t="s">
        <v>4544</v>
      </c>
      <c r="O1914" s="25" t="s">
        <v>3073</v>
      </c>
      <c r="P1914" s="25">
        <v>32458</v>
      </c>
      <c r="Q1914" s="25">
        <v>0.75</v>
      </c>
      <c r="R1914" s="25" t="s">
        <v>50</v>
      </c>
      <c r="S1914" s="25" t="s">
        <v>36</v>
      </c>
    </row>
    <row r="1915" spans="1:19" x14ac:dyDescent="0.35">
      <c r="A1915" s="25" t="str">
        <f>+N1915</f>
        <v>Peyrard Sarah</v>
      </c>
      <c r="B1915" s="25" t="str">
        <f>+M1915</f>
        <v>712.82.784.0</v>
      </c>
      <c r="C1915" s="25" t="str">
        <f>LEFT(L1915,2)</f>
        <v>R9</v>
      </c>
      <c r="D1915" s="25">
        <f>+Q1915</f>
        <v>0.75</v>
      </c>
      <c r="E1915" s="25" t="str">
        <f>+R1915</f>
        <v>40+</v>
      </c>
      <c r="F1915" s="25" t="str">
        <f>+S1915</f>
        <v>A</v>
      </c>
      <c r="G1915" s="29" t="s">
        <v>3996</v>
      </c>
      <c r="H1915" s="29" t="str">
        <f t="shared" si="30"/>
        <v/>
      </c>
      <c r="I1915" s="25" t="str">
        <f>IF(K1915&gt;4,"Dames","Messieurs")</f>
        <v>Dames</v>
      </c>
      <c r="J1915" t="str">
        <f>RIGHT(B1915,5)</f>
        <v>784.0</v>
      </c>
      <c r="K1915">
        <f>VALUE(LEFT(J1915,1))</f>
        <v>7</v>
      </c>
      <c r="L1915" s="25" t="str">
        <f>+O1915</f>
        <v>R9 </v>
      </c>
      <c r="M1915" s="25" t="s">
        <v>4427</v>
      </c>
      <c r="N1915" s="25" t="s">
        <v>4428</v>
      </c>
      <c r="O1915" s="25" t="s">
        <v>3073</v>
      </c>
      <c r="P1915" s="25">
        <v>11805</v>
      </c>
      <c r="Q1915" s="25">
        <v>0.75</v>
      </c>
      <c r="R1915" s="25" t="s">
        <v>68</v>
      </c>
      <c r="S1915" s="25" t="s">
        <v>36</v>
      </c>
    </row>
    <row r="1916" spans="1:19" x14ac:dyDescent="0.35">
      <c r="A1916" s="25" t="str">
        <f>+N1916</f>
        <v>Peytremann Manon</v>
      </c>
      <c r="B1916" s="25" t="str">
        <f>+M1916</f>
        <v>712.07.605.0</v>
      </c>
      <c r="C1916" s="25" t="str">
        <f>LEFT(L1916,2)</f>
        <v>R8</v>
      </c>
      <c r="D1916" s="25">
        <f>+Q1916</f>
        <v>1.5069999999999999</v>
      </c>
      <c r="E1916" s="25" t="str">
        <f>+R1916</f>
        <v>18&amp;U</v>
      </c>
      <c r="F1916" s="25" t="str">
        <f>+S1916</f>
        <v>S</v>
      </c>
      <c r="G1916" s="29" t="s">
        <v>1839</v>
      </c>
      <c r="H1916" s="29" t="str">
        <f t="shared" si="30"/>
        <v/>
      </c>
      <c r="I1916" s="25" t="str">
        <f>IF(K1916&gt;4,"Dames","Messieurs")</f>
        <v>Dames</v>
      </c>
      <c r="J1916" t="str">
        <f>RIGHT(B1916,5)</f>
        <v>605.0</v>
      </c>
      <c r="K1916">
        <f>VALUE(LEFT(J1916,1))</f>
        <v>6</v>
      </c>
      <c r="L1916" s="25" t="str">
        <f>+O1916</f>
        <v>R8 </v>
      </c>
      <c r="M1916" s="25" t="s">
        <v>2078</v>
      </c>
      <c r="N1916" s="25" t="s">
        <v>2079</v>
      </c>
      <c r="O1916" s="25" t="s">
        <v>3070</v>
      </c>
      <c r="P1916" s="25">
        <v>8518</v>
      </c>
      <c r="Q1916" s="25">
        <v>1.5069999999999999</v>
      </c>
      <c r="R1916" s="25" t="s">
        <v>73</v>
      </c>
      <c r="S1916" s="25" t="s">
        <v>878</v>
      </c>
    </row>
    <row r="1917" spans="1:19" x14ac:dyDescent="0.35">
      <c r="A1917" s="25" t="str">
        <f>+N1917</f>
        <v>Pfammatter Vincent</v>
      </c>
      <c r="B1917" s="25" t="str">
        <f>+M1917</f>
        <v>713.81.479.0</v>
      </c>
      <c r="C1917" s="25" t="str">
        <f>LEFT(L1917,2)</f>
        <v>R8</v>
      </c>
      <c r="D1917" s="25">
        <f>+Q1917</f>
        <v>1.7689999999999999</v>
      </c>
      <c r="E1917" s="25" t="str">
        <f>+R1917</f>
        <v>40+</v>
      </c>
      <c r="F1917" s="25" t="str">
        <f>+S1917</f>
        <v>A</v>
      </c>
      <c r="G1917" s="29" t="s">
        <v>2175</v>
      </c>
      <c r="H1917" s="29" t="str">
        <f t="shared" si="30"/>
        <v/>
      </c>
      <c r="I1917" s="25" t="str">
        <f>IF(K1917&gt;4,"Dames","Messieurs")</f>
        <v>Messieurs</v>
      </c>
      <c r="J1917" t="str">
        <f>RIGHT(B1917,5)</f>
        <v>479.0</v>
      </c>
      <c r="K1917">
        <f>VALUE(LEFT(J1917,1))</f>
        <v>4</v>
      </c>
      <c r="L1917" s="25" t="str">
        <f>+O1917</f>
        <v>R8 </v>
      </c>
      <c r="M1917" s="25" t="s">
        <v>2799</v>
      </c>
      <c r="N1917" s="25" t="s">
        <v>2800</v>
      </c>
      <c r="O1917" s="25" t="s">
        <v>3070</v>
      </c>
      <c r="P1917" s="25">
        <v>21033</v>
      </c>
      <c r="Q1917" s="25">
        <v>1.7689999999999999</v>
      </c>
      <c r="R1917" s="25" t="s">
        <v>68</v>
      </c>
      <c r="S1917" s="25" t="s">
        <v>36</v>
      </c>
    </row>
    <row r="1918" spans="1:19" x14ac:dyDescent="0.35">
      <c r="A1918" s="25" t="str">
        <f>+N1918</f>
        <v>Pfefferlé Jean-François</v>
      </c>
      <c r="B1918" s="25" t="str">
        <f>+M1918</f>
        <v>713.64.315.0</v>
      </c>
      <c r="C1918" s="25" t="str">
        <f>LEFT(L1918,2)</f>
        <v>R6</v>
      </c>
      <c r="D1918" s="25">
        <f>+Q1918</f>
        <v>3.5030000000000001</v>
      </c>
      <c r="E1918" s="25" t="str">
        <f>+R1918</f>
        <v>60+</v>
      </c>
      <c r="F1918" s="25" t="str">
        <f>+S1918</f>
        <v>A</v>
      </c>
      <c r="G1918" s="29" t="s">
        <v>2175</v>
      </c>
      <c r="H1918" s="29" t="str">
        <f t="shared" si="30"/>
        <v/>
      </c>
      <c r="I1918" s="25" t="str">
        <f>IF(K1918&gt;4,"Dames","Messieurs")</f>
        <v>Messieurs</v>
      </c>
      <c r="J1918" t="str">
        <f>RIGHT(B1918,5)</f>
        <v>315.0</v>
      </c>
      <c r="K1918">
        <f>VALUE(LEFT(J1918,1))</f>
        <v>3</v>
      </c>
      <c r="L1918" s="25" t="str">
        <f>+O1918</f>
        <v>R6 </v>
      </c>
      <c r="M1918" s="25" t="s">
        <v>2735</v>
      </c>
      <c r="N1918" s="25" t="s">
        <v>2736</v>
      </c>
      <c r="O1918" s="25" t="s">
        <v>3065</v>
      </c>
      <c r="P1918" s="25">
        <v>9967</v>
      </c>
      <c r="Q1918" s="25">
        <v>3.5030000000000001</v>
      </c>
      <c r="R1918" s="25" t="s">
        <v>47</v>
      </c>
      <c r="S1918" s="25" t="s">
        <v>36</v>
      </c>
    </row>
    <row r="1919" spans="1:19" x14ac:dyDescent="0.35">
      <c r="A1919" s="25" t="str">
        <f>+N1919</f>
        <v>Pfefferlé Louis</v>
      </c>
      <c r="B1919" s="25" t="str">
        <f>+M1919</f>
        <v>713.01.324.0</v>
      </c>
      <c r="C1919" s="25" t="str">
        <f>LEFT(L1919,2)</f>
        <v>R9</v>
      </c>
      <c r="D1919" s="25">
        <f>+Q1919</f>
        <v>0.75</v>
      </c>
      <c r="E1919" s="25" t="str">
        <f>+R1919</f>
        <v>A</v>
      </c>
      <c r="F1919" s="25" t="str">
        <f>+S1919</f>
        <v>S</v>
      </c>
      <c r="G1919" s="29" t="s">
        <v>2175</v>
      </c>
      <c r="H1919" s="29" t="str">
        <f t="shared" si="30"/>
        <v/>
      </c>
      <c r="I1919" s="25" t="str">
        <f>IF(K1919&gt;4,"Dames","Messieurs")</f>
        <v>Messieurs</v>
      </c>
      <c r="J1919" t="str">
        <f>RIGHT(B1919,5)</f>
        <v>324.0</v>
      </c>
      <c r="K1919">
        <f>VALUE(LEFT(J1919,1))</f>
        <v>3</v>
      </c>
      <c r="L1919" s="25" t="str">
        <f>+O1919</f>
        <v>R9 </v>
      </c>
      <c r="M1919" s="25" t="s">
        <v>2987</v>
      </c>
      <c r="N1919" s="25" t="s">
        <v>2988</v>
      </c>
      <c r="O1919" s="25" t="s">
        <v>3073</v>
      </c>
      <c r="P1919" s="25">
        <v>32458</v>
      </c>
      <c r="Q1919" s="25">
        <v>0.75</v>
      </c>
      <c r="R1919" s="25" t="s">
        <v>36</v>
      </c>
      <c r="S1919" s="25" t="s">
        <v>878</v>
      </c>
    </row>
    <row r="1920" spans="1:19" x14ac:dyDescent="0.35">
      <c r="A1920" s="25" t="str">
        <f>+N1920</f>
        <v>Pfeiffer Ryter Véronique</v>
      </c>
      <c r="B1920" s="25" t="str">
        <f>+M1920</f>
        <v>713.58.572.0</v>
      </c>
      <c r="C1920" s="25" t="str">
        <f>LEFT(L1920,2)</f>
        <v>R7</v>
      </c>
      <c r="D1920" s="25">
        <f>+Q1920</f>
        <v>1.88</v>
      </c>
      <c r="E1920" s="25" t="str">
        <f>+R1920</f>
        <v>65+</v>
      </c>
      <c r="F1920" s="25" t="str">
        <f>+S1920</f>
        <v>A</v>
      </c>
      <c r="G1920" s="29" t="s">
        <v>543</v>
      </c>
      <c r="H1920" s="29" t="str">
        <f t="shared" si="30"/>
        <v/>
      </c>
      <c r="I1920" s="25" t="str">
        <f>IF(K1920&gt;4,"Dames","Messieurs")</f>
        <v>Dames</v>
      </c>
      <c r="J1920" t="str">
        <f>RIGHT(B1920,5)</f>
        <v>572.0</v>
      </c>
      <c r="K1920">
        <f>VALUE(LEFT(J1920,1))</f>
        <v>5</v>
      </c>
      <c r="L1920" s="25" t="str">
        <f>+O1920</f>
        <v>R7 </v>
      </c>
      <c r="M1920" s="25" t="s">
        <v>541</v>
      </c>
      <c r="N1920" s="25" t="s">
        <v>542</v>
      </c>
      <c r="O1920" s="25" t="s">
        <v>3066</v>
      </c>
      <c r="P1920" s="25">
        <v>7227</v>
      </c>
      <c r="Q1920" s="25">
        <v>1.88</v>
      </c>
      <c r="R1920" s="25" t="s">
        <v>100</v>
      </c>
      <c r="S1920" s="25" t="s">
        <v>36</v>
      </c>
    </row>
    <row r="1921" spans="1:19" x14ac:dyDescent="0.35">
      <c r="A1921" s="25" t="str">
        <f>+N1921</f>
        <v>Pfister Casper</v>
      </c>
      <c r="B1921" s="25" t="str">
        <f>+M1921</f>
        <v>714.06.475.0</v>
      </c>
      <c r="C1921" s="25" t="str">
        <f>LEFT(L1921,2)</f>
        <v>R8</v>
      </c>
      <c r="D1921" s="25">
        <f>+Q1921</f>
        <v>1.0720000000000001</v>
      </c>
      <c r="E1921" s="25" t="str">
        <f>+R1921</f>
        <v>A</v>
      </c>
      <c r="F1921" s="25" t="str">
        <f>+S1921</f>
        <v>A</v>
      </c>
      <c r="G1921" s="29" t="s">
        <v>543</v>
      </c>
      <c r="H1921" s="29" t="str">
        <f t="shared" si="30"/>
        <v/>
      </c>
      <c r="I1921" s="25" t="str">
        <f>IF(K1921&gt;4,"Dames","Messieurs")</f>
        <v>Messieurs</v>
      </c>
      <c r="J1921" t="str">
        <f>RIGHT(B1921,5)</f>
        <v>475.0</v>
      </c>
      <c r="K1921">
        <f>VALUE(LEFT(J1921,1))</f>
        <v>4</v>
      </c>
      <c r="L1921" s="25" t="str">
        <f>+O1921</f>
        <v>R8 </v>
      </c>
      <c r="M1921" s="25" t="s">
        <v>382</v>
      </c>
      <c r="N1921" s="25" t="s">
        <v>383</v>
      </c>
      <c r="O1921" s="25" t="s">
        <v>3070</v>
      </c>
      <c r="P1921" s="25">
        <v>28184</v>
      </c>
      <c r="Q1921" s="25">
        <v>1.0720000000000001</v>
      </c>
      <c r="R1921" s="25" t="s">
        <v>36</v>
      </c>
      <c r="S1921" s="25" t="s">
        <v>36</v>
      </c>
    </row>
    <row r="1922" spans="1:19" x14ac:dyDescent="0.35">
      <c r="A1922" s="25" t="str">
        <f>+N1922</f>
        <v>Pfister Jérôme</v>
      </c>
      <c r="B1922" s="25" t="str">
        <f>+M1922</f>
        <v>714.73.243.0</v>
      </c>
      <c r="C1922" s="25" t="str">
        <f>LEFT(L1922,2)</f>
        <v>R9</v>
      </c>
      <c r="D1922" s="25">
        <f>+Q1922</f>
        <v>0.75</v>
      </c>
      <c r="E1922" s="25" t="str">
        <f>+R1922</f>
        <v>50+</v>
      </c>
      <c r="F1922" s="25" t="str">
        <f>+S1922</f>
        <v>S</v>
      </c>
      <c r="G1922" s="29" t="s">
        <v>28</v>
      </c>
      <c r="H1922" s="29" t="str">
        <f t="shared" si="30"/>
        <v/>
      </c>
      <c r="I1922" s="25" t="str">
        <f>IF(K1922&gt;4,"Dames","Messieurs")</f>
        <v>Messieurs</v>
      </c>
      <c r="J1922" t="str">
        <f>RIGHT(B1922,5)</f>
        <v>243.0</v>
      </c>
      <c r="K1922">
        <f>VALUE(LEFT(J1922,1))</f>
        <v>2</v>
      </c>
      <c r="L1922" s="25" t="str">
        <f>+O1922</f>
        <v>R9 </v>
      </c>
      <c r="M1922" s="25" t="s">
        <v>362</v>
      </c>
      <c r="N1922" s="25" t="s">
        <v>363</v>
      </c>
      <c r="O1922" s="25" t="s">
        <v>3073</v>
      </c>
      <c r="P1922" s="25">
        <v>32458</v>
      </c>
      <c r="Q1922" s="25">
        <v>0.75</v>
      </c>
      <c r="R1922" s="25" t="s">
        <v>39</v>
      </c>
      <c r="S1922" s="25" t="s">
        <v>878</v>
      </c>
    </row>
    <row r="1923" spans="1:19" x14ac:dyDescent="0.35">
      <c r="A1923" s="25" t="str">
        <f>+N1923</f>
        <v>Pham - Truong Linh</v>
      </c>
      <c r="B1923" s="25" t="str">
        <f>+M1923</f>
        <v>715.78.340.0</v>
      </c>
      <c r="C1923" s="25" t="str">
        <f>LEFT(L1923,2)</f>
        <v>R9</v>
      </c>
      <c r="D1923" s="25">
        <f>+Q1923</f>
        <v>0.75</v>
      </c>
      <c r="E1923" s="25" t="str">
        <f>+R1923</f>
        <v>45+</v>
      </c>
      <c r="F1923" s="25" t="str">
        <f>+S1923</f>
        <v>A</v>
      </c>
      <c r="G1923" s="29" t="s">
        <v>539</v>
      </c>
      <c r="H1923" s="29" t="str">
        <f t="shared" si="30"/>
        <v/>
      </c>
      <c r="I1923" s="25" t="str">
        <f>IF(K1923&gt;4,"Dames","Messieurs")</f>
        <v>Messieurs</v>
      </c>
      <c r="J1923" t="str">
        <f>RIGHT(B1923,5)</f>
        <v>340.0</v>
      </c>
      <c r="K1923">
        <f>VALUE(LEFT(J1923,1))</f>
        <v>3</v>
      </c>
      <c r="L1923" s="25" t="str">
        <f>+O1923</f>
        <v>R9 </v>
      </c>
      <c r="M1923" s="25" t="s">
        <v>4387</v>
      </c>
      <c r="N1923" s="25" t="s">
        <v>4388</v>
      </c>
      <c r="O1923" s="25" t="s">
        <v>3073</v>
      </c>
      <c r="P1923" s="25">
        <v>32458</v>
      </c>
      <c r="Q1923" s="25">
        <v>0.75</v>
      </c>
      <c r="R1923" s="25" t="s">
        <v>78</v>
      </c>
      <c r="S1923" s="25" t="s">
        <v>36</v>
      </c>
    </row>
    <row r="1924" spans="1:19" x14ac:dyDescent="0.35">
      <c r="A1924" s="25" t="str">
        <f>+N1924</f>
        <v>Pham - Truong Thanh</v>
      </c>
      <c r="B1924" s="25" t="str">
        <f>+M1924</f>
        <v>715.81.282.0</v>
      </c>
      <c r="C1924" s="25" t="str">
        <f>LEFT(L1924,2)</f>
        <v>R9</v>
      </c>
      <c r="D1924" s="25">
        <f>+Q1924</f>
        <v>0.75</v>
      </c>
      <c r="E1924" s="25" t="str">
        <f>+R1924</f>
        <v>40+</v>
      </c>
      <c r="F1924" s="25" t="str">
        <f>+S1924</f>
        <v>A</v>
      </c>
      <c r="G1924" s="29" t="s">
        <v>539</v>
      </c>
      <c r="H1924" s="29" t="str">
        <f t="shared" si="30"/>
        <v/>
      </c>
      <c r="I1924" s="25" t="str">
        <f>IF(K1924&gt;4,"Dames","Messieurs")</f>
        <v>Messieurs</v>
      </c>
      <c r="J1924" t="str">
        <f>RIGHT(B1924,5)</f>
        <v>282.0</v>
      </c>
      <c r="K1924">
        <f>VALUE(LEFT(J1924,1))</f>
        <v>2</v>
      </c>
      <c r="L1924" s="25" t="str">
        <f>+O1924</f>
        <v>R9 </v>
      </c>
      <c r="M1924" s="25" t="s">
        <v>4389</v>
      </c>
      <c r="N1924" s="25" t="s">
        <v>4390</v>
      </c>
      <c r="O1924" s="25" t="s">
        <v>3073</v>
      </c>
      <c r="P1924" s="25">
        <v>32458</v>
      </c>
      <c r="Q1924" s="25">
        <v>0.75</v>
      </c>
      <c r="R1924" s="25" t="s">
        <v>68</v>
      </c>
      <c r="S1924" s="25" t="s">
        <v>36</v>
      </c>
    </row>
    <row r="1925" spans="1:19" x14ac:dyDescent="0.35">
      <c r="A1925" s="25" t="str">
        <f>+N1925</f>
        <v>Pham Ilyan</v>
      </c>
      <c r="B1925" s="25" t="str">
        <f>+M1925</f>
        <v>715.17.368.0</v>
      </c>
      <c r="C1925" s="25" t="str">
        <f>LEFT(L1925,2)</f>
        <v>R9</v>
      </c>
      <c r="D1925" s="25">
        <f>+Q1925</f>
        <v>0.745</v>
      </c>
      <c r="E1925" s="25" t="str">
        <f>+R1925</f>
        <v>10&amp;U</v>
      </c>
      <c r="F1925" s="25" t="str">
        <f>+S1925</f>
        <v>A</v>
      </c>
      <c r="G1925" s="29" t="s">
        <v>539</v>
      </c>
      <c r="H1925" s="29" t="str">
        <f t="shared" si="30"/>
        <v/>
      </c>
      <c r="I1925" s="25" t="str">
        <f>IF(K1925&gt;4,"Dames","Messieurs")</f>
        <v>Messieurs</v>
      </c>
      <c r="J1925" t="str">
        <f>RIGHT(B1925,5)</f>
        <v>368.0</v>
      </c>
      <c r="K1925">
        <f>VALUE(LEFT(J1925,1))</f>
        <v>3</v>
      </c>
      <c r="L1925" s="25" t="str">
        <f>+O1925</f>
        <v>R9 </v>
      </c>
      <c r="M1925" s="25" t="s">
        <v>4395</v>
      </c>
      <c r="N1925" s="25" t="s">
        <v>4396</v>
      </c>
      <c r="O1925" s="25" t="s">
        <v>3073</v>
      </c>
      <c r="P1925" s="25">
        <v>44548</v>
      </c>
      <c r="Q1925" s="25">
        <v>0.745</v>
      </c>
      <c r="R1925" s="25" t="s">
        <v>110</v>
      </c>
      <c r="S1925" s="25" t="s">
        <v>36</v>
      </c>
    </row>
    <row r="1926" spans="1:19" x14ac:dyDescent="0.35">
      <c r="A1926" s="25" t="str">
        <f>+N1926</f>
        <v>Pham Naël</v>
      </c>
      <c r="B1926" s="25" t="str">
        <f>+M1926</f>
        <v>715.15.204.0</v>
      </c>
      <c r="C1926" s="25" t="str">
        <f>LEFT(L1926,2)</f>
        <v>R9</v>
      </c>
      <c r="D1926" s="25">
        <f>+Q1926</f>
        <v>0.75</v>
      </c>
      <c r="E1926" s="25" t="str">
        <f>+R1926</f>
        <v>10&amp;U</v>
      </c>
      <c r="F1926" s="25" t="str">
        <f>+S1926</f>
        <v>A</v>
      </c>
      <c r="G1926" s="29" t="s">
        <v>539</v>
      </c>
      <c r="H1926" s="29" t="str">
        <f t="shared" si="30"/>
        <v/>
      </c>
      <c r="I1926" s="25" t="str">
        <f>IF(K1926&gt;4,"Dames","Messieurs")</f>
        <v>Messieurs</v>
      </c>
      <c r="J1926" t="str">
        <f>RIGHT(B1926,5)</f>
        <v>204.0</v>
      </c>
      <c r="K1926">
        <f>VALUE(LEFT(J1926,1))</f>
        <v>2</v>
      </c>
      <c r="L1926" s="25" t="str">
        <f>+O1926</f>
        <v>R9 </v>
      </c>
      <c r="M1926" s="25" t="s">
        <v>3484</v>
      </c>
      <c r="N1926" s="25" t="s">
        <v>3485</v>
      </c>
      <c r="O1926" s="25" t="s">
        <v>3073</v>
      </c>
      <c r="P1926" s="25">
        <v>32458</v>
      </c>
      <c r="Q1926" s="25">
        <v>0.75</v>
      </c>
      <c r="R1926" s="25" t="s">
        <v>110</v>
      </c>
      <c r="S1926" s="25" t="s">
        <v>36</v>
      </c>
    </row>
    <row r="1927" spans="1:19" x14ac:dyDescent="0.35">
      <c r="A1927" s="25" t="str">
        <f>+N1927</f>
        <v>Philippoz Max</v>
      </c>
      <c r="B1927" s="25" t="str">
        <f>+M1927</f>
        <v>715.97.450.0</v>
      </c>
      <c r="C1927" s="25" t="str">
        <f>LEFT(L1927,2)</f>
        <v>R9</v>
      </c>
      <c r="D1927" s="25">
        <f>+Q1927</f>
        <v>0.75</v>
      </c>
      <c r="E1927" s="25" t="str">
        <f>+R1927</f>
        <v>A</v>
      </c>
      <c r="F1927" s="25" t="str">
        <f>+S1927</f>
        <v>S</v>
      </c>
      <c r="G1927" s="29" t="s">
        <v>3359</v>
      </c>
      <c r="H1927" s="29" t="str">
        <f t="shared" si="30"/>
        <v/>
      </c>
      <c r="I1927" s="25" t="str">
        <f>IF(K1927&gt;4,"Dames","Messieurs")</f>
        <v>Messieurs</v>
      </c>
      <c r="J1927" t="str">
        <f>RIGHT(B1927,5)</f>
        <v>450.0</v>
      </c>
      <c r="K1927">
        <f>VALUE(LEFT(J1927,1))</f>
        <v>4</v>
      </c>
      <c r="L1927" s="25" t="str">
        <f>+O1927</f>
        <v>R9 </v>
      </c>
      <c r="M1927" s="25" t="s">
        <v>1723</v>
      </c>
      <c r="N1927" s="25" t="s">
        <v>1724</v>
      </c>
      <c r="O1927" s="25" t="s">
        <v>3073</v>
      </c>
      <c r="P1927" s="25">
        <v>32458</v>
      </c>
      <c r="Q1927" s="25">
        <v>0.75</v>
      </c>
      <c r="R1927" s="25" t="s">
        <v>36</v>
      </c>
      <c r="S1927" s="25" t="s">
        <v>878</v>
      </c>
    </row>
    <row r="1928" spans="1:19" x14ac:dyDescent="0.35">
      <c r="A1928" s="25" t="str">
        <f>+N1928</f>
        <v>Philippoz-Bétrisey Caroline</v>
      </c>
      <c r="B1928" s="25" t="str">
        <f>+M1928</f>
        <v>715.80.872.0</v>
      </c>
      <c r="C1928" s="25" t="str">
        <f>LEFT(L1928,2)</f>
        <v>R7</v>
      </c>
      <c r="D1928" s="25">
        <f>+Q1928</f>
        <v>2.0070000000000001</v>
      </c>
      <c r="E1928" s="25" t="str">
        <f>+R1928</f>
        <v>45+</v>
      </c>
      <c r="F1928" s="25" t="str">
        <f>+S1928</f>
        <v>A</v>
      </c>
      <c r="G1928" s="29" t="s">
        <v>25</v>
      </c>
      <c r="H1928" s="29" t="str">
        <f t="shared" si="30"/>
        <v/>
      </c>
      <c r="I1928" s="25" t="str">
        <f>IF(K1928&gt;4,"Dames","Messieurs")</f>
        <v>Dames</v>
      </c>
      <c r="J1928" t="str">
        <f>RIGHT(B1928,5)</f>
        <v>872.0</v>
      </c>
      <c r="K1928">
        <f>VALUE(LEFT(J1928,1))</f>
        <v>8</v>
      </c>
      <c r="L1928" s="25" t="str">
        <f>+O1928</f>
        <v>R7 </v>
      </c>
      <c r="M1928" s="25" t="s">
        <v>544</v>
      </c>
      <c r="N1928" s="25" t="s">
        <v>545</v>
      </c>
      <c r="O1928" s="25" t="s">
        <v>3066</v>
      </c>
      <c r="P1928" s="25">
        <v>6858</v>
      </c>
      <c r="Q1928" s="25">
        <v>2.0070000000000001</v>
      </c>
      <c r="R1928" s="25" t="s">
        <v>78</v>
      </c>
      <c r="S1928" s="25" t="s">
        <v>36</v>
      </c>
    </row>
    <row r="1929" spans="1:19" x14ac:dyDescent="0.35">
      <c r="A1929" s="25" t="str">
        <f>+N1929</f>
        <v>Piacentini Paola</v>
      </c>
      <c r="B1929" s="25" t="str">
        <f>+M1929</f>
        <v>716.63.685.0</v>
      </c>
      <c r="C1929" s="25" t="str">
        <f>LEFT(L1929,2)</f>
        <v>R8</v>
      </c>
      <c r="D1929" s="25">
        <f>+Q1929</f>
        <v>1.415</v>
      </c>
      <c r="E1929" s="25" t="str">
        <f>+R1929</f>
        <v>60+</v>
      </c>
      <c r="F1929" s="25" t="str">
        <f>+S1929</f>
        <v>A</v>
      </c>
      <c r="G1929" s="29" t="s">
        <v>5399</v>
      </c>
      <c r="H1929" s="29" t="str">
        <f t="shared" si="30"/>
        <v/>
      </c>
      <c r="I1929" s="25" t="str">
        <f>IF(K1929&gt;4,"Dames","Messieurs")</f>
        <v>Dames</v>
      </c>
      <c r="J1929" t="str">
        <f>RIGHT(B1929,5)</f>
        <v>685.0</v>
      </c>
      <c r="K1929">
        <f>VALUE(LEFT(J1929,1))</f>
        <v>6</v>
      </c>
      <c r="L1929" s="25" t="str">
        <f>+O1929</f>
        <v>R8 </v>
      </c>
      <c r="M1929" s="25" t="s">
        <v>3830</v>
      </c>
      <c r="N1929" s="25" t="s">
        <v>3831</v>
      </c>
      <c r="O1929" s="25" t="s">
        <v>3070</v>
      </c>
      <c r="P1929" s="25">
        <v>8883</v>
      </c>
      <c r="Q1929" s="25">
        <v>1.415</v>
      </c>
      <c r="R1929" s="25" t="s">
        <v>47</v>
      </c>
      <c r="S1929" s="25" t="s">
        <v>36</v>
      </c>
    </row>
    <row r="1930" spans="1:19" x14ac:dyDescent="0.35">
      <c r="A1930" s="25" t="str">
        <f>+N1930</f>
        <v>Piancastelli Robin</v>
      </c>
      <c r="B1930" s="25" t="str">
        <f>+M1930</f>
        <v>716.97.418.0</v>
      </c>
      <c r="C1930" s="25" t="str">
        <f>LEFT(L1930,2)</f>
        <v>R7</v>
      </c>
      <c r="D1930" s="25">
        <f>+Q1930</f>
        <v>3.08</v>
      </c>
      <c r="E1930" s="25" t="str">
        <f>+R1930</f>
        <v>A</v>
      </c>
      <c r="F1930" s="25" t="str">
        <f>+S1930</f>
        <v>A</v>
      </c>
      <c r="G1930" s="29" t="s">
        <v>28</v>
      </c>
      <c r="H1930" s="29" t="str">
        <f t="shared" si="30"/>
        <v/>
      </c>
      <c r="I1930" s="25" t="str">
        <f>IF(K1930&gt;4,"Dames","Messieurs")</f>
        <v>Messieurs</v>
      </c>
      <c r="J1930" t="str">
        <f>RIGHT(B1930,5)</f>
        <v>418.0</v>
      </c>
      <c r="K1930">
        <f>VALUE(LEFT(J1930,1))</f>
        <v>4</v>
      </c>
      <c r="L1930" s="25" t="str">
        <f>+O1930</f>
        <v>R7 </v>
      </c>
      <c r="M1930" s="25" t="s">
        <v>2447</v>
      </c>
      <c r="N1930" s="25" t="s">
        <v>2448</v>
      </c>
      <c r="O1930" s="25" t="s">
        <v>3066</v>
      </c>
      <c r="P1930" s="25">
        <v>12130</v>
      </c>
      <c r="Q1930" s="25">
        <v>3.08</v>
      </c>
      <c r="R1930" s="25" t="s">
        <v>36</v>
      </c>
      <c r="S1930" s="25" t="s">
        <v>36</v>
      </c>
    </row>
    <row r="1931" spans="1:19" x14ac:dyDescent="0.35">
      <c r="A1931" s="25" t="str">
        <f>+N1931</f>
        <v>Piccinini Fernando</v>
      </c>
      <c r="B1931" s="25" t="str">
        <f>+M1931</f>
        <v>716.66.264.0</v>
      </c>
      <c r="C1931" s="25" t="str">
        <f>LEFT(L1931,2)</f>
        <v>R7</v>
      </c>
      <c r="D1931" s="25">
        <f>+Q1931</f>
        <v>3.1789999999999998</v>
      </c>
      <c r="E1931" s="25" t="str">
        <f>+R1931</f>
        <v>55+</v>
      </c>
      <c r="F1931" s="25" t="str">
        <f>+S1931</f>
        <v>S</v>
      </c>
      <c r="G1931" s="29" t="s">
        <v>1839</v>
      </c>
      <c r="H1931" s="29" t="str">
        <f t="shared" si="30"/>
        <v/>
      </c>
      <c r="I1931" s="25" t="str">
        <f>IF(K1931&gt;4,"Dames","Messieurs")</f>
        <v>Messieurs</v>
      </c>
      <c r="J1931" t="str">
        <f>RIGHT(B1931,5)</f>
        <v>264.0</v>
      </c>
      <c r="K1931">
        <f>VALUE(LEFT(J1931,1))</f>
        <v>2</v>
      </c>
      <c r="L1931" s="25" t="str">
        <f>+O1931</f>
        <v>R7 </v>
      </c>
      <c r="M1931" s="25" t="s">
        <v>3863</v>
      </c>
      <c r="N1931" s="25" t="s">
        <v>3864</v>
      </c>
      <c r="O1931" s="25" t="s">
        <v>3066</v>
      </c>
      <c r="P1931" s="25">
        <v>11574</v>
      </c>
      <c r="Q1931" s="25">
        <v>3.1789999999999998</v>
      </c>
      <c r="R1931" s="25" t="s">
        <v>53</v>
      </c>
      <c r="S1931" s="25" t="s">
        <v>878</v>
      </c>
    </row>
    <row r="1932" spans="1:19" x14ac:dyDescent="0.35">
      <c r="A1932" s="25" t="str">
        <f>+N1932</f>
        <v>Pichoir Maxime</v>
      </c>
      <c r="B1932" s="25" t="str">
        <f>+M1932</f>
        <v>716.15.419.0</v>
      </c>
      <c r="C1932" s="25" t="str">
        <f>LEFT(L1932,2)</f>
        <v>R9</v>
      </c>
      <c r="D1932" s="25">
        <f>+Q1932</f>
        <v>0.745</v>
      </c>
      <c r="E1932" s="25" t="str">
        <f>+R1932</f>
        <v>10&amp;U</v>
      </c>
      <c r="F1932" s="25" t="str">
        <f>+S1932</f>
        <v>A</v>
      </c>
      <c r="G1932" s="29" t="s">
        <v>3359</v>
      </c>
      <c r="H1932" s="29" t="str">
        <f t="shared" si="30"/>
        <v/>
      </c>
      <c r="I1932" s="25" t="str">
        <f>IF(K1932&gt;4,"Dames","Messieurs")</f>
        <v>Messieurs</v>
      </c>
      <c r="J1932" t="str">
        <f>RIGHT(B1932,5)</f>
        <v>419.0</v>
      </c>
      <c r="K1932">
        <f>VALUE(LEFT(J1932,1))</f>
        <v>4</v>
      </c>
      <c r="L1932" s="25" t="str">
        <f>+O1932</f>
        <v>R9 </v>
      </c>
      <c r="M1932" s="25" t="s">
        <v>5057</v>
      </c>
      <c r="N1932" s="25" t="s">
        <v>5058</v>
      </c>
      <c r="O1932" s="25" t="s">
        <v>3073</v>
      </c>
      <c r="P1932" s="25">
        <v>44548</v>
      </c>
      <c r="Q1932" s="25">
        <v>0.745</v>
      </c>
      <c r="R1932" s="25" t="s">
        <v>110</v>
      </c>
      <c r="S1932" s="25" t="s">
        <v>36</v>
      </c>
    </row>
    <row r="1933" spans="1:19" x14ac:dyDescent="0.35">
      <c r="A1933" s="25" t="str">
        <f>+N1933</f>
        <v>Pieracci Yohan</v>
      </c>
      <c r="B1933" s="25" t="str">
        <f>+M1933</f>
        <v>716.98.324.0</v>
      </c>
      <c r="C1933" s="25" t="str">
        <f>LEFT(L1933,2)</f>
        <v>R5</v>
      </c>
      <c r="D1933" s="25">
        <f>+Q1933</f>
        <v>5.125</v>
      </c>
      <c r="E1933" s="25" t="str">
        <f>+R1933</f>
        <v>A</v>
      </c>
      <c r="F1933" s="25" t="str">
        <f>+S1933</f>
        <v>A</v>
      </c>
      <c r="G1933" s="29" t="s">
        <v>3359</v>
      </c>
      <c r="H1933" s="29" t="str">
        <f t="shared" si="30"/>
        <v/>
      </c>
      <c r="I1933" s="25" t="str">
        <f>IF(K1933&gt;4,"Dames","Messieurs")</f>
        <v>Messieurs</v>
      </c>
      <c r="J1933" t="str">
        <f>RIGHT(B1933,5)</f>
        <v>324.0</v>
      </c>
      <c r="K1933">
        <f>VALUE(LEFT(J1933,1))</f>
        <v>3</v>
      </c>
      <c r="L1933" s="25" t="str">
        <f>+O1933</f>
        <v>R5 </v>
      </c>
      <c r="M1933" s="25" t="s">
        <v>1725</v>
      </c>
      <c r="N1933" s="25" t="s">
        <v>1726</v>
      </c>
      <c r="O1933" s="25" t="s">
        <v>3084</v>
      </c>
      <c r="P1933" s="25">
        <v>3943</v>
      </c>
      <c r="Q1933" s="25">
        <v>5.125</v>
      </c>
      <c r="R1933" s="25" t="s">
        <v>36</v>
      </c>
      <c r="S1933" s="25" t="s">
        <v>36</v>
      </c>
    </row>
    <row r="1934" spans="1:19" x14ac:dyDescent="0.35">
      <c r="A1934" s="25" t="str">
        <f>+N1934</f>
        <v>Pignat Samuel</v>
      </c>
      <c r="B1934" s="25" t="str">
        <f>+M1934</f>
        <v>717.75.112.0</v>
      </c>
      <c r="C1934" s="25" t="str">
        <f>LEFT(L1934,2)</f>
        <v>R7</v>
      </c>
      <c r="D1934" s="25">
        <f>+Q1934</f>
        <v>3.2759999999999998</v>
      </c>
      <c r="E1934" s="25" t="str">
        <f>+R1934</f>
        <v>50+</v>
      </c>
      <c r="F1934" s="25" t="str">
        <f>+S1934</f>
        <v>A</v>
      </c>
      <c r="G1934" s="29" t="s">
        <v>26</v>
      </c>
      <c r="H1934" s="29" t="str">
        <f t="shared" si="30"/>
        <v/>
      </c>
      <c r="I1934" s="25" t="str">
        <f>IF(K1934&gt;4,"Dames","Messieurs")</f>
        <v>Messieurs</v>
      </c>
      <c r="J1934" t="str">
        <f>RIGHT(B1934,5)</f>
        <v>112.0</v>
      </c>
      <c r="K1934">
        <f>VALUE(LEFT(J1934,1))</f>
        <v>1</v>
      </c>
      <c r="L1934" s="25" t="str">
        <f>+O1934</f>
        <v>R7 </v>
      </c>
      <c r="M1934" s="25" t="s">
        <v>2200</v>
      </c>
      <c r="N1934" s="25" t="s">
        <v>2201</v>
      </c>
      <c r="O1934" s="25" t="s">
        <v>3066</v>
      </c>
      <c r="P1934" s="25">
        <v>11109</v>
      </c>
      <c r="Q1934" s="25">
        <v>3.2759999999999998</v>
      </c>
      <c r="R1934" s="25" t="s">
        <v>39</v>
      </c>
      <c r="S1934" s="25" t="s">
        <v>36</v>
      </c>
    </row>
    <row r="1935" spans="1:19" x14ac:dyDescent="0.35">
      <c r="A1935" s="25" t="str">
        <f>+N1935</f>
        <v>Piguet Camille</v>
      </c>
      <c r="B1935" s="25" t="str">
        <f>+M1935</f>
        <v>717.87.755.0</v>
      </c>
      <c r="C1935" s="25" t="str">
        <f>LEFT(L1935,2)</f>
        <v>R8</v>
      </c>
      <c r="D1935" s="25">
        <f>+Q1935</f>
        <v>1.389</v>
      </c>
      <c r="E1935" s="25" t="str">
        <f>+R1935</f>
        <v>35+</v>
      </c>
      <c r="F1935" s="25" t="str">
        <f>+S1935</f>
        <v>S</v>
      </c>
      <c r="G1935" s="29" t="s">
        <v>28</v>
      </c>
      <c r="H1935" s="29" t="str">
        <f t="shared" si="30"/>
        <v/>
      </c>
      <c r="I1935" s="25" t="str">
        <f>IF(K1935&gt;4,"Dames","Messieurs")</f>
        <v>Dames</v>
      </c>
      <c r="J1935" t="str">
        <f>RIGHT(B1935,5)</f>
        <v>755.0</v>
      </c>
      <c r="K1935">
        <f>VALUE(LEFT(J1935,1))</f>
        <v>7</v>
      </c>
      <c r="L1935" s="25" t="str">
        <f>+O1935</f>
        <v>R8 </v>
      </c>
      <c r="M1935" s="25" t="s">
        <v>265</v>
      </c>
      <c r="N1935" s="25" t="s">
        <v>266</v>
      </c>
      <c r="O1935" s="25" t="s">
        <v>3070</v>
      </c>
      <c r="P1935" s="25">
        <v>9006</v>
      </c>
      <c r="Q1935" s="25">
        <v>1.389</v>
      </c>
      <c r="R1935" s="25" t="s">
        <v>42</v>
      </c>
      <c r="S1935" s="25" t="s">
        <v>878</v>
      </c>
    </row>
    <row r="1936" spans="1:19" x14ac:dyDescent="0.35">
      <c r="A1936" s="25" t="str">
        <f>+N1936</f>
        <v>Piguet Karim</v>
      </c>
      <c r="B1936" s="25" t="str">
        <f>+M1936</f>
        <v>717.76.148.0</v>
      </c>
      <c r="C1936" s="25" t="str">
        <f>LEFT(L1936,2)</f>
        <v>R9</v>
      </c>
      <c r="D1936" s="25">
        <f>+Q1936</f>
        <v>0.75</v>
      </c>
      <c r="E1936" s="25" t="str">
        <f>+R1936</f>
        <v>45+</v>
      </c>
      <c r="F1936" s="25" t="str">
        <f>+S1936</f>
        <v>A</v>
      </c>
      <c r="G1936" s="29" t="s">
        <v>28</v>
      </c>
      <c r="H1936" s="29" t="str">
        <f t="shared" si="30"/>
        <v/>
      </c>
      <c r="I1936" s="25" t="str">
        <f>IF(K1936&gt;4,"Dames","Messieurs")</f>
        <v>Messieurs</v>
      </c>
      <c r="J1936" t="str">
        <f>RIGHT(B1936,5)</f>
        <v>148.0</v>
      </c>
      <c r="K1936">
        <f>VALUE(LEFT(J1936,1))</f>
        <v>1</v>
      </c>
      <c r="L1936" s="25" t="str">
        <f>+O1936</f>
        <v>R9 </v>
      </c>
      <c r="M1936" s="25" t="s">
        <v>378</v>
      </c>
      <c r="N1936" s="25" t="s">
        <v>379</v>
      </c>
      <c r="O1936" s="25" t="s">
        <v>3073</v>
      </c>
      <c r="P1936" s="25">
        <v>32458</v>
      </c>
      <c r="Q1936" s="25">
        <v>0.75</v>
      </c>
      <c r="R1936" s="25" t="s">
        <v>78</v>
      </c>
      <c r="S1936" s="25" t="s">
        <v>36</v>
      </c>
    </row>
    <row r="1937" spans="1:19" x14ac:dyDescent="0.35">
      <c r="A1937" s="25" t="str">
        <f>+N1937</f>
        <v>Piguet-Din Théodore</v>
      </c>
      <c r="B1937" s="25" t="str">
        <f>+M1937</f>
        <v>287.87.372.0</v>
      </c>
      <c r="C1937" s="25" t="str">
        <f>LEFT(L1937,2)</f>
        <v>R5</v>
      </c>
      <c r="D1937" s="25">
        <f>+Q1937</f>
        <v>5.5469999999999997</v>
      </c>
      <c r="E1937" s="25" t="str">
        <f>+R1937</f>
        <v>35+</v>
      </c>
      <c r="F1937" s="25" t="str">
        <f>+S1937</f>
        <v>A</v>
      </c>
      <c r="G1937" s="29" t="s">
        <v>28</v>
      </c>
      <c r="H1937" s="29" t="str">
        <f t="shared" si="30"/>
        <v/>
      </c>
      <c r="I1937" s="25" t="str">
        <f>IF(K1937&gt;4,"Dames","Messieurs")</f>
        <v>Messieurs</v>
      </c>
      <c r="J1937" t="str">
        <f>RIGHT(B1937,5)</f>
        <v>372.0</v>
      </c>
      <c r="K1937">
        <f>VALUE(LEFT(J1937,1))</f>
        <v>3</v>
      </c>
      <c r="L1937" s="25" t="str">
        <f>+O1937</f>
        <v>R5 </v>
      </c>
      <c r="M1937" s="25" t="s">
        <v>4836</v>
      </c>
      <c r="N1937" s="25" t="s">
        <v>3811</v>
      </c>
      <c r="O1937" s="25" t="s">
        <v>3084</v>
      </c>
      <c r="P1937" s="25">
        <v>3049</v>
      </c>
      <c r="Q1937" s="25">
        <v>5.5469999999999997</v>
      </c>
      <c r="R1937" s="25" t="s">
        <v>42</v>
      </c>
      <c r="S1937" s="25" t="s">
        <v>36</v>
      </c>
    </row>
    <row r="1938" spans="1:19" x14ac:dyDescent="0.35">
      <c r="A1938" s="25" t="str">
        <f>+N1938</f>
        <v>Pilet von Arx Léo</v>
      </c>
      <c r="B1938" s="25" t="str">
        <f>+M1938</f>
        <v>717.04.402.0</v>
      </c>
      <c r="C1938" s="25" t="str">
        <f>LEFT(L1938,2)</f>
        <v>R9</v>
      </c>
      <c r="D1938" s="25">
        <f>+Q1938</f>
        <v>0.75</v>
      </c>
      <c r="E1938" s="25" t="str">
        <f>+R1938</f>
        <v>A</v>
      </c>
      <c r="F1938" s="25" t="str">
        <f>+S1938</f>
        <v>S</v>
      </c>
      <c r="G1938" s="29" t="s">
        <v>1839</v>
      </c>
      <c r="H1938" s="29" t="str">
        <f t="shared" si="30"/>
        <v/>
      </c>
      <c r="I1938" s="25" t="str">
        <f>IF(K1938&gt;4,"Dames","Messieurs")</f>
        <v>Messieurs</v>
      </c>
      <c r="J1938" t="str">
        <f>RIGHT(B1938,5)</f>
        <v>402.0</v>
      </c>
      <c r="K1938">
        <f>VALUE(LEFT(J1938,1))</f>
        <v>4</v>
      </c>
      <c r="L1938" s="25" t="str">
        <f>+O1938</f>
        <v>R9 </v>
      </c>
      <c r="M1938" s="25" t="s">
        <v>2002</v>
      </c>
      <c r="N1938" s="25" t="s">
        <v>2003</v>
      </c>
      <c r="O1938" s="25" t="s">
        <v>3073</v>
      </c>
      <c r="P1938" s="25">
        <v>32458</v>
      </c>
      <c r="Q1938" s="25">
        <v>0.75</v>
      </c>
      <c r="R1938" s="25" t="s">
        <v>36</v>
      </c>
      <c r="S1938" s="25" t="s">
        <v>878</v>
      </c>
    </row>
    <row r="1939" spans="1:19" x14ac:dyDescent="0.35">
      <c r="A1939" s="25" t="str">
        <f>+N1939</f>
        <v>Piller Yvan</v>
      </c>
      <c r="B1939" s="25" t="str">
        <f>+M1939</f>
        <v>717.75.202.0</v>
      </c>
      <c r="C1939" s="25" t="str">
        <f>LEFT(L1939,2)</f>
        <v>R6</v>
      </c>
      <c r="D1939" s="25">
        <f>+Q1939</f>
        <v>3.9649999999999999</v>
      </c>
      <c r="E1939" s="25" t="str">
        <f>+R1939</f>
        <v>50+</v>
      </c>
      <c r="F1939" s="25" t="str">
        <f>+S1939</f>
        <v>A</v>
      </c>
      <c r="G1939" s="29" t="s">
        <v>3393</v>
      </c>
      <c r="H1939" s="29" t="str">
        <f t="shared" si="30"/>
        <v/>
      </c>
      <c r="I1939" s="25" t="str">
        <f>IF(K1939&gt;4,"Dames","Messieurs")</f>
        <v>Messieurs</v>
      </c>
      <c r="J1939" t="str">
        <f>RIGHT(B1939,5)</f>
        <v>202.0</v>
      </c>
      <c r="K1939">
        <f>VALUE(LEFT(J1939,1))</f>
        <v>2</v>
      </c>
      <c r="L1939" s="25" t="str">
        <f>+O1939</f>
        <v>R6 </v>
      </c>
      <c r="M1939" s="25" t="s">
        <v>3602</v>
      </c>
      <c r="N1939" s="25" t="s">
        <v>3603</v>
      </c>
      <c r="O1939" s="25" t="s">
        <v>3065</v>
      </c>
      <c r="P1939" s="25">
        <v>7851</v>
      </c>
      <c r="Q1939" s="25">
        <v>3.9649999999999999</v>
      </c>
      <c r="R1939" s="25" t="s">
        <v>39</v>
      </c>
      <c r="S1939" s="25" t="s">
        <v>36</v>
      </c>
    </row>
    <row r="1940" spans="1:19" x14ac:dyDescent="0.35">
      <c r="A1940" s="25" t="str">
        <f>+N1940</f>
        <v>Pillet Bertrand</v>
      </c>
      <c r="B1940" s="25" t="str">
        <f>+M1940</f>
        <v>717.89.153.0</v>
      </c>
      <c r="C1940" s="25" t="str">
        <f>LEFT(L1940,2)</f>
        <v>R9</v>
      </c>
      <c r="D1940" s="25">
        <f>+Q1940</f>
        <v>0.75</v>
      </c>
      <c r="E1940" s="25" t="str">
        <f>+R1940</f>
        <v>35+</v>
      </c>
      <c r="F1940" s="25" t="str">
        <f>+S1940</f>
        <v>S</v>
      </c>
      <c r="G1940" s="29" t="s">
        <v>25</v>
      </c>
      <c r="H1940" s="29" t="str">
        <f t="shared" si="30"/>
        <v/>
      </c>
      <c r="I1940" s="25" t="str">
        <f>IF(K1940&gt;4,"Dames","Messieurs")</f>
        <v>Messieurs</v>
      </c>
      <c r="J1940" t="str">
        <f>RIGHT(B1940,5)</f>
        <v>153.0</v>
      </c>
      <c r="K1940">
        <f>VALUE(LEFT(J1940,1))</f>
        <v>1</v>
      </c>
      <c r="L1940" s="25" t="str">
        <f>+O1940</f>
        <v>R9 </v>
      </c>
      <c r="M1940" s="25" t="s">
        <v>889</v>
      </c>
      <c r="N1940" s="25" t="s">
        <v>890</v>
      </c>
      <c r="O1940" s="25" t="s">
        <v>3073</v>
      </c>
      <c r="P1940" s="25">
        <v>32458</v>
      </c>
      <c r="Q1940" s="25">
        <v>0.75</v>
      </c>
      <c r="R1940" s="25" t="s">
        <v>42</v>
      </c>
      <c r="S1940" s="25" t="s">
        <v>878</v>
      </c>
    </row>
    <row r="1941" spans="1:19" x14ac:dyDescent="0.35">
      <c r="A1941" s="25" t="str">
        <f>+N1941</f>
        <v>Pillonel Yves</v>
      </c>
      <c r="B1941" s="25" t="str">
        <f>+M1941</f>
        <v>717.61.101.0</v>
      </c>
      <c r="C1941" s="25" t="str">
        <f>LEFT(L1941,2)</f>
        <v>R9</v>
      </c>
      <c r="D1941" s="25">
        <f>+Q1941</f>
        <v>0.75600000000000001</v>
      </c>
      <c r="E1941" s="25" t="str">
        <f>+R1941</f>
        <v>60+</v>
      </c>
      <c r="F1941" s="25" t="str">
        <f>+S1941</f>
        <v>A</v>
      </c>
      <c r="G1941" s="29" t="s">
        <v>3995</v>
      </c>
      <c r="H1941" s="29" t="str">
        <f t="shared" si="30"/>
        <v/>
      </c>
      <c r="I1941" s="25" t="str">
        <f>IF(K1941&gt;4,"Dames","Messieurs")</f>
        <v>Messieurs</v>
      </c>
      <c r="J1941" t="str">
        <f>RIGHT(B1941,5)</f>
        <v>101.0</v>
      </c>
      <c r="K1941">
        <f>VALUE(LEFT(J1941,1))</f>
        <v>1</v>
      </c>
      <c r="L1941" s="25" t="str">
        <f>+O1941</f>
        <v>R9 </v>
      </c>
      <c r="M1941" s="25" t="s">
        <v>4246</v>
      </c>
      <c r="N1941" s="25" t="s">
        <v>4247</v>
      </c>
      <c r="O1941" s="25" t="s">
        <v>3073</v>
      </c>
      <c r="P1941" s="25">
        <v>32363</v>
      </c>
      <c r="Q1941" s="25">
        <v>0.75600000000000001</v>
      </c>
      <c r="R1941" s="25" t="s">
        <v>47</v>
      </c>
      <c r="S1941" s="25" t="s">
        <v>36</v>
      </c>
    </row>
    <row r="1942" spans="1:19" x14ac:dyDescent="0.35">
      <c r="A1942" s="25" t="str">
        <f>+N1942</f>
        <v>Pilloud Coline</v>
      </c>
      <c r="B1942" s="25" t="str">
        <f>+M1942</f>
        <v>717.90.779.0</v>
      </c>
      <c r="C1942" s="25" t="str">
        <f>LEFT(L1942,2)</f>
        <v>R5</v>
      </c>
      <c r="D1942" s="25">
        <f>+Q1942</f>
        <v>4.6219999999999999</v>
      </c>
      <c r="E1942" s="25" t="str">
        <f>+R1942</f>
        <v>35+</v>
      </c>
      <c r="F1942" s="25" t="str">
        <f>+S1942</f>
        <v>A</v>
      </c>
      <c r="G1942" s="29" t="s">
        <v>2175</v>
      </c>
      <c r="H1942" s="29" t="str">
        <f t="shared" si="30"/>
        <v/>
      </c>
      <c r="I1942" s="25" t="str">
        <f>IF(K1942&gt;4,"Dames","Messieurs")</f>
        <v>Dames</v>
      </c>
      <c r="J1942" t="str">
        <f>RIGHT(B1942,5)</f>
        <v>779.0</v>
      </c>
      <c r="K1942">
        <f>VALUE(LEFT(J1942,1))</f>
        <v>7</v>
      </c>
      <c r="L1942" s="25" t="str">
        <f>+O1942</f>
        <v>R5 </v>
      </c>
      <c r="M1942" s="25" t="s">
        <v>2244</v>
      </c>
      <c r="N1942" s="25" t="s">
        <v>2245</v>
      </c>
      <c r="O1942" s="25" t="s">
        <v>3084</v>
      </c>
      <c r="P1942" s="25">
        <v>1909</v>
      </c>
      <c r="Q1942" s="25">
        <v>4.6219999999999999</v>
      </c>
      <c r="R1942" s="25" t="s">
        <v>42</v>
      </c>
      <c r="S1942" s="25" t="s">
        <v>36</v>
      </c>
    </row>
    <row r="1943" spans="1:19" x14ac:dyDescent="0.35">
      <c r="A1943" s="25" t="str">
        <f>+N1943</f>
        <v>Pilone Antoine</v>
      </c>
      <c r="B1943" s="25" t="str">
        <f>+M1943</f>
        <v>717.14.166.0</v>
      </c>
      <c r="C1943" s="25" t="str">
        <f>LEFT(L1943,2)</f>
        <v>R7</v>
      </c>
      <c r="D1943" s="25">
        <f>+Q1943</f>
        <v>2.4430000000000001</v>
      </c>
      <c r="E1943" s="25" t="str">
        <f>+R1943</f>
        <v>12&amp;U</v>
      </c>
      <c r="F1943" s="25" t="str">
        <f>+S1943</f>
        <v>A</v>
      </c>
      <c r="G1943" s="29" t="s">
        <v>543</v>
      </c>
      <c r="H1943" s="29" t="str">
        <f t="shared" si="30"/>
        <v/>
      </c>
      <c r="I1943" s="25" t="str">
        <f>IF(K1943&gt;4,"Dames","Messieurs")</f>
        <v>Messieurs</v>
      </c>
      <c r="J1943" t="str">
        <f>RIGHT(B1943,5)</f>
        <v>166.0</v>
      </c>
      <c r="K1943">
        <f>VALUE(LEFT(J1943,1))</f>
        <v>1</v>
      </c>
      <c r="L1943" s="25" t="str">
        <f>+O1943</f>
        <v>R7 </v>
      </c>
      <c r="M1943" s="25" t="s">
        <v>3426</v>
      </c>
      <c r="N1943" s="25" t="s">
        <v>3427</v>
      </c>
      <c r="O1943" s="25" t="s">
        <v>3066</v>
      </c>
      <c r="P1943" s="25">
        <v>15972</v>
      </c>
      <c r="Q1943" s="25">
        <v>2.4430000000000001</v>
      </c>
      <c r="R1943" s="25" t="s">
        <v>50</v>
      </c>
      <c r="S1943" s="25" t="s">
        <v>36</v>
      </c>
    </row>
    <row r="1944" spans="1:19" x14ac:dyDescent="0.35">
      <c r="A1944" s="25" t="str">
        <f>+N1944</f>
        <v>Pingeon Grégoire</v>
      </c>
      <c r="B1944" s="25" t="str">
        <f>+M1944</f>
        <v>717.04.422.0</v>
      </c>
      <c r="C1944" s="25" t="str">
        <f>LEFT(L1944,2)</f>
        <v>R5</v>
      </c>
      <c r="D1944" s="25">
        <f>+Q1944</f>
        <v>4.8789999999999996</v>
      </c>
      <c r="E1944" s="25" t="str">
        <f>+R1944</f>
        <v>A</v>
      </c>
      <c r="F1944" s="25" t="str">
        <f>+S1944</f>
        <v>A</v>
      </c>
      <c r="G1944" s="29" t="s">
        <v>1839</v>
      </c>
      <c r="H1944" s="29" t="str">
        <f t="shared" si="30"/>
        <v/>
      </c>
      <c r="I1944" s="25" t="str">
        <f>IF(K1944&gt;4,"Dames","Messieurs")</f>
        <v>Messieurs</v>
      </c>
      <c r="J1944" t="str">
        <f>RIGHT(B1944,5)</f>
        <v>422.0</v>
      </c>
      <c r="K1944">
        <f>VALUE(LEFT(J1944,1))</f>
        <v>4</v>
      </c>
      <c r="L1944" s="25" t="str">
        <f>+O1944</f>
        <v>R5 </v>
      </c>
      <c r="M1944" s="25" t="s">
        <v>4929</v>
      </c>
      <c r="N1944" s="25" t="s">
        <v>4930</v>
      </c>
      <c r="O1944" s="25" t="s">
        <v>3084</v>
      </c>
      <c r="P1944" s="25">
        <v>4623</v>
      </c>
      <c r="Q1944" s="25">
        <v>4.8789999999999996</v>
      </c>
      <c r="R1944" s="25" t="s">
        <v>36</v>
      </c>
      <c r="S1944" s="25" t="s">
        <v>36</v>
      </c>
    </row>
    <row r="1945" spans="1:19" x14ac:dyDescent="0.35">
      <c r="A1945" s="25" t="str">
        <f>+N1945</f>
        <v>Pingeon Guillaume</v>
      </c>
      <c r="B1945" s="25" t="str">
        <f>+M1945</f>
        <v>717.07.144.0</v>
      </c>
      <c r="C1945" s="25" t="str">
        <f>LEFT(L1945,2)</f>
        <v>R6</v>
      </c>
      <c r="D1945" s="25">
        <f>+Q1945</f>
        <v>4.3230000000000004</v>
      </c>
      <c r="E1945" s="25" t="str">
        <f>+R1945</f>
        <v>18&amp;U</v>
      </c>
      <c r="F1945" s="25" t="str">
        <f>+S1945</f>
        <v>A</v>
      </c>
      <c r="G1945" s="29" t="s">
        <v>1839</v>
      </c>
      <c r="H1945" s="29" t="str">
        <f t="shared" si="30"/>
        <v/>
      </c>
      <c r="I1945" s="25" t="str">
        <f>IF(K1945&gt;4,"Dames","Messieurs")</f>
        <v>Messieurs</v>
      </c>
      <c r="J1945" t="str">
        <f>RIGHT(B1945,5)</f>
        <v>144.0</v>
      </c>
      <c r="K1945">
        <f>VALUE(LEFT(J1945,1))</f>
        <v>1</v>
      </c>
      <c r="L1945" s="25" t="str">
        <f>+O1945</f>
        <v>R6 </v>
      </c>
      <c r="M1945" s="25" t="s">
        <v>4948</v>
      </c>
      <c r="N1945" s="25" t="s">
        <v>4949</v>
      </c>
      <c r="O1945" s="25" t="s">
        <v>3065</v>
      </c>
      <c r="P1945" s="25">
        <v>6414</v>
      </c>
      <c r="Q1945" s="25">
        <v>4.3230000000000004</v>
      </c>
      <c r="R1945" s="25" t="s">
        <v>73</v>
      </c>
      <c r="S1945" s="25" t="s">
        <v>36</v>
      </c>
    </row>
    <row r="1946" spans="1:19" x14ac:dyDescent="0.35">
      <c r="A1946" s="25" t="str">
        <f>+N1946</f>
        <v>Pinget Manon</v>
      </c>
      <c r="B1946" s="25" t="str">
        <f>+M1946</f>
        <v>717.96.630.0</v>
      </c>
      <c r="C1946" s="25" t="str">
        <f>LEFT(L1946,2)</f>
        <v>R9</v>
      </c>
      <c r="D1946" s="25">
        <f>+Q1946</f>
        <v>0.74299999999999999</v>
      </c>
      <c r="E1946" s="25" t="str">
        <f>+R1946</f>
        <v>A</v>
      </c>
      <c r="F1946" s="25" t="str">
        <f>+S1946</f>
        <v>A</v>
      </c>
      <c r="G1946" s="29" t="s">
        <v>28</v>
      </c>
      <c r="H1946" s="29" t="str">
        <f t="shared" si="30"/>
        <v/>
      </c>
      <c r="I1946" s="25" t="str">
        <f>IF(K1946&gt;4,"Dames","Messieurs")</f>
        <v>Dames</v>
      </c>
      <c r="J1946" t="str">
        <f>RIGHT(B1946,5)</f>
        <v>630.0</v>
      </c>
      <c r="K1946">
        <f>VALUE(LEFT(J1946,1))</f>
        <v>6</v>
      </c>
      <c r="L1946" s="25" t="str">
        <f>+O1946</f>
        <v>R9 </v>
      </c>
      <c r="M1946" s="25" t="s">
        <v>4830</v>
      </c>
      <c r="N1946" s="25" t="s">
        <v>4831</v>
      </c>
      <c r="O1946" s="25" t="s">
        <v>3073</v>
      </c>
      <c r="P1946" s="25">
        <v>16552</v>
      </c>
      <c r="Q1946" s="25">
        <v>0.74299999999999999</v>
      </c>
      <c r="R1946" s="25" t="s">
        <v>36</v>
      </c>
      <c r="S1946" s="25" t="s">
        <v>36</v>
      </c>
    </row>
    <row r="1947" spans="1:19" x14ac:dyDescent="0.35">
      <c r="A1947" s="25" t="str">
        <f>+N1947</f>
        <v>Pinot Yvelin</v>
      </c>
      <c r="B1947" s="25" t="str">
        <f>+M1947</f>
        <v>717.89.409.0</v>
      </c>
      <c r="C1947" s="25" t="str">
        <f>LEFT(L1947,2)</f>
        <v>R6</v>
      </c>
      <c r="D1947" s="25">
        <f>+Q1947</f>
        <v>3.9769999999999999</v>
      </c>
      <c r="E1947" s="25" t="str">
        <f>+R1947</f>
        <v>35+</v>
      </c>
      <c r="F1947" s="25" t="str">
        <f>+S1947</f>
        <v>A</v>
      </c>
      <c r="G1947" s="29" t="s">
        <v>539</v>
      </c>
      <c r="H1947" s="29" t="str">
        <f t="shared" si="30"/>
        <v/>
      </c>
      <c r="I1947" s="25" t="str">
        <f>IF(K1947&gt;4,"Dames","Messieurs")</f>
        <v>Messieurs</v>
      </c>
      <c r="J1947" t="str">
        <f>RIGHT(B1947,5)</f>
        <v>409.0</v>
      </c>
      <c r="K1947">
        <f>VALUE(LEFT(J1947,1))</f>
        <v>4</v>
      </c>
      <c r="L1947" s="25" t="str">
        <f>+O1947</f>
        <v>R6 </v>
      </c>
      <c r="M1947" s="25" t="s">
        <v>3470</v>
      </c>
      <c r="N1947" s="25" t="s">
        <v>3471</v>
      </c>
      <c r="O1947" s="25" t="s">
        <v>3065</v>
      </c>
      <c r="P1947" s="25">
        <v>7806</v>
      </c>
      <c r="Q1947" s="25">
        <v>3.9769999999999999</v>
      </c>
      <c r="R1947" s="25" t="s">
        <v>42</v>
      </c>
      <c r="S1947" s="25" t="s">
        <v>36</v>
      </c>
    </row>
    <row r="1948" spans="1:19" x14ac:dyDescent="0.35">
      <c r="A1948" s="25" t="str">
        <f>+N1948</f>
        <v>Pinto Matteo</v>
      </c>
      <c r="B1948" s="25" t="str">
        <f>+M1948</f>
        <v>717.03.180.0</v>
      </c>
      <c r="C1948" s="25" t="str">
        <f>LEFT(L1948,2)</f>
        <v>R9</v>
      </c>
      <c r="D1948" s="25">
        <f>+Q1948</f>
        <v>0.75</v>
      </c>
      <c r="E1948" s="25" t="str">
        <f>+R1948</f>
        <v>A</v>
      </c>
      <c r="F1948" s="25" t="str">
        <f>+S1948</f>
        <v>S</v>
      </c>
      <c r="G1948" s="29" t="s">
        <v>543</v>
      </c>
      <c r="H1948" s="29" t="str">
        <f t="shared" si="30"/>
        <v/>
      </c>
      <c r="I1948" s="25" t="str">
        <f>IF(K1948&gt;4,"Dames","Messieurs")</f>
        <v>Messieurs</v>
      </c>
      <c r="J1948" t="str">
        <f>RIGHT(B1948,5)</f>
        <v>180.0</v>
      </c>
      <c r="K1948">
        <f>VALUE(LEFT(J1948,1))</f>
        <v>1</v>
      </c>
      <c r="L1948" s="25" t="str">
        <f>+O1948</f>
        <v>R9 </v>
      </c>
      <c r="M1948" s="25" t="s">
        <v>1327</v>
      </c>
      <c r="N1948" s="25" t="s">
        <v>1328</v>
      </c>
      <c r="O1948" s="25" t="s">
        <v>3073</v>
      </c>
      <c r="P1948" s="25">
        <v>32458</v>
      </c>
      <c r="Q1948" s="25">
        <v>0.75</v>
      </c>
      <c r="R1948" s="25" t="s">
        <v>36</v>
      </c>
      <c r="S1948" s="25" t="s">
        <v>878</v>
      </c>
    </row>
    <row r="1949" spans="1:19" x14ac:dyDescent="0.35">
      <c r="A1949" s="25" t="str">
        <f>+N1949</f>
        <v>Pirl Michael</v>
      </c>
      <c r="B1949" s="25" t="str">
        <f>+M1949</f>
        <v>718.86.310.0</v>
      </c>
      <c r="C1949" s="25" t="str">
        <f>LEFT(L1949,2)</f>
        <v>R5</v>
      </c>
      <c r="D1949" s="25">
        <f>+Q1949</f>
        <v>5.2089999999999996</v>
      </c>
      <c r="E1949" s="25" t="str">
        <f>+R1949</f>
        <v>35+</v>
      </c>
      <c r="F1949" s="25" t="str">
        <f>+S1949</f>
        <v>A</v>
      </c>
      <c r="G1949" s="29" t="s">
        <v>1839</v>
      </c>
      <c r="H1949" s="29" t="str">
        <f t="shared" si="30"/>
        <v/>
      </c>
      <c r="I1949" s="25" t="str">
        <f>IF(K1949&gt;4,"Dames","Messieurs")</f>
        <v>Messieurs</v>
      </c>
      <c r="J1949" t="str">
        <f>RIGHT(B1949,5)</f>
        <v>310.0</v>
      </c>
      <c r="K1949">
        <f>VALUE(LEFT(J1949,1))</f>
        <v>3</v>
      </c>
      <c r="L1949" s="25" t="str">
        <f>+O1949</f>
        <v>R5 </v>
      </c>
      <c r="M1949" s="25" t="s">
        <v>1928</v>
      </c>
      <c r="N1949" s="25" t="s">
        <v>1929</v>
      </c>
      <c r="O1949" s="25" t="s">
        <v>3084</v>
      </c>
      <c r="P1949" s="25">
        <v>3755</v>
      </c>
      <c r="Q1949" s="25">
        <v>5.2089999999999996</v>
      </c>
      <c r="R1949" s="25" t="s">
        <v>42</v>
      </c>
      <c r="S1949" s="25" t="s">
        <v>36</v>
      </c>
    </row>
    <row r="1950" spans="1:19" x14ac:dyDescent="0.35">
      <c r="A1950" s="25" t="str">
        <f>+N1950</f>
        <v>Pitonzo Flavio</v>
      </c>
      <c r="B1950" s="25" t="str">
        <f>+M1950</f>
        <v>718.01.413.0</v>
      </c>
      <c r="C1950" s="25" t="str">
        <f>LEFT(L1950,2)</f>
        <v>R9</v>
      </c>
      <c r="D1950" s="25">
        <f>+Q1950</f>
        <v>0.75</v>
      </c>
      <c r="E1950" s="25" t="str">
        <f>+R1950</f>
        <v>A</v>
      </c>
      <c r="F1950" s="25" t="str">
        <f>+S1950</f>
        <v>S</v>
      </c>
      <c r="G1950" s="29" t="s">
        <v>3359</v>
      </c>
      <c r="H1950" s="29" t="str">
        <f t="shared" si="30"/>
        <v/>
      </c>
      <c r="I1950" s="25" t="str">
        <f>IF(K1950&gt;4,"Dames","Messieurs")</f>
        <v>Messieurs</v>
      </c>
      <c r="J1950" t="str">
        <f>RIGHT(B1950,5)</f>
        <v>413.0</v>
      </c>
      <c r="K1950">
        <f>VALUE(LEFT(J1950,1))</f>
        <v>4</v>
      </c>
      <c r="L1950" s="25" t="str">
        <f>+O1950</f>
        <v>R9 </v>
      </c>
      <c r="M1950" s="25" t="s">
        <v>1727</v>
      </c>
      <c r="N1950" s="25" t="s">
        <v>1728</v>
      </c>
      <c r="O1950" s="25" t="s">
        <v>3073</v>
      </c>
      <c r="P1950" s="25">
        <v>32458</v>
      </c>
      <c r="Q1950" s="25">
        <v>0.75</v>
      </c>
      <c r="R1950" s="25" t="s">
        <v>36</v>
      </c>
      <c r="S1950" s="25" t="s">
        <v>878</v>
      </c>
    </row>
    <row r="1951" spans="1:19" x14ac:dyDescent="0.35">
      <c r="A1951" s="25" t="str">
        <f>+N1951</f>
        <v>Pittet Alicia</v>
      </c>
      <c r="B1951" s="25" t="str">
        <f>+M1951</f>
        <v>718.12.714.0</v>
      </c>
      <c r="C1951" s="25" t="str">
        <f>LEFT(L1951,2)</f>
        <v>R7</v>
      </c>
      <c r="D1951" s="25">
        <f>+Q1951</f>
        <v>3.0169999999999999</v>
      </c>
      <c r="E1951" s="25" t="str">
        <f>+R1951</f>
        <v>14&amp;U</v>
      </c>
      <c r="F1951" s="25" t="str">
        <f>+S1951</f>
        <v>A</v>
      </c>
      <c r="G1951" s="29" t="s">
        <v>27</v>
      </c>
      <c r="H1951" s="29" t="str">
        <f t="shared" si="30"/>
        <v/>
      </c>
      <c r="I1951" s="25" t="str">
        <f>IF(K1951&gt;4,"Dames","Messieurs")</f>
        <v>Dames</v>
      </c>
      <c r="J1951" t="str">
        <f>RIGHT(B1951,5)</f>
        <v>714.0</v>
      </c>
      <c r="K1951">
        <f>VALUE(LEFT(J1951,1))</f>
        <v>7</v>
      </c>
      <c r="L1951" s="25" t="str">
        <f>+O1951</f>
        <v>R7 </v>
      </c>
      <c r="M1951" s="25" t="s">
        <v>4785</v>
      </c>
      <c r="N1951" s="25" t="s">
        <v>4786</v>
      </c>
      <c r="O1951" s="25" t="s">
        <v>3066</v>
      </c>
      <c r="P1951" s="25">
        <v>4365</v>
      </c>
      <c r="Q1951" s="25">
        <v>3.0169999999999999</v>
      </c>
      <c r="R1951" s="25" t="s">
        <v>83</v>
      </c>
      <c r="S1951" s="25" t="s">
        <v>36</v>
      </c>
    </row>
    <row r="1952" spans="1:19" x14ac:dyDescent="0.35">
      <c r="A1952" s="25" t="str">
        <f>+N1952</f>
        <v>Pittet Charlotte</v>
      </c>
      <c r="B1952" s="25" t="str">
        <f>+M1952</f>
        <v>718.95.655.0</v>
      </c>
      <c r="C1952" s="25" t="str">
        <f>LEFT(L1952,2)</f>
        <v>R9</v>
      </c>
      <c r="D1952" s="25">
        <f>+Q1952</f>
        <v>0.75</v>
      </c>
      <c r="E1952" s="25" t="str">
        <f>+R1952</f>
        <v>30+</v>
      </c>
      <c r="F1952" s="25" t="str">
        <f>+S1952</f>
        <v>S</v>
      </c>
      <c r="G1952" s="29" t="s">
        <v>543</v>
      </c>
      <c r="H1952" s="29" t="str">
        <f t="shared" si="30"/>
        <v/>
      </c>
      <c r="I1952" s="25" t="str">
        <f>IF(K1952&gt;4,"Dames","Messieurs")</f>
        <v>Dames</v>
      </c>
      <c r="J1952" t="str">
        <f>RIGHT(B1952,5)</f>
        <v>655.0</v>
      </c>
      <c r="K1952">
        <f>VALUE(LEFT(J1952,1))</f>
        <v>6</v>
      </c>
      <c r="L1952" s="25" t="str">
        <f>+O1952</f>
        <v>R9 </v>
      </c>
      <c r="M1952" s="25" t="s">
        <v>1329</v>
      </c>
      <c r="N1952" s="25" t="s">
        <v>1330</v>
      </c>
      <c r="O1952" s="25" t="s">
        <v>3073</v>
      </c>
      <c r="P1952" s="25">
        <v>11805</v>
      </c>
      <c r="Q1952" s="25">
        <v>0.75</v>
      </c>
      <c r="R1952" s="25" t="s">
        <v>35</v>
      </c>
      <c r="S1952" s="25" t="s">
        <v>878</v>
      </c>
    </row>
    <row r="1953" spans="1:19" x14ac:dyDescent="0.35">
      <c r="A1953" s="25" t="str">
        <f>+N1953</f>
        <v>Pittet Elke</v>
      </c>
      <c r="B1953" s="25" t="str">
        <f>+M1953</f>
        <v>718.71.558.0</v>
      </c>
      <c r="C1953" s="25" t="str">
        <f>LEFT(L1953,2)</f>
        <v>R8</v>
      </c>
      <c r="D1953" s="25">
        <f>+Q1953</f>
        <v>1.0820000000000001</v>
      </c>
      <c r="E1953" s="25" t="str">
        <f>+R1953</f>
        <v>50+</v>
      </c>
      <c r="F1953" s="25" t="str">
        <f>+S1953</f>
        <v>A</v>
      </c>
      <c r="G1953" s="29" t="s">
        <v>3994</v>
      </c>
      <c r="H1953" s="29" t="str">
        <f t="shared" si="30"/>
        <v/>
      </c>
      <c r="I1953" s="25" t="str">
        <f>IF(K1953&gt;4,"Dames","Messieurs")</f>
        <v>Dames</v>
      </c>
      <c r="J1953" t="str">
        <f>RIGHT(B1953,5)</f>
        <v>558.0</v>
      </c>
      <c r="K1953">
        <f>VALUE(LEFT(J1953,1))</f>
        <v>5</v>
      </c>
      <c r="L1953" s="25" t="str">
        <f>+O1953</f>
        <v>R8 </v>
      </c>
      <c r="M1953" s="25" t="s">
        <v>4589</v>
      </c>
      <c r="N1953" s="25" t="s">
        <v>4590</v>
      </c>
      <c r="O1953" s="25" t="s">
        <v>3070</v>
      </c>
      <c r="P1953" s="25">
        <v>10321</v>
      </c>
      <c r="Q1953" s="25">
        <v>1.0820000000000001</v>
      </c>
      <c r="R1953" s="25" t="s">
        <v>39</v>
      </c>
      <c r="S1953" s="25" t="s">
        <v>36</v>
      </c>
    </row>
    <row r="1954" spans="1:19" x14ac:dyDescent="0.35">
      <c r="A1954" s="25" t="str">
        <f>+N1954</f>
        <v>Pittet Laurence</v>
      </c>
      <c r="B1954" s="25" t="str">
        <f>+M1954</f>
        <v>718.62.548.0</v>
      </c>
      <c r="C1954" s="25" t="str">
        <f>LEFT(L1954,2)</f>
        <v>R6</v>
      </c>
      <c r="D1954" s="25">
        <f>+Q1954</f>
        <v>3.4969999999999999</v>
      </c>
      <c r="E1954" s="25" t="str">
        <f>+R1954</f>
        <v>60+</v>
      </c>
      <c r="F1954" s="25" t="str">
        <f>+S1954</f>
        <v>A</v>
      </c>
      <c r="G1954" s="29" t="s">
        <v>543</v>
      </c>
      <c r="H1954" s="29" t="str">
        <f t="shared" si="30"/>
        <v/>
      </c>
      <c r="I1954" s="25" t="str">
        <f>IF(K1954&gt;4,"Dames","Messieurs")</f>
        <v>Dames</v>
      </c>
      <c r="J1954" t="str">
        <f>RIGHT(B1954,5)</f>
        <v>548.0</v>
      </c>
      <c r="K1954">
        <f>VALUE(LEFT(J1954,1))</f>
        <v>5</v>
      </c>
      <c r="L1954" s="25" t="str">
        <f>+O1954</f>
        <v>R6 </v>
      </c>
      <c r="M1954" s="25" t="s">
        <v>621</v>
      </c>
      <c r="N1954" s="25" t="s">
        <v>622</v>
      </c>
      <c r="O1954" s="25" t="s">
        <v>3065</v>
      </c>
      <c r="P1954" s="25">
        <v>3452</v>
      </c>
      <c r="Q1954" s="25">
        <v>3.4969999999999999</v>
      </c>
      <c r="R1954" s="25" t="s">
        <v>47</v>
      </c>
      <c r="S1954" s="25" t="s">
        <v>36</v>
      </c>
    </row>
    <row r="1955" spans="1:19" x14ac:dyDescent="0.35">
      <c r="A1955" s="25" t="str">
        <f>+N1955</f>
        <v>Pittet Lucas</v>
      </c>
      <c r="B1955" s="25" t="str">
        <f>+M1955</f>
        <v>718.92.256.0</v>
      </c>
      <c r="C1955" s="25" t="str">
        <f>LEFT(L1955,2)</f>
        <v>R8</v>
      </c>
      <c r="D1955" s="25">
        <f>+Q1955</f>
        <v>1.643</v>
      </c>
      <c r="E1955" s="25" t="str">
        <f>+R1955</f>
        <v>A</v>
      </c>
      <c r="F1955" s="25" t="str">
        <f>+S1955</f>
        <v>A</v>
      </c>
      <c r="G1955" s="29" t="s">
        <v>539</v>
      </c>
      <c r="H1955" s="29" t="str">
        <f t="shared" si="30"/>
        <v/>
      </c>
      <c r="I1955" s="25" t="str">
        <f>IF(K1955&gt;4,"Dames","Messieurs")</f>
        <v>Messieurs</v>
      </c>
      <c r="J1955" t="str">
        <f>RIGHT(B1955,5)</f>
        <v>256.0</v>
      </c>
      <c r="K1955">
        <f>VALUE(LEFT(J1955,1))</f>
        <v>2</v>
      </c>
      <c r="L1955" s="25" t="str">
        <f>+O1955</f>
        <v>R8 </v>
      </c>
      <c r="M1955" s="25" t="s">
        <v>3478</v>
      </c>
      <c r="N1955" s="25" t="s">
        <v>3479</v>
      </c>
      <c r="O1955" s="25" t="s">
        <v>3070</v>
      </c>
      <c r="P1955" s="25">
        <v>22118</v>
      </c>
      <c r="Q1955" s="25">
        <v>1.643</v>
      </c>
      <c r="R1955" s="25" t="s">
        <v>36</v>
      </c>
      <c r="S1955" s="25" t="s">
        <v>36</v>
      </c>
    </row>
    <row r="1956" spans="1:19" x14ac:dyDescent="0.35">
      <c r="A1956" s="25" t="str">
        <f>+N1956</f>
        <v>Pittet Lucie</v>
      </c>
      <c r="B1956" s="25" t="str">
        <f>+M1956</f>
        <v>718.14.744.0</v>
      </c>
      <c r="C1956" s="25" t="str">
        <f>LEFT(L1956,2)</f>
        <v>R7</v>
      </c>
      <c r="D1956" s="25">
        <f>+Q1956</f>
        <v>2.0179999999999998</v>
      </c>
      <c r="E1956" s="25" t="str">
        <f>+R1956</f>
        <v>12&amp;U</v>
      </c>
      <c r="F1956" s="25" t="str">
        <f>+S1956</f>
        <v>A</v>
      </c>
      <c r="G1956" s="29" t="s">
        <v>27</v>
      </c>
      <c r="H1956" s="29" t="str">
        <f t="shared" ref="H1956:H2019" si="31">IF(B1956=B1955,1,"")</f>
        <v/>
      </c>
      <c r="I1956" s="25" t="str">
        <f>IF(K1956&gt;4,"Dames","Messieurs")</f>
        <v>Dames</v>
      </c>
      <c r="J1956" t="str">
        <f>RIGHT(B1956,5)</f>
        <v>744.0</v>
      </c>
      <c r="K1956">
        <f>VALUE(LEFT(J1956,1))</f>
        <v>7</v>
      </c>
      <c r="L1956" s="25" t="str">
        <f>+O1956</f>
        <v>R7 </v>
      </c>
      <c r="M1956" s="25" t="s">
        <v>3748</v>
      </c>
      <c r="N1956" s="25" t="s">
        <v>3749</v>
      </c>
      <c r="O1956" s="25" t="s">
        <v>3066</v>
      </c>
      <c r="P1956" s="25">
        <v>6814</v>
      </c>
      <c r="Q1956" s="25">
        <v>2.0179999999999998</v>
      </c>
      <c r="R1956" s="25" t="s">
        <v>50</v>
      </c>
      <c r="S1956" s="25" t="s">
        <v>36</v>
      </c>
    </row>
    <row r="1957" spans="1:19" x14ac:dyDescent="0.35">
      <c r="A1957" s="25" t="str">
        <f>+N1957</f>
        <v>Pittet Mathieu</v>
      </c>
      <c r="B1957" s="25" t="str">
        <f>+M1957</f>
        <v>718.84.117.0</v>
      </c>
      <c r="C1957" s="25" t="str">
        <f>LEFT(L1957,2)</f>
        <v>R6</v>
      </c>
      <c r="D1957" s="25">
        <f>+Q1957</f>
        <v>3.577</v>
      </c>
      <c r="E1957" s="25" t="str">
        <f>+R1957</f>
        <v>40+</v>
      </c>
      <c r="F1957" s="25" t="str">
        <f>+S1957</f>
        <v>A</v>
      </c>
      <c r="G1957" s="29" t="s">
        <v>2175</v>
      </c>
      <c r="H1957" s="29" t="str">
        <f t="shared" si="31"/>
        <v/>
      </c>
      <c r="I1957" s="25" t="str">
        <f>IF(K1957&gt;4,"Dames","Messieurs")</f>
        <v>Messieurs</v>
      </c>
      <c r="J1957" t="str">
        <f>RIGHT(B1957,5)</f>
        <v>117.0</v>
      </c>
      <c r="K1957">
        <f>VALUE(LEFT(J1957,1))</f>
        <v>1</v>
      </c>
      <c r="L1957" s="25" t="str">
        <f>+O1957</f>
        <v>R6 </v>
      </c>
      <c r="M1957" s="25" t="s">
        <v>3375</v>
      </c>
      <c r="N1957" s="25" t="s">
        <v>3376</v>
      </c>
      <c r="O1957" s="25" t="s">
        <v>3065</v>
      </c>
      <c r="P1957" s="25">
        <v>9579</v>
      </c>
      <c r="Q1957" s="25">
        <v>3.577</v>
      </c>
      <c r="R1957" s="25" t="s">
        <v>68</v>
      </c>
      <c r="S1957" s="25" t="s">
        <v>36</v>
      </c>
    </row>
    <row r="1958" spans="1:19" x14ac:dyDescent="0.35">
      <c r="A1958" s="25" t="str">
        <f>+N1958</f>
        <v>Pittet Nathanaël</v>
      </c>
      <c r="B1958" s="25" t="str">
        <f>+M1958</f>
        <v>718.90.493.0</v>
      </c>
      <c r="C1958" s="25" t="str">
        <f>LEFT(L1958,2)</f>
        <v>R9</v>
      </c>
      <c r="D1958" s="25">
        <f>+Q1958</f>
        <v>0.75</v>
      </c>
      <c r="E1958" s="25" t="str">
        <f>+R1958</f>
        <v>35+</v>
      </c>
      <c r="F1958" s="25" t="str">
        <f>+S1958</f>
        <v>S</v>
      </c>
      <c r="G1958" s="29" t="s">
        <v>543</v>
      </c>
      <c r="H1958" s="29" t="str">
        <f t="shared" si="31"/>
        <v/>
      </c>
      <c r="I1958" s="25" t="str">
        <f>IF(K1958&gt;4,"Dames","Messieurs")</f>
        <v>Messieurs</v>
      </c>
      <c r="J1958" t="str">
        <f>RIGHT(B1958,5)</f>
        <v>493.0</v>
      </c>
      <c r="K1958">
        <f>VALUE(LEFT(J1958,1))</f>
        <v>4</v>
      </c>
      <c r="L1958" s="25" t="str">
        <f>+O1958</f>
        <v>R9 </v>
      </c>
      <c r="M1958" s="25" t="s">
        <v>1331</v>
      </c>
      <c r="N1958" s="25" t="s">
        <v>1332</v>
      </c>
      <c r="O1958" s="25" t="s">
        <v>3073</v>
      </c>
      <c r="P1958" s="25">
        <v>32458</v>
      </c>
      <c r="Q1958" s="25">
        <v>0.75</v>
      </c>
      <c r="R1958" s="25" t="s">
        <v>42</v>
      </c>
      <c r="S1958" s="25" t="s">
        <v>878</v>
      </c>
    </row>
    <row r="1959" spans="1:19" x14ac:dyDescent="0.35">
      <c r="A1959" s="25" t="str">
        <f>+N1959</f>
        <v>Pittet Roman</v>
      </c>
      <c r="B1959" s="25" t="str">
        <f>+M1959</f>
        <v>718.06.232.0</v>
      </c>
      <c r="C1959" s="25" t="str">
        <f>LEFT(L1959,2)</f>
        <v>R9</v>
      </c>
      <c r="D1959" s="25">
        <f>+Q1959</f>
        <v>0.75</v>
      </c>
      <c r="E1959" s="25" t="str">
        <f>+R1959</f>
        <v>A</v>
      </c>
      <c r="F1959" s="25" t="str">
        <f>+S1959</f>
        <v>S</v>
      </c>
      <c r="G1959" s="29" t="s">
        <v>543</v>
      </c>
      <c r="H1959" s="29" t="str">
        <f t="shared" si="31"/>
        <v/>
      </c>
      <c r="I1959" s="25" t="str">
        <f>IF(K1959&gt;4,"Dames","Messieurs")</f>
        <v>Messieurs</v>
      </c>
      <c r="J1959" t="str">
        <f>RIGHT(B1959,5)</f>
        <v>232.0</v>
      </c>
      <c r="K1959">
        <f>VALUE(LEFT(J1959,1))</f>
        <v>2</v>
      </c>
      <c r="L1959" s="25" t="str">
        <f>+O1959</f>
        <v>R9 </v>
      </c>
      <c r="M1959" s="25" t="s">
        <v>1333</v>
      </c>
      <c r="N1959" s="25" t="s">
        <v>1334</v>
      </c>
      <c r="O1959" s="25" t="s">
        <v>3073</v>
      </c>
      <c r="P1959" s="25">
        <v>32458</v>
      </c>
      <c r="Q1959" s="25">
        <v>0.75</v>
      </c>
      <c r="R1959" s="25" t="s">
        <v>36</v>
      </c>
      <c r="S1959" s="25" t="s">
        <v>878</v>
      </c>
    </row>
    <row r="1960" spans="1:19" x14ac:dyDescent="0.35">
      <c r="A1960" s="25" t="str">
        <f>+N1960</f>
        <v>Pivoz Adrian</v>
      </c>
      <c r="B1960" s="25" t="str">
        <f>+M1960</f>
        <v>718.09.383.0</v>
      </c>
      <c r="C1960" s="25" t="str">
        <f>LEFT(L1960,2)</f>
        <v>R9</v>
      </c>
      <c r="D1960" s="25">
        <f>+Q1960</f>
        <v>0.75</v>
      </c>
      <c r="E1960" s="25" t="str">
        <f>+R1960</f>
        <v>16&amp;U</v>
      </c>
      <c r="F1960" s="25" t="str">
        <f>+S1960</f>
        <v>S</v>
      </c>
      <c r="G1960" s="29" t="s">
        <v>1839</v>
      </c>
      <c r="H1960" s="29" t="str">
        <f t="shared" si="31"/>
        <v/>
      </c>
      <c r="I1960" s="25" t="str">
        <f>IF(K1960&gt;4,"Dames","Messieurs")</f>
        <v>Messieurs</v>
      </c>
      <c r="J1960" t="str">
        <f>RIGHT(B1960,5)</f>
        <v>383.0</v>
      </c>
      <c r="K1960">
        <f>VALUE(LEFT(J1960,1))</f>
        <v>3</v>
      </c>
      <c r="L1960" s="25" t="str">
        <f>+O1960</f>
        <v>R9 </v>
      </c>
      <c r="M1960" s="25" t="s">
        <v>2555</v>
      </c>
      <c r="N1960" s="25" t="s">
        <v>2556</v>
      </c>
      <c r="O1960" s="25" t="s">
        <v>3073</v>
      </c>
      <c r="P1960" s="25">
        <v>32458</v>
      </c>
      <c r="Q1960" s="25">
        <v>0.75</v>
      </c>
      <c r="R1960" s="25" t="s">
        <v>87</v>
      </c>
      <c r="S1960" s="25" t="s">
        <v>878</v>
      </c>
    </row>
    <row r="1961" spans="1:19" x14ac:dyDescent="0.35">
      <c r="A1961" s="25" t="str">
        <f>+N1961</f>
        <v>Pizzino Danielle</v>
      </c>
      <c r="B1961" s="25" t="str">
        <f>+M1961</f>
        <v>718.56.575.0</v>
      </c>
      <c r="C1961" s="25" t="str">
        <f>LEFT(L1961,2)</f>
        <v>R8</v>
      </c>
      <c r="D1961" s="25">
        <f>+Q1961</f>
        <v>1.421</v>
      </c>
      <c r="E1961" s="25" t="str">
        <f>+R1961</f>
        <v>65+</v>
      </c>
      <c r="F1961" s="25" t="str">
        <f>+S1961</f>
        <v>A</v>
      </c>
      <c r="G1961" s="29" t="s">
        <v>2175</v>
      </c>
      <c r="H1961" s="29" t="str">
        <f t="shared" si="31"/>
        <v/>
      </c>
      <c r="I1961" s="25" t="str">
        <f>IF(K1961&gt;4,"Dames","Messieurs")</f>
        <v>Dames</v>
      </c>
      <c r="J1961" t="str">
        <f>RIGHT(B1961,5)</f>
        <v>575.0</v>
      </c>
      <c r="K1961">
        <f>VALUE(LEFT(J1961,1))</f>
        <v>5</v>
      </c>
      <c r="L1961" s="25" t="str">
        <f>+O1961</f>
        <v>R8 </v>
      </c>
      <c r="M1961" s="25" t="s">
        <v>2847</v>
      </c>
      <c r="N1961" s="25" t="s">
        <v>2848</v>
      </c>
      <c r="O1961" s="25" t="s">
        <v>3070</v>
      </c>
      <c r="P1961" s="25">
        <v>8833</v>
      </c>
      <c r="Q1961" s="25">
        <v>1.421</v>
      </c>
      <c r="R1961" s="25" t="s">
        <v>100</v>
      </c>
      <c r="S1961" s="25" t="s">
        <v>36</v>
      </c>
    </row>
    <row r="1962" spans="1:19" x14ac:dyDescent="0.35">
      <c r="A1962" s="25" t="str">
        <f>+N1962</f>
        <v>Plant Roger</v>
      </c>
      <c r="B1962" s="25" t="str">
        <f>+M1962</f>
        <v>719.62.277.0</v>
      </c>
      <c r="C1962" s="25" t="str">
        <f>LEFT(L1962,2)</f>
        <v>R6</v>
      </c>
      <c r="D1962" s="25">
        <f>+Q1962</f>
        <v>3.702</v>
      </c>
      <c r="E1962" s="25" t="str">
        <f>+R1962</f>
        <v>60+</v>
      </c>
      <c r="F1962" s="25" t="str">
        <f>+S1962</f>
        <v>A</v>
      </c>
      <c r="G1962" s="29" t="s">
        <v>29</v>
      </c>
      <c r="H1962" s="29" t="str">
        <f t="shared" si="31"/>
        <v/>
      </c>
      <c r="I1962" s="25" t="str">
        <f>IF(K1962&gt;4,"Dames","Messieurs")</f>
        <v>Messieurs</v>
      </c>
      <c r="J1962" t="str">
        <f>RIGHT(B1962,5)</f>
        <v>277.0</v>
      </c>
      <c r="K1962">
        <f>VALUE(LEFT(J1962,1))</f>
        <v>2</v>
      </c>
      <c r="L1962" s="25" t="str">
        <f>+O1962</f>
        <v>R6 </v>
      </c>
      <c r="M1962" s="25" t="s">
        <v>5236</v>
      </c>
      <c r="N1962" s="25" t="s">
        <v>5237</v>
      </c>
      <c r="O1962" s="25" t="s">
        <v>3065</v>
      </c>
      <c r="P1962" s="25">
        <v>8980</v>
      </c>
      <c r="Q1962" s="25">
        <v>3.702</v>
      </c>
      <c r="R1962" s="25" t="s">
        <v>47</v>
      </c>
      <c r="S1962" s="25" t="s">
        <v>36</v>
      </c>
    </row>
    <row r="1963" spans="1:19" x14ac:dyDescent="0.35">
      <c r="A1963" s="25" t="str">
        <f>+N1963</f>
        <v>Plantet Constance</v>
      </c>
      <c r="B1963" s="25" t="str">
        <f>+M1963</f>
        <v>719.87.716.0</v>
      </c>
      <c r="C1963" s="25" t="str">
        <f>LEFT(L1963,2)</f>
        <v>R5</v>
      </c>
      <c r="D1963" s="25">
        <f>+Q1963</f>
        <v>4.8959999999999999</v>
      </c>
      <c r="E1963" s="25" t="str">
        <f>+R1963</f>
        <v>35+</v>
      </c>
      <c r="F1963" s="25" t="str">
        <f>+S1963</f>
        <v>A</v>
      </c>
      <c r="G1963" s="29" t="s">
        <v>2175</v>
      </c>
      <c r="H1963" s="29" t="str">
        <f t="shared" si="31"/>
        <v/>
      </c>
      <c r="I1963" s="25" t="str">
        <f>IF(K1963&gt;4,"Dames","Messieurs")</f>
        <v>Dames</v>
      </c>
      <c r="J1963" t="str">
        <f>RIGHT(B1963,5)</f>
        <v>716.0</v>
      </c>
      <c r="K1963">
        <f>VALUE(LEFT(J1963,1))</f>
        <v>7</v>
      </c>
      <c r="L1963" s="25" t="str">
        <f>+O1963</f>
        <v>R5 </v>
      </c>
      <c r="M1963" s="25" t="s">
        <v>2731</v>
      </c>
      <c r="N1963" s="25" t="s">
        <v>2732</v>
      </c>
      <c r="O1963" s="25" t="s">
        <v>3084</v>
      </c>
      <c r="P1963" s="25">
        <v>1617</v>
      </c>
      <c r="Q1963" s="25">
        <v>4.8959999999999999</v>
      </c>
      <c r="R1963" s="25" t="s">
        <v>42</v>
      </c>
      <c r="S1963" s="25" t="s">
        <v>36</v>
      </c>
    </row>
    <row r="1964" spans="1:19" x14ac:dyDescent="0.35">
      <c r="A1964" s="25" t="str">
        <f>+N1964</f>
        <v>Pocol Sorin</v>
      </c>
      <c r="B1964" s="25" t="str">
        <f>+M1964</f>
        <v>720.65.351.0</v>
      </c>
      <c r="C1964" s="25" t="str">
        <f>LEFT(L1964,2)</f>
        <v>R9</v>
      </c>
      <c r="D1964" s="25">
        <f>+Q1964</f>
        <v>0.8</v>
      </c>
      <c r="E1964" s="25" t="str">
        <f>+R1964</f>
        <v>60+</v>
      </c>
      <c r="F1964" s="25" t="str">
        <f>+S1964</f>
        <v>A</v>
      </c>
      <c r="G1964" s="29" t="s">
        <v>3393</v>
      </c>
      <c r="H1964" s="29" t="str">
        <f t="shared" si="31"/>
        <v/>
      </c>
      <c r="I1964" s="25" t="str">
        <f>IF(K1964&gt;4,"Dames","Messieurs")</f>
        <v>Messieurs</v>
      </c>
      <c r="J1964" t="str">
        <f>RIGHT(B1964,5)</f>
        <v>351.0</v>
      </c>
      <c r="K1964">
        <f>VALUE(LEFT(J1964,1))</f>
        <v>3</v>
      </c>
      <c r="L1964" s="25" t="str">
        <f>+O1964</f>
        <v>R9 </v>
      </c>
      <c r="M1964" s="25" t="s">
        <v>3704</v>
      </c>
      <c r="N1964" s="25" t="s">
        <v>3705</v>
      </c>
      <c r="O1964" s="25" t="s">
        <v>3073</v>
      </c>
      <c r="P1964" s="25">
        <v>31751</v>
      </c>
      <c r="Q1964" s="25">
        <v>0.8</v>
      </c>
      <c r="R1964" s="25" t="s">
        <v>47</v>
      </c>
      <c r="S1964" s="25" t="s">
        <v>36</v>
      </c>
    </row>
    <row r="1965" spans="1:19" x14ac:dyDescent="0.35">
      <c r="A1965" s="25" t="str">
        <f>+N1965</f>
        <v>Polyakov Matvey</v>
      </c>
      <c r="B1965" s="25" t="str">
        <f>+M1965</f>
        <v>720.12.249.0</v>
      </c>
      <c r="C1965" s="25" t="str">
        <f>LEFT(L1965,2)</f>
        <v>R9</v>
      </c>
      <c r="D1965" s="25">
        <f>+Q1965</f>
        <v>0.75</v>
      </c>
      <c r="E1965" s="25" t="str">
        <f>+R1965</f>
        <v>14&amp;U</v>
      </c>
      <c r="F1965" s="25" t="str">
        <f>+S1965</f>
        <v>S</v>
      </c>
      <c r="G1965" s="29" t="s">
        <v>539</v>
      </c>
      <c r="H1965" s="29" t="str">
        <f t="shared" si="31"/>
        <v/>
      </c>
      <c r="I1965" s="25" t="str">
        <f>IF(K1965&gt;4,"Dames","Messieurs")</f>
        <v>Messieurs</v>
      </c>
      <c r="J1965" t="str">
        <f>RIGHT(B1965,5)</f>
        <v>249.0</v>
      </c>
      <c r="K1965">
        <f>VALUE(LEFT(J1965,1))</f>
        <v>2</v>
      </c>
      <c r="L1965" s="25" t="str">
        <f>+O1965</f>
        <v>R9 </v>
      </c>
      <c r="M1965" s="25" t="s">
        <v>3098</v>
      </c>
      <c r="N1965" s="25" t="s">
        <v>3099</v>
      </c>
      <c r="O1965" s="25" t="s">
        <v>3073</v>
      </c>
      <c r="P1965" s="25">
        <v>32458</v>
      </c>
      <c r="Q1965" s="25">
        <v>0.75</v>
      </c>
      <c r="R1965" s="25" t="s">
        <v>83</v>
      </c>
      <c r="S1965" s="25" t="s">
        <v>878</v>
      </c>
    </row>
    <row r="1966" spans="1:19" x14ac:dyDescent="0.35">
      <c r="A1966" s="25" t="str">
        <f>+N1966</f>
        <v>Poncet Heidi</v>
      </c>
      <c r="B1966" s="25" t="str">
        <f>+M1966</f>
        <v>720.07.642.0</v>
      </c>
      <c r="C1966" s="25" t="str">
        <f>LEFT(L1966,2)</f>
        <v>R9</v>
      </c>
      <c r="D1966" s="25">
        <f>+Q1966</f>
        <v>0.75</v>
      </c>
      <c r="E1966" s="25" t="str">
        <f>+R1966</f>
        <v>18&amp;U</v>
      </c>
      <c r="F1966" s="25" t="str">
        <f>+S1966</f>
        <v>S</v>
      </c>
      <c r="G1966" s="29" t="s">
        <v>1839</v>
      </c>
      <c r="H1966" s="29" t="str">
        <f t="shared" si="31"/>
        <v/>
      </c>
      <c r="I1966" s="25" t="str">
        <f>IF(K1966&gt;4,"Dames","Messieurs")</f>
        <v>Dames</v>
      </c>
      <c r="J1966" t="str">
        <f>RIGHT(B1966,5)</f>
        <v>642.0</v>
      </c>
      <c r="K1966">
        <f>VALUE(LEFT(J1966,1))</f>
        <v>6</v>
      </c>
      <c r="L1966" s="25" t="str">
        <f>+O1966</f>
        <v>R9 </v>
      </c>
      <c r="M1966" s="25" t="s">
        <v>2598</v>
      </c>
      <c r="N1966" s="25" t="s">
        <v>2599</v>
      </c>
      <c r="O1966" s="25" t="s">
        <v>3073</v>
      </c>
      <c r="P1966" s="25">
        <v>11805</v>
      </c>
      <c r="Q1966" s="25">
        <v>0.75</v>
      </c>
      <c r="R1966" s="25" t="s">
        <v>73</v>
      </c>
      <c r="S1966" s="25" t="s">
        <v>878</v>
      </c>
    </row>
    <row r="1967" spans="1:19" x14ac:dyDescent="0.35">
      <c r="A1967" s="25" t="str">
        <f>+N1967</f>
        <v>Popea Augustin</v>
      </c>
      <c r="B1967" s="25" t="str">
        <f>+M1967</f>
        <v>720.15.188.0</v>
      </c>
      <c r="C1967" s="25" t="str">
        <f>LEFT(L1967,2)</f>
        <v>R9</v>
      </c>
      <c r="D1967" s="25">
        <f>+Q1967</f>
        <v>0.78200000000000003</v>
      </c>
      <c r="E1967" s="25" t="str">
        <f>+R1967</f>
        <v>10&amp;U</v>
      </c>
      <c r="F1967" s="25" t="str">
        <f>+S1967</f>
        <v>A</v>
      </c>
      <c r="G1967" s="29" t="s">
        <v>27</v>
      </c>
      <c r="H1967" s="29" t="str">
        <f t="shared" si="31"/>
        <v/>
      </c>
      <c r="I1967" s="25" t="str">
        <f>IF(K1967&gt;4,"Dames","Messieurs")</f>
        <v>Messieurs</v>
      </c>
      <c r="J1967" t="str">
        <f>RIGHT(B1967,5)</f>
        <v>188.0</v>
      </c>
      <c r="K1967">
        <f>VALUE(LEFT(J1967,1))</f>
        <v>1</v>
      </c>
      <c r="L1967" s="25" t="str">
        <f>+O1967</f>
        <v>R9 </v>
      </c>
      <c r="M1967" s="25" t="s">
        <v>3774</v>
      </c>
      <c r="N1967" s="25" t="s">
        <v>3775</v>
      </c>
      <c r="O1967" s="25" t="s">
        <v>3073</v>
      </c>
      <c r="P1967" s="25">
        <v>31999</v>
      </c>
      <c r="Q1967" s="25">
        <v>0.78200000000000003</v>
      </c>
      <c r="R1967" s="25" t="s">
        <v>110</v>
      </c>
      <c r="S1967" s="25" t="s">
        <v>36</v>
      </c>
    </row>
    <row r="1968" spans="1:19" x14ac:dyDescent="0.35">
      <c r="A1968" s="25" t="str">
        <f>+N1968</f>
        <v>Popea Théotime</v>
      </c>
      <c r="B1968" s="25" t="str">
        <f>+M1968</f>
        <v>720.08.233.0</v>
      </c>
      <c r="C1968" s="25" t="str">
        <f>LEFT(L1968,2)</f>
        <v>R6</v>
      </c>
      <c r="D1968" s="25">
        <f>+Q1968</f>
        <v>4.4539999999999997</v>
      </c>
      <c r="E1968" s="25" t="str">
        <f>+R1968</f>
        <v>18&amp;U</v>
      </c>
      <c r="F1968" s="25" t="str">
        <f>+S1968</f>
        <v>A</v>
      </c>
      <c r="G1968" s="29" t="s">
        <v>27</v>
      </c>
      <c r="H1968" s="29" t="str">
        <f t="shared" si="31"/>
        <v/>
      </c>
      <c r="I1968" s="25" t="str">
        <f>IF(K1968&gt;4,"Dames","Messieurs")</f>
        <v>Messieurs</v>
      </c>
      <c r="J1968" t="str">
        <f>RIGHT(B1968,5)</f>
        <v>233.0</v>
      </c>
      <c r="K1968">
        <f>VALUE(LEFT(J1968,1))</f>
        <v>2</v>
      </c>
      <c r="L1968" s="25" t="str">
        <f>+O1968</f>
        <v>R6 </v>
      </c>
      <c r="M1968" s="25" t="s">
        <v>4794</v>
      </c>
      <c r="N1968" s="25" t="s">
        <v>4795</v>
      </c>
      <c r="O1968" s="25" t="s">
        <v>3065</v>
      </c>
      <c r="P1968" s="25">
        <v>5977</v>
      </c>
      <c r="Q1968" s="25">
        <v>4.4539999999999997</v>
      </c>
      <c r="R1968" s="25" t="s">
        <v>73</v>
      </c>
      <c r="S1968" s="25" t="s">
        <v>36</v>
      </c>
    </row>
    <row r="1969" spans="1:19" x14ac:dyDescent="0.35">
      <c r="A1969" s="25" t="str">
        <f>+N1969</f>
        <v>Popov Roman</v>
      </c>
      <c r="B1969" s="25" t="str">
        <f>+M1969</f>
        <v>720.07.318.0</v>
      </c>
      <c r="C1969" s="25" t="str">
        <f>LEFT(L1969,2)</f>
        <v>R8</v>
      </c>
      <c r="D1969" s="25">
        <f>+Q1969</f>
        <v>1.5760000000000001</v>
      </c>
      <c r="E1969" s="25" t="str">
        <f>+R1969</f>
        <v>18&amp;U</v>
      </c>
      <c r="F1969" s="25" t="str">
        <f>+S1969</f>
        <v>S</v>
      </c>
      <c r="G1969" s="29" t="s">
        <v>1839</v>
      </c>
      <c r="H1969" s="29" t="str">
        <f t="shared" si="31"/>
        <v/>
      </c>
      <c r="I1969" s="25" t="str">
        <f>IF(K1969&gt;4,"Dames","Messieurs")</f>
        <v>Messieurs</v>
      </c>
      <c r="J1969" t="str">
        <f>RIGHT(B1969,5)</f>
        <v>318.0</v>
      </c>
      <c r="K1969">
        <f>VALUE(LEFT(J1969,1))</f>
        <v>3</v>
      </c>
      <c r="L1969" s="25" t="str">
        <f>+O1969</f>
        <v>R8 </v>
      </c>
      <c r="M1969" s="25" t="s">
        <v>1988</v>
      </c>
      <c r="N1969" s="25" t="s">
        <v>1989</v>
      </c>
      <c r="O1969" s="25" t="s">
        <v>3070</v>
      </c>
      <c r="P1969" s="25">
        <v>22725</v>
      </c>
      <c r="Q1969" s="25">
        <v>1.5760000000000001</v>
      </c>
      <c r="R1969" s="25" t="s">
        <v>73</v>
      </c>
      <c r="S1969" s="25" t="s">
        <v>878</v>
      </c>
    </row>
    <row r="1970" spans="1:19" x14ac:dyDescent="0.35">
      <c r="A1970" s="25" t="str">
        <f>+N1970</f>
        <v>POPP Emile</v>
      </c>
      <c r="B1970" s="25" t="str">
        <f>+M1970</f>
        <v>720.08.450.0</v>
      </c>
      <c r="C1970" s="25" t="str">
        <f>LEFT(L1970,2)</f>
        <v>R8</v>
      </c>
      <c r="D1970" s="25">
        <f>+Q1970</f>
        <v>1.3540000000000001</v>
      </c>
      <c r="E1970" s="25" t="str">
        <f>+R1970</f>
        <v>18&amp;U</v>
      </c>
      <c r="F1970" s="25" t="str">
        <f>+S1970</f>
        <v>A</v>
      </c>
      <c r="G1970" s="29" t="s">
        <v>28</v>
      </c>
      <c r="H1970" s="29" t="str">
        <f t="shared" si="31"/>
        <v/>
      </c>
      <c r="I1970" s="25" t="str">
        <f>IF(K1970&gt;4,"Dames","Messieurs")</f>
        <v>Messieurs</v>
      </c>
      <c r="J1970" t="str">
        <f>RIGHT(B1970,5)</f>
        <v>450.0</v>
      </c>
      <c r="K1970">
        <f>VALUE(LEFT(J1970,1))</f>
        <v>4</v>
      </c>
      <c r="L1970" s="25" t="str">
        <f>+O1970</f>
        <v>R8 </v>
      </c>
      <c r="M1970" s="25" t="s">
        <v>4857</v>
      </c>
      <c r="N1970" s="25" t="s">
        <v>4858</v>
      </c>
      <c r="O1970" s="25" t="s">
        <v>3070</v>
      </c>
      <c r="P1970" s="25">
        <v>24933</v>
      </c>
      <c r="Q1970" s="25">
        <v>1.3540000000000001</v>
      </c>
      <c r="R1970" s="25" t="s">
        <v>73</v>
      </c>
      <c r="S1970" s="25" t="s">
        <v>36</v>
      </c>
    </row>
    <row r="1971" spans="1:19" x14ac:dyDescent="0.35">
      <c r="A1971" s="25" t="str">
        <f>+N1971</f>
        <v>Porchet Jonathan</v>
      </c>
      <c r="B1971" s="25" t="str">
        <f>+M1971</f>
        <v>721.80.192.0</v>
      </c>
      <c r="C1971" s="25" t="str">
        <f>LEFT(L1971,2)</f>
        <v>R7</v>
      </c>
      <c r="D1971" s="25">
        <f>+Q1971</f>
        <v>2.2330000000000001</v>
      </c>
      <c r="E1971" s="25" t="str">
        <f>+R1971</f>
        <v>45+</v>
      </c>
      <c r="F1971" s="25" t="str">
        <f>+S1971</f>
        <v>A</v>
      </c>
      <c r="G1971" s="29" t="s">
        <v>27</v>
      </c>
      <c r="H1971" s="29" t="str">
        <f t="shared" si="31"/>
        <v/>
      </c>
      <c r="I1971" s="25" t="str">
        <f>IF(K1971&gt;4,"Dames","Messieurs")</f>
        <v>Messieurs</v>
      </c>
      <c r="J1971" t="str">
        <f>RIGHT(B1971,5)</f>
        <v>192.0</v>
      </c>
      <c r="K1971">
        <f>VALUE(LEFT(J1971,1))</f>
        <v>1</v>
      </c>
      <c r="L1971" s="25" t="str">
        <f>+O1971</f>
        <v>R7 </v>
      </c>
      <c r="M1971" s="25" t="s">
        <v>1471</v>
      </c>
      <c r="N1971" s="25" t="s">
        <v>1472</v>
      </c>
      <c r="O1971" s="25" t="s">
        <v>3066</v>
      </c>
      <c r="P1971" s="25">
        <v>17469</v>
      </c>
      <c r="Q1971" s="25">
        <v>2.2330000000000001</v>
      </c>
      <c r="R1971" s="25" t="s">
        <v>78</v>
      </c>
      <c r="S1971" s="25" t="s">
        <v>36</v>
      </c>
    </row>
    <row r="1972" spans="1:19" x14ac:dyDescent="0.35">
      <c r="A1972" s="25" t="str">
        <f>+N1972</f>
        <v>Porras Camacho Mateo</v>
      </c>
      <c r="B1972" s="25" t="str">
        <f>+M1972</f>
        <v>721.13.331.0</v>
      </c>
      <c r="C1972" s="25" t="str">
        <f>LEFT(L1972,2)</f>
        <v>R7</v>
      </c>
      <c r="D1972" s="25">
        <f>+Q1972</f>
        <v>3.38</v>
      </c>
      <c r="E1972" s="25" t="str">
        <f>+R1972</f>
        <v>12&amp;U</v>
      </c>
      <c r="F1972" s="25" t="str">
        <f>+S1972</f>
        <v>A</v>
      </c>
      <c r="G1972" s="29" t="s">
        <v>27</v>
      </c>
      <c r="H1972" s="29" t="str">
        <f t="shared" si="31"/>
        <v/>
      </c>
      <c r="I1972" s="25" t="str">
        <f>IF(K1972&gt;4,"Dames","Messieurs")</f>
        <v>Messieurs</v>
      </c>
      <c r="J1972" t="str">
        <f>RIGHT(B1972,5)</f>
        <v>331.0</v>
      </c>
      <c r="K1972">
        <f>VALUE(LEFT(J1972,1))</f>
        <v>3</v>
      </c>
      <c r="L1972" s="25" t="str">
        <f>+O1972</f>
        <v>R7 </v>
      </c>
      <c r="M1972" s="25" t="s">
        <v>3175</v>
      </c>
      <c r="N1972" s="25" t="s">
        <v>3176</v>
      </c>
      <c r="O1972" s="25" t="s">
        <v>3066</v>
      </c>
      <c r="P1972" s="25">
        <v>10560</v>
      </c>
      <c r="Q1972" s="25">
        <v>3.38</v>
      </c>
      <c r="R1972" s="25" t="s">
        <v>50</v>
      </c>
      <c r="S1972" s="25" t="s">
        <v>36</v>
      </c>
    </row>
    <row r="1973" spans="1:19" x14ac:dyDescent="0.35">
      <c r="A1973" s="25" t="str">
        <f>+N1973</f>
        <v>Porras Camacho Pablo</v>
      </c>
      <c r="B1973" s="25" t="str">
        <f>+M1973</f>
        <v>721.15.365.0</v>
      </c>
      <c r="C1973" s="25" t="str">
        <f>LEFT(L1973,2)</f>
        <v>R8</v>
      </c>
      <c r="D1973" s="25">
        <f>+Q1973</f>
        <v>1.43</v>
      </c>
      <c r="E1973" s="25" t="str">
        <f>+R1973</f>
        <v>10&amp;U</v>
      </c>
      <c r="F1973" s="25" t="str">
        <f>+S1973</f>
        <v>A</v>
      </c>
      <c r="G1973" s="29" t="s">
        <v>27</v>
      </c>
      <c r="H1973" s="29" t="str">
        <f t="shared" si="31"/>
        <v/>
      </c>
      <c r="I1973" s="25" t="str">
        <f>IF(K1973&gt;4,"Dames","Messieurs")</f>
        <v>Messieurs</v>
      </c>
      <c r="J1973" t="str">
        <f>RIGHT(B1973,5)</f>
        <v>365.0</v>
      </c>
      <c r="K1973">
        <f>VALUE(LEFT(J1973,1))</f>
        <v>3</v>
      </c>
      <c r="L1973" s="25" t="str">
        <f>+O1973</f>
        <v>R8 </v>
      </c>
      <c r="M1973" s="25" t="s">
        <v>3786</v>
      </c>
      <c r="N1973" s="25" t="s">
        <v>3787</v>
      </c>
      <c r="O1973" s="25" t="s">
        <v>3070</v>
      </c>
      <c r="P1973" s="25">
        <v>24101</v>
      </c>
      <c r="Q1973" s="25">
        <v>1.43</v>
      </c>
      <c r="R1973" s="25" t="s">
        <v>110</v>
      </c>
      <c r="S1973" s="25" t="s">
        <v>36</v>
      </c>
    </row>
    <row r="1974" spans="1:19" x14ac:dyDescent="0.35">
      <c r="A1974" s="25" t="str">
        <f>+N1974</f>
        <v>Porras Lima Francisco</v>
      </c>
      <c r="B1974" s="25" t="str">
        <f>+M1974</f>
        <v>721.76.409.0</v>
      </c>
      <c r="C1974" s="25" t="str">
        <f>LEFT(L1974,2)</f>
        <v>R7</v>
      </c>
      <c r="D1974" s="25">
        <f>+Q1974</f>
        <v>2.6819999999999999</v>
      </c>
      <c r="E1974" s="25" t="str">
        <f>+R1974</f>
        <v>45+</v>
      </c>
      <c r="F1974" s="25" t="str">
        <f>+S1974</f>
        <v>A</v>
      </c>
      <c r="G1974" s="29" t="s">
        <v>27</v>
      </c>
      <c r="H1974" s="29" t="str">
        <f t="shared" si="31"/>
        <v/>
      </c>
      <c r="I1974" s="25" t="str">
        <f>IF(K1974&gt;4,"Dames","Messieurs")</f>
        <v>Messieurs</v>
      </c>
      <c r="J1974" t="str">
        <f>RIGHT(B1974,5)</f>
        <v>409.0</v>
      </c>
      <c r="K1974">
        <f>VALUE(LEFT(J1974,1))</f>
        <v>4</v>
      </c>
      <c r="L1974" s="25" t="str">
        <f>+O1974</f>
        <v>R7 </v>
      </c>
      <c r="M1974" s="25" t="s">
        <v>2431</v>
      </c>
      <c r="N1974" s="25" t="s">
        <v>2432</v>
      </c>
      <c r="O1974" s="25" t="s">
        <v>3066</v>
      </c>
      <c r="P1974" s="25">
        <v>14473</v>
      </c>
      <c r="Q1974" s="25">
        <v>2.6819999999999999</v>
      </c>
      <c r="R1974" s="25" t="s">
        <v>78</v>
      </c>
      <c r="S1974" s="25" t="s">
        <v>36</v>
      </c>
    </row>
    <row r="1975" spans="1:19" x14ac:dyDescent="0.35">
      <c r="A1975" s="25" t="str">
        <f>+N1975</f>
        <v>Porscha Steve</v>
      </c>
      <c r="B1975" s="25" t="str">
        <f>+M1975</f>
        <v>721.67.185.0</v>
      </c>
      <c r="C1975" s="25" t="str">
        <f>LEFT(L1975,2)</f>
        <v>R5</v>
      </c>
      <c r="D1975" s="25">
        <f>+Q1975</f>
        <v>5.5460000000000003</v>
      </c>
      <c r="E1975" s="25" t="str">
        <f>+R1975</f>
        <v>55+</v>
      </c>
      <c r="F1975" s="25" t="str">
        <f>+S1975</f>
        <v>A</v>
      </c>
      <c r="G1975" s="29" t="s">
        <v>28</v>
      </c>
      <c r="H1975" s="29" t="str">
        <f t="shared" si="31"/>
        <v/>
      </c>
      <c r="I1975" s="25" t="str">
        <f>IF(K1975&gt;4,"Dames","Messieurs")</f>
        <v>Messieurs</v>
      </c>
      <c r="J1975" t="str">
        <f>RIGHT(B1975,5)</f>
        <v>185.0</v>
      </c>
      <c r="K1975">
        <f>VALUE(LEFT(J1975,1))</f>
        <v>1</v>
      </c>
      <c r="L1975" s="25" t="str">
        <f>+O1975</f>
        <v>R5 </v>
      </c>
      <c r="M1975" s="25" t="s">
        <v>4837</v>
      </c>
      <c r="N1975" s="25" t="s">
        <v>4838</v>
      </c>
      <c r="O1975" s="25" t="s">
        <v>3084</v>
      </c>
      <c r="P1975" s="25">
        <v>3053</v>
      </c>
      <c r="Q1975" s="25">
        <v>5.5460000000000003</v>
      </c>
      <c r="R1975" s="25" t="s">
        <v>53</v>
      </c>
      <c r="S1975" s="25" t="s">
        <v>36</v>
      </c>
    </row>
    <row r="1976" spans="1:19" x14ac:dyDescent="0.35">
      <c r="A1976" s="25" t="str">
        <f>+N1976</f>
        <v>Portmann Hayk</v>
      </c>
      <c r="B1976" s="25" t="str">
        <f>+M1976</f>
        <v>721.13.373.0</v>
      </c>
      <c r="C1976" s="25" t="str">
        <f>LEFT(L1976,2)</f>
        <v>R7</v>
      </c>
      <c r="D1976" s="25">
        <f>+Q1976</f>
        <v>3.1379999999999999</v>
      </c>
      <c r="E1976" s="25" t="str">
        <f>+R1976</f>
        <v>12&amp;U</v>
      </c>
      <c r="F1976" s="25" t="str">
        <f>+S1976</f>
        <v>A</v>
      </c>
      <c r="G1976" s="29" t="s">
        <v>3359</v>
      </c>
      <c r="H1976" s="29" t="str">
        <f t="shared" si="31"/>
        <v/>
      </c>
      <c r="I1976" s="25" t="str">
        <f>IF(K1976&gt;4,"Dames","Messieurs")</f>
        <v>Messieurs</v>
      </c>
      <c r="J1976" t="str">
        <f>RIGHT(B1976,5)</f>
        <v>373.0</v>
      </c>
      <c r="K1976">
        <f>VALUE(LEFT(J1976,1))</f>
        <v>3</v>
      </c>
      <c r="L1976" s="25" t="str">
        <f>+O1976</f>
        <v>R7 </v>
      </c>
      <c r="M1976" s="25" t="s">
        <v>5037</v>
      </c>
      <c r="N1976" s="25" t="s">
        <v>5038</v>
      </c>
      <c r="O1976" s="25" t="s">
        <v>3066</v>
      </c>
      <c r="P1976" s="25">
        <v>11802</v>
      </c>
      <c r="Q1976" s="25">
        <v>3.1379999999999999</v>
      </c>
      <c r="R1976" s="25" t="s">
        <v>50</v>
      </c>
      <c r="S1976" s="25" t="s">
        <v>36</v>
      </c>
    </row>
    <row r="1977" spans="1:19" x14ac:dyDescent="0.35">
      <c r="A1977" s="25" t="str">
        <f>+N1977</f>
        <v>Portmann Marc</v>
      </c>
      <c r="B1977" s="25" t="str">
        <f>+M1977</f>
        <v>721.59.410.0</v>
      </c>
      <c r="C1977" s="25" t="str">
        <f>LEFT(L1977,2)</f>
        <v>R8</v>
      </c>
      <c r="D1977" s="25">
        <f>+Q1977</f>
        <v>1.1419999999999999</v>
      </c>
      <c r="E1977" s="25" t="str">
        <f>+R1977</f>
        <v>65+</v>
      </c>
      <c r="F1977" s="25" t="str">
        <f>+S1977</f>
        <v>A</v>
      </c>
      <c r="G1977" s="29" t="s">
        <v>3994</v>
      </c>
      <c r="H1977" s="29" t="str">
        <f t="shared" si="31"/>
        <v/>
      </c>
      <c r="I1977" s="25" t="str">
        <f>IF(K1977&gt;4,"Dames","Messieurs")</f>
        <v>Messieurs</v>
      </c>
      <c r="J1977" t="str">
        <f>RIGHT(B1977,5)</f>
        <v>410.0</v>
      </c>
      <c r="K1977">
        <f>VALUE(LEFT(J1977,1))</f>
        <v>4</v>
      </c>
      <c r="L1977" s="25" t="str">
        <f>+O1977</f>
        <v>R8 </v>
      </c>
      <c r="M1977" s="25" t="s">
        <v>4679</v>
      </c>
      <c r="N1977" s="25" t="s">
        <v>4680</v>
      </c>
      <c r="O1977" s="25" t="s">
        <v>3070</v>
      </c>
      <c r="P1977" s="25">
        <v>27446</v>
      </c>
      <c r="Q1977" s="25">
        <v>1.1419999999999999</v>
      </c>
      <c r="R1977" s="25" t="s">
        <v>100</v>
      </c>
      <c r="S1977" s="25" t="s">
        <v>36</v>
      </c>
    </row>
    <row r="1978" spans="1:19" x14ac:dyDescent="0.35">
      <c r="A1978" s="25" t="str">
        <f>+N1978</f>
        <v>Porto Wilber</v>
      </c>
      <c r="B1978" s="25" t="str">
        <f>+M1978</f>
        <v>721.76.172.0</v>
      </c>
      <c r="C1978" s="25" t="str">
        <f>LEFT(L1978,2)</f>
        <v>R7</v>
      </c>
      <c r="D1978" s="25">
        <f>+Q1978</f>
        <v>3.254</v>
      </c>
      <c r="E1978" s="25" t="str">
        <f>+R1978</f>
        <v>45+</v>
      </c>
      <c r="F1978" s="25" t="str">
        <f>+S1978</f>
        <v>A</v>
      </c>
      <c r="G1978" s="29" t="s">
        <v>29</v>
      </c>
      <c r="H1978" s="29" t="str">
        <f t="shared" si="31"/>
        <v/>
      </c>
      <c r="I1978" s="25" t="str">
        <f>IF(K1978&gt;4,"Dames","Messieurs")</f>
        <v>Messieurs</v>
      </c>
      <c r="J1978" t="str">
        <f>RIGHT(B1978,5)</f>
        <v>172.0</v>
      </c>
      <c r="K1978">
        <f>VALUE(LEFT(J1978,1))</f>
        <v>1</v>
      </c>
      <c r="L1978" s="25" t="str">
        <f>+O1978</f>
        <v>R7 </v>
      </c>
      <c r="M1978" s="25" t="s">
        <v>5246</v>
      </c>
      <c r="N1978" s="25" t="s">
        <v>5247</v>
      </c>
      <c r="O1978" s="25" t="s">
        <v>3066</v>
      </c>
      <c r="P1978" s="25">
        <v>11224</v>
      </c>
      <c r="Q1978" s="25">
        <v>3.254</v>
      </c>
      <c r="R1978" s="25" t="s">
        <v>78</v>
      </c>
      <c r="S1978" s="25" t="s">
        <v>36</v>
      </c>
    </row>
    <row r="1979" spans="1:19" x14ac:dyDescent="0.35">
      <c r="A1979" s="25" t="str">
        <f>+N1979</f>
        <v>Possa Demma Ana</v>
      </c>
      <c r="B1979" s="25" t="str">
        <f>+M1979</f>
        <v>721.76.511.0</v>
      </c>
      <c r="C1979" s="25" t="str">
        <f>LEFT(L1979,2)</f>
        <v>R6</v>
      </c>
      <c r="D1979" s="25">
        <f>+Q1979</f>
        <v>3.6240000000000001</v>
      </c>
      <c r="E1979" s="25" t="str">
        <f>+R1979</f>
        <v>45+</v>
      </c>
      <c r="F1979" s="25" t="str">
        <f>+S1979</f>
        <v>A</v>
      </c>
      <c r="G1979" s="29" t="s">
        <v>3393</v>
      </c>
      <c r="H1979" s="29" t="str">
        <f t="shared" si="31"/>
        <v/>
      </c>
      <c r="I1979" s="25" t="str">
        <f>IF(K1979&gt;4,"Dames","Messieurs")</f>
        <v>Dames</v>
      </c>
      <c r="J1979" t="str">
        <f>RIGHT(B1979,5)</f>
        <v>511.0</v>
      </c>
      <c r="K1979">
        <f>VALUE(LEFT(J1979,1))</f>
        <v>5</v>
      </c>
      <c r="L1979" s="25" t="str">
        <f>+O1979</f>
        <v>R6 </v>
      </c>
      <c r="M1979" s="25" t="s">
        <v>3528</v>
      </c>
      <c r="N1979" s="25" t="s">
        <v>3529</v>
      </c>
      <c r="O1979" s="25" t="s">
        <v>3065</v>
      </c>
      <c r="P1979" s="25">
        <v>3255</v>
      </c>
      <c r="Q1979" s="25">
        <v>3.6240000000000001</v>
      </c>
      <c r="R1979" s="25" t="s">
        <v>78</v>
      </c>
      <c r="S1979" s="25" t="s">
        <v>36</v>
      </c>
    </row>
    <row r="1980" spans="1:19" x14ac:dyDescent="0.35">
      <c r="A1980" s="25" t="str">
        <f>+N1980</f>
        <v>Potier Eliot</v>
      </c>
      <c r="B1980" s="25" t="str">
        <f>+M1980</f>
        <v>721.06.147.0</v>
      </c>
      <c r="C1980" s="25" t="str">
        <f>LEFT(L1980,2)</f>
        <v>R7</v>
      </c>
      <c r="D1980" s="25">
        <f>+Q1980</f>
        <v>2.262</v>
      </c>
      <c r="E1980" s="25" t="str">
        <f>+R1980</f>
        <v>A</v>
      </c>
      <c r="F1980" s="25" t="str">
        <f>+S1980</f>
        <v>S</v>
      </c>
      <c r="G1980" s="29" t="s">
        <v>3359</v>
      </c>
      <c r="H1980" s="29" t="str">
        <f t="shared" si="31"/>
        <v/>
      </c>
      <c r="I1980" s="25" t="str">
        <f>IF(K1980&gt;4,"Dames","Messieurs")</f>
        <v>Messieurs</v>
      </c>
      <c r="J1980" t="str">
        <f>RIGHT(B1980,5)</f>
        <v>147.0</v>
      </c>
      <c r="K1980">
        <f>VALUE(LEFT(J1980,1))</f>
        <v>1</v>
      </c>
      <c r="L1980" s="25" t="str">
        <f>+O1980</f>
        <v>R7 </v>
      </c>
      <c r="M1980" s="25" t="s">
        <v>3334</v>
      </c>
      <c r="N1980" s="25" t="s">
        <v>3335</v>
      </c>
      <c r="O1980" s="25" t="s">
        <v>3066</v>
      </c>
      <c r="P1980" s="25">
        <v>17242</v>
      </c>
      <c r="Q1980" s="25">
        <v>2.262</v>
      </c>
      <c r="R1980" s="25" t="s">
        <v>36</v>
      </c>
      <c r="S1980" s="25" t="s">
        <v>878</v>
      </c>
    </row>
    <row r="1981" spans="1:19" x14ac:dyDescent="0.35">
      <c r="A1981" s="25" t="str">
        <f>+N1981</f>
        <v>Potignon Mélissa</v>
      </c>
      <c r="B1981" s="25" t="str">
        <f>+M1981</f>
        <v>721.09.682.0</v>
      </c>
      <c r="C1981" s="25" t="str">
        <f>LEFT(L1981,2)</f>
        <v>R9</v>
      </c>
      <c r="D1981" s="25">
        <f>+Q1981</f>
        <v>0.75</v>
      </c>
      <c r="E1981" s="25" t="str">
        <f>+R1981</f>
        <v>16&amp;U</v>
      </c>
      <c r="F1981" s="25" t="str">
        <f>+S1981</f>
        <v>S</v>
      </c>
      <c r="G1981" s="29" t="s">
        <v>26</v>
      </c>
      <c r="H1981" s="29" t="str">
        <f t="shared" si="31"/>
        <v/>
      </c>
      <c r="I1981" s="25" t="str">
        <f>IF(K1981&gt;4,"Dames","Messieurs")</f>
        <v>Dames</v>
      </c>
      <c r="J1981" t="str">
        <f>RIGHT(B1981,5)</f>
        <v>682.0</v>
      </c>
      <c r="K1981">
        <f>VALUE(LEFT(J1981,1))</f>
        <v>6</v>
      </c>
      <c r="L1981" s="25" t="str">
        <f>+O1981</f>
        <v>R9 </v>
      </c>
      <c r="M1981" s="25" t="s">
        <v>2224</v>
      </c>
      <c r="N1981" s="25" t="s">
        <v>2225</v>
      </c>
      <c r="O1981" s="25" t="s">
        <v>3073</v>
      </c>
      <c r="P1981" s="25">
        <v>11805</v>
      </c>
      <c r="Q1981" s="25">
        <v>0.75</v>
      </c>
      <c r="R1981" s="25" t="s">
        <v>87</v>
      </c>
      <c r="S1981" s="25" t="s">
        <v>878</v>
      </c>
    </row>
    <row r="1982" spans="1:19" x14ac:dyDescent="0.35">
      <c r="A1982" s="25" t="str">
        <f>+N1982</f>
        <v>Pougeon Julie</v>
      </c>
      <c r="B1982" s="25" t="str">
        <f>+M1982</f>
        <v>721.99.671.0</v>
      </c>
      <c r="C1982" s="25" t="str">
        <f>LEFT(L1982,2)</f>
        <v>R6</v>
      </c>
      <c r="D1982" s="25">
        <f>+Q1982</f>
        <v>3.464</v>
      </c>
      <c r="E1982" s="25" t="str">
        <f>+R1982</f>
        <v>A</v>
      </c>
      <c r="F1982" s="25" t="str">
        <f>+S1982</f>
        <v>S</v>
      </c>
      <c r="G1982" s="29" t="s">
        <v>3393</v>
      </c>
      <c r="H1982" s="29" t="str">
        <f t="shared" si="31"/>
        <v/>
      </c>
      <c r="I1982" s="25" t="str">
        <f>IF(K1982&gt;4,"Dames","Messieurs")</f>
        <v>Dames</v>
      </c>
      <c r="J1982" t="str">
        <f>RIGHT(B1982,5)</f>
        <v>671.0</v>
      </c>
      <c r="K1982">
        <f>VALUE(LEFT(J1982,1))</f>
        <v>6</v>
      </c>
      <c r="L1982" s="25" t="str">
        <f>+O1982</f>
        <v>R6 </v>
      </c>
      <c r="M1982" s="25" t="s">
        <v>3518</v>
      </c>
      <c r="N1982" s="25" t="s">
        <v>3519</v>
      </c>
      <c r="O1982" s="25" t="s">
        <v>3065</v>
      </c>
      <c r="P1982" s="25">
        <v>3512</v>
      </c>
      <c r="Q1982" s="25">
        <v>3.464</v>
      </c>
      <c r="R1982" s="25" t="s">
        <v>36</v>
      </c>
      <c r="S1982" s="25" t="s">
        <v>878</v>
      </c>
    </row>
    <row r="1983" spans="1:19" x14ac:dyDescent="0.35">
      <c r="A1983" s="25" t="str">
        <f>+N1983</f>
        <v>Pouly Laurence</v>
      </c>
      <c r="B1983" s="25" t="str">
        <f>+M1983</f>
        <v>721.73.873.0</v>
      </c>
      <c r="C1983" s="25" t="str">
        <f>LEFT(L1983,2)</f>
        <v>R9</v>
      </c>
      <c r="D1983" s="25">
        <f>+Q1983</f>
        <v>0.75</v>
      </c>
      <c r="E1983" s="25" t="str">
        <f>+R1983</f>
        <v>50+</v>
      </c>
      <c r="F1983" s="25" t="str">
        <f>+S1983</f>
        <v>A</v>
      </c>
      <c r="G1983" s="29" t="s">
        <v>28</v>
      </c>
      <c r="H1983" s="29" t="str">
        <f t="shared" si="31"/>
        <v/>
      </c>
      <c r="I1983" s="25" t="str">
        <f>IF(K1983&gt;4,"Dames","Messieurs")</f>
        <v>Dames</v>
      </c>
      <c r="J1983" t="str">
        <f>RIGHT(B1983,5)</f>
        <v>873.0</v>
      </c>
      <c r="K1983">
        <f>VALUE(LEFT(J1983,1))</f>
        <v>8</v>
      </c>
      <c r="L1983" s="25" t="str">
        <f>+O1983</f>
        <v>R9 </v>
      </c>
      <c r="M1983" s="25" t="s">
        <v>308</v>
      </c>
      <c r="N1983" s="25" t="s">
        <v>309</v>
      </c>
      <c r="O1983" s="25" t="s">
        <v>3073</v>
      </c>
      <c r="P1983" s="25">
        <v>11805</v>
      </c>
      <c r="Q1983" s="25">
        <v>0.75</v>
      </c>
      <c r="R1983" s="25" t="s">
        <v>39</v>
      </c>
      <c r="S1983" s="25" t="s">
        <v>36</v>
      </c>
    </row>
    <row r="1984" spans="1:19" x14ac:dyDescent="0.35">
      <c r="A1984" s="25" t="str">
        <f>+N1984</f>
        <v>Poupaert Dominique</v>
      </c>
      <c r="B1984" s="25" t="str">
        <f>+M1984</f>
        <v>721.55.355.0</v>
      </c>
      <c r="C1984" s="25" t="str">
        <f>LEFT(L1984,2)</f>
        <v>R9</v>
      </c>
      <c r="D1984" s="25">
        <f>+Q1984</f>
        <v>0.59</v>
      </c>
      <c r="E1984" s="25" t="str">
        <f>+R1984</f>
        <v>70+</v>
      </c>
      <c r="F1984" s="25" t="str">
        <f>+S1984</f>
        <v>A</v>
      </c>
      <c r="G1984" s="29" t="s">
        <v>3994</v>
      </c>
      <c r="H1984" s="29" t="str">
        <f t="shared" si="31"/>
        <v/>
      </c>
      <c r="I1984" s="25" t="str">
        <f>IF(K1984&gt;4,"Dames","Messieurs")</f>
        <v>Messieurs</v>
      </c>
      <c r="J1984" t="str">
        <f>RIGHT(B1984,5)</f>
        <v>355.0</v>
      </c>
      <c r="K1984">
        <f>VALUE(LEFT(J1984,1))</f>
        <v>3</v>
      </c>
      <c r="L1984" s="25" t="str">
        <f>+O1984</f>
        <v>R9 </v>
      </c>
      <c r="M1984" s="25" t="s">
        <v>4721</v>
      </c>
      <c r="N1984" s="25" t="s">
        <v>4722</v>
      </c>
      <c r="O1984" s="25" t="s">
        <v>3073</v>
      </c>
      <c r="P1984" s="25">
        <v>57756</v>
      </c>
      <c r="Q1984" s="25">
        <v>0.59</v>
      </c>
      <c r="R1984" s="25" t="s">
        <v>148</v>
      </c>
      <c r="S1984" s="25" t="s">
        <v>36</v>
      </c>
    </row>
    <row r="1985" spans="1:19" x14ac:dyDescent="0.35">
      <c r="A1985" s="25" t="str">
        <f>+N1985</f>
        <v>Pouradier Duteil Leopold</v>
      </c>
      <c r="B1985" s="25" t="str">
        <f>+M1985</f>
        <v>721.11.356.0</v>
      </c>
      <c r="C1985" s="25" t="str">
        <f>LEFT(L1985,2)</f>
        <v>R5</v>
      </c>
      <c r="D1985" s="25">
        <f>+Q1985</f>
        <v>5.6059999999999999</v>
      </c>
      <c r="E1985" s="25" t="str">
        <f>+R1985</f>
        <v>14&amp;U</v>
      </c>
      <c r="F1985" s="25" t="str">
        <f>+S1985</f>
        <v>A</v>
      </c>
      <c r="G1985" s="29" t="s">
        <v>29</v>
      </c>
      <c r="H1985" s="29" t="str">
        <f t="shared" si="31"/>
        <v/>
      </c>
      <c r="I1985" s="25" t="str">
        <f>IF(K1985&gt;4,"Dames","Messieurs")</f>
        <v>Messieurs</v>
      </c>
      <c r="J1985" t="str">
        <f>RIGHT(B1985,5)</f>
        <v>356.0</v>
      </c>
      <c r="K1985">
        <f>VALUE(LEFT(J1985,1))</f>
        <v>3</v>
      </c>
      <c r="L1985" s="25" t="str">
        <f>+O1985</f>
        <v>R5 </v>
      </c>
      <c r="M1985" s="25" t="s">
        <v>5204</v>
      </c>
      <c r="N1985" s="25" t="s">
        <v>5205</v>
      </c>
      <c r="O1985" s="25" t="s">
        <v>3084</v>
      </c>
      <c r="P1985" s="25">
        <v>2941</v>
      </c>
      <c r="Q1985" s="25">
        <v>5.6059999999999999</v>
      </c>
      <c r="R1985" s="25" t="s">
        <v>83</v>
      </c>
      <c r="S1985" s="25" t="s">
        <v>36</v>
      </c>
    </row>
    <row r="1986" spans="1:19" x14ac:dyDescent="0.35">
      <c r="A1986" s="25" t="str">
        <f>+N1986</f>
        <v>Pradel Gaspard</v>
      </c>
      <c r="B1986" s="25" t="str">
        <f>+M1986</f>
        <v>722.12.339.0</v>
      </c>
      <c r="C1986" s="25" t="str">
        <f>LEFT(L1986,2)</f>
        <v>R9</v>
      </c>
      <c r="D1986" s="25">
        <f>+Q1986</f>
        <v>0.66500000000000004</v>
      </c>
      <c r="E1986" s="25" t="str">
        <f>+R1986</f>
        <v>14&amp;U</v>
      </c>
      <c r="F1986" s="25" t="str">
        <f>+S1986</f>
        <v>A</v>
      </c>
      <c r="G1986" s="29" t="s">
        <v>27</v>
      </c>
      <c r="H1986" s="29" t="str">
        <f t="shared" si="31"/>
        <v/>
      </c>
      <c r="I1986" s="25" t="str">
        <f>IF(K1986&gt;4,"Dames","Messieurs")</f>
        <v>Messieurs</v>
      </c>
      <c r="J1986" t="str">
        <f>RIGHT(B1986,5)</f>
        <v>339.0</v>
      </c>
      <c r="K1986">
        <f>VALUE(LEFT(J1986,1))</f>
        <v>3</v>
      </c>
      <c r="L1986" s="25" t="str">
        <f>+O1986</f>
        <v>R9 </v>
      </c>
      <c r="M1986" s="25" t="s">
        <v>3185</v>
      </c>
      <c r="N1986" s="25" t="s">
        <v>3186</v>
      </c>
      <c r="O1986" s="25" t="s">
        <v>3073</v>
      </c>
      <c r="P1986" s="25">
        <v>57114</v>
      </c>
      <c r="Q1986" s="25">
        <v>0.66500000000000004</v>
      </c>
      <c r="R1986" s="25" t="s">
        <v>83</v>
      </c>
      <c r="S1986" s="25" t="s">
        <v>36</v>
      </c>
    </row>
    <row r="1987" spans="1:19" x14ac:dyDescent="0.35">
      <c r="A1987" s="25" t="str">
        <f>+N1987</f>
        <v>Pralong Bryan</v>
      </c>
      <c r="B1987" s="25" t="str">
        <f>+M1987</f>
        <v>722.01.342.0</v>
      </c>
      <c r="C1987" s="25" t="str">
        <f>LEFT(L1987,2)</f>
        <v>R9</v>
      </c>
      <c r="D1987" s="25">
        <f>+Q1987</f>
        <v>0.75</v>
      </c>
      <c r="E1987" s="25" t="str">
        <f>+R1987</f>
        <v>A</v>
      </c>
      <c r="F1987" s="25" t="str">
        <f>+S1987</f>
        <v>S</v>
      </c>
      <c r="G1987" s="29" t="s">
        <v>2175</v>
      </c>
      <c r="H1987" s="29" t="str">
        <f t="shared" si="31"/>
        <v/>
      </c>
      <c r="I1987" s="25" t="str">
        <f>IF(K1987&gt;4,"Dames","Messieurs")</f>
        <v>Messieurs</v>
      </c>
      <c r="J1987" t="str">
        <f>RIGHT(B1987,5)</f>
        <v>342.0</v>
      </c>
      <c r="K1987">
        <f>VALUE(LEFT(J1987,1))</f>
        <v>3</v>
      </c>
      <c r="L1987" s="25" t="str">
        <f>+O1987</f>
        <v>R9 </v>
      </c>
      <c r="M1987" s="25" t="s">
        <v>2999</v>
      </c>
      <c r="N1987" s="25" t="s">
        <v>3000</v>
      </c>
      <c r="O1987" s="25" t="s">
        <v>3073</v>
      </c>
      <c r="P1987" s="25">
        <v>32458</v>
      </c>
      <c r="Q1987" s="25">
        <v>0.75</v>
      </c>
      <c r="R1987" s="25" t="s">
        <v>36</v>
      </c>
      <c r="S1987" s="25" t="s">
        <v>878</v>
      </c>
    </row>
    <row r="1988" spans="1:19" x14ac:dyDescent="0.35">
      <c r="A1988" s="25" t="str">
        <f>+N1988</f>
        <v>Pralong Camille</v>
      </c>
      <c r="B1988" s="25" t="str">
        <f>+M1988</f>
        <v>722.05.755.0</v>
      </c>
      <c r="C1988" s="25" t="str">
        <f>LEFT(L1988,2)</f>
        <v>R5</v>
      </c>
      <c r="D1988" s="25">
        <f>+Q1988</f>
        <v>4.508</v>
      </c>
      <c r="E1988" s="25" t="str">
        <f>+R1988</f>
        <v>A</v>
      </c>
      <c r="F1988" s="25" t="str">
        <f>+S1988</f>
        <v>A</v>
      </c>
      <c r="G1988" s="29" t="s">
        <v>26</v>
      </c>
      <c r="H1988" s="29" t="str">
        <f t="shared" si="31"/>
        <v/>
      </c>
      <c r="I1988" s="25" t="str">
        <f>IF(K1988&gt;4,"Dames","Messieurs")</f>
        <v>Dames</v>
      </c>
      <c r="J1988" t="str">
        <f>RIGHT(B1988,5)</f>
        <v>755.0</v>
      </c>
      <c r="K1988">
        <f>VALUE(LEFT(J1988,1))</f>
        <v>7</v>
      </c>
      <c r="L1988" s="25" t="str">
        <f>+O1988</f>
        <v>R5 </v>
      </c>
      <c r="M1988" s="25" t="s">
        <v>2177</v>
      </c>
      <c r="N1988" s="25" t="s">
        <v>2178</v>
      </c>
      <c r="O1988" s="25" t="s">
        <v>3084</v>
      </c>
      <c r="P1988" s="25">
        <v>2030</v>
      </c>
      <c r="Q1988" s="25">
        <v>4.508</v>
      </c>
      <c r="R1988" s="25" t="s">
        <v>36</v>
      </c>
      <c r="S1988" s="25" t="s">
        <v>36</v>
      </c>
    </row>
    <row r="1989" spans="1:19" x14ac:dyDescent="0.35">
      <c r="A1989" s="25" t="str">
        <f>+N1989</f>
        <v>Pratolini Laurence</v>
      </c>
      <c r="B1989" s="25" t="str">
        <f>+M1989</f>
        <v>722.73.840.0</v>
      </c>
      <c r="C1989" s="25" t="str">
        <f>LEFT(L1989,2)</f>
        <v>R6</v>
      </c>
      <c r="D1989" s="25">
        <f>+Q1989</f>
        <v>4.0979999999999999</v>
      </c>
      <c r="E1989" s="25" t="str">
        <f>+R1989</f>
        <v>50+</v>
      </c>
      <c r="F1989" s="25" t="str">
        <f>+S1989</f>
        <v>A</v>
      </c>
      <c r="G1989" s="29" t="s">
        <v>3995</v>
      </c>
      <c r="H1989" s="29" t="str">
        <f t="shared" si="31"/>
        <v/>
      </c>
      <c r="I1989" s="25" t="str">
        <f>IF(K1989&gt;4,"Dames","Messieurs")</f>
        <v>Dames</v>
      </c>
      <c r="J1989" t="str">
        <f>RIGHT(B1989,5)</f>
        <v>840.0</v>
      </c>
      <c r="K1989">
        <f>VALUE(LEFT(J1989,1))</f>
        <v>8</v>
      </c>
      <c r="L1989" s="25" t="str">
        <f>+O1989</f>
        <v>R6 </v>
      </c>
      <c r="M1989" s="25" t="s">
        <v>537</v>
      </c>
      <c r="N1989" s="25" t="s">
        <v>538</v>
      </c>
      <c r="O1989" s="25" t="s">
        <v>3065</v>
      </c>
      <c r="P1989" s="25">
        <v>2513</v>
      </c>
      <c r="Q1989" s="25">
        <v>4.0979999999999999</v>
      </c>
      <c r="R1989" s="25" t="s">
        <v>39</v>
      </c>
      <c r="S1989" s="25" t="s">
        <v>36</v>
      </c>
    </row>
    <row r="1990" spans="1:19" x14ac:dyDescent="0.35">
      <c r="A1990" s="25" t="str">
        <f>+N1990</f>
        <v>Praz Juliette</v>
      </c>
      <c r="B1990" s="25" t="str">
        <f>+M1990</f>
        <v>722.91.780.0</v>
      </c>
      <c r="C1990" s="25" t="str">
        <f>LEFT(L1990,2)</f>
        <v>R9</v>
      </c>
      <c r="D1990" s="25">
        <f>+Q1990</f>
        <v>0.75</v>
      </c>
      <c r="E1990" s="25" t="str">
        <f>+R1990</f>
        <v>30+</v>
      </c>
      <c r="F1990" s="25" t="str">
        <f>+S1990</f>
        <v>S</v>
      </c>
      <c r="G1990" s="29" t="s">
        <v>543</v>
      </c>
      <c r="H1990" s="29" t="str">
        <f t="shared" si="31"/>
        <v/>
      </c>
      <c r="I1990" s="25" t="str">
        <f>IF(K1990&gt;4,"Dames","Messieurs")</f>
        <v>Dames</v>
      </c>
      <c r="J1990" t="str">
        <f>RIGHT(B1990,5)</f>
        <v>780.0</v>
      </c>
      <c r="K1990">
        <f>VALUE(LEFT(J1990,1))</f>
        <v>7</v>
      </c>
      <c r="L1990" s="25" t="str">
        <f>+O1990</f>
        <v>R9 </v>
      </c>
      <c r="M1990" s="25" t="s">
        <v>1335</v>
      </c>
      <c r="N1990" s="25" t="s">
        <v>1336</v>
      </c>
      <c r="O1990" s="25" t="s">
        <v>3073</v>
      </c>
      <c r="P1990" s="25">
        <v>11805</v>
      </c>
      <c r="Q1990" s="25">
        <v>0.75</v>
      </c>
      <c r="R1990" s="25" t="s">
        <v>35</v>
      </c>
      <c r="S1990" s="25" t="s">
        <v>878</v>
      </c>
    </row>
    <row r="1991" spans="1:19" x14ac:dyDescent="0.35">
      <c r="A1991" s="25" t="str">
        <f>+N1991</f>
        <v>Praz Yannick</v>
      </c>
      <c r="B1991" s="25" t="str">
        <f>+M1991</f>
        <v>722.86.186.0</v>
      </c>
      <c r="C1991" s="25" t="str">
        <f>LEFT(L1991,2)</f>
        <v>R8</v>
      </c>
      <c r="D1991" s="25">
        <f>+Q1991</f>
        <v>1.3160000000000001</v>
      </c>
      <c r="E1991" s="25" t="str">
        <f>+R1991</f>
        <v>35+</v>
      </c>
      <c r="F1991" s="25" t="str">
        <f>+S1991</f>
        <v>A</v>
      </c>
      <c r="G1991" s="29" t="s">
        <v>25</v>
      </c>
      <c r="H1991" s="29" t="str">
        <f t="shared" si="31"/>
        <v/>
      </c>
      <c r="I1991" s="25" t="str">
        <f>IF(K1991&gt;4,"Dames","Messieurs")</f>
        <v>Messieurs</v>
      </c>
      <c r="J1991" t="str">
        <f>RIGHT(B1991,5)</f>
        <v>186.0</v>
      </c>
      <c r="K1991">
        <f>VALUE(LEFT(J1991,1))</f>
        <v>1</v>
      </c>
      <c r="L1991" s="25" t="str">
        <f>+O1991</f>
        <v>R8 </v>
      </c>
      <c r="M1991" s="25" t="s">
        <v>891</v>
      </c>
      <c r="N1991" s="25" t="s">
        <v>892</v>
      </c>
      <c r="O1991" s="25" t="s">
        <v>3070</v>
      </c>
      <c r="P1991" s="25">
        <v>25364</v>
      </c>
      <c r="Q1991" s="25">
        <v>1.3160000000000001</v>
      </c>
      <c r="R1991" s="25" t="s">
        <v>42</v>
      </c>
      <c r="S1991" s="25" t="s">
        <v>36</v>
      </c>
    </row>
    <row r="1992" spans="1:19" x14ac:dyDescent="0.35">
      <c r="A1992" s="25" t="str">
        <f>+N1992</f>
        <v>Prélaz Axel</v>
      </c>
      <c r="B1992" s="25" t="str">
        <f>+M1992</f>
        <v>722.89.230.0</v>
      </c>
      <c r="C1992" s="25" t="str">
        <f>LEFT(L1992,2)</f>
        <v>R9</v>
      </c>
      <c r="D1992" s="25">
        <f>+Q1992</f>
        <v>0.75</v>
      </c>
      <c r="E1992" s="25" t="str">
        <f>+R1992</f>
        <v>35+</v>
      </c>
      <c r="F1992" s="25" t="str">
        <f>+S1992</f>
        <v>A</v>
      </c>
      <c r="G1992" s="29" t="s">
        <v>3393</v>
      </c>
      <c r="H1992" s="29" t="str">
        <f t="shared" si="31"/>
        <v/>
      </c>
      <c r="I1992" s="25" t="str">
        <f>IF(K1992&gt;4,"Dames","Messieurs")</f>
        <v>Messieurs</v>
      </c>
      <c r="J1992" t="str">
        <f>RIGHT(B1992,5)</f>
        <v>230.0</v>
      </c>
      <c r="K1992">
        <f>VALUE(LEFT(J1992,1))</f>
        <v>2</v>
      </c>
      <c r="L1992" s="25" t="str">
        <f>+O1992</f>
        <v>R9 </v>
      </c>
      <c r="M1992" s="25" t="s">
        <v>3722</v>
      </c>
      <c r="N1992" s="25" t="s">
        <v>3723</v>
      </c>
      <c r="O1992" s="25" t="s">
        <v>3073</v>
      </c>
      <c r="P1992" s="25">
        <v>32458</v>
      </c>
      <c r="Q1992" s="25">
        <v>0.75</v>
      </c>
      <c r="R1992" s="25" t="s">
        <v>42</v>
      </c>
      <c r="S1992" s="25" t="s">
        <v>36</v>
      </c>
    </row>
    <row r="1993" spans="1:19" x14ac:dyDescent="0.35">
      <c r="A1993" s="25" t="str">
        <f>+N1993</f>
        <v>Priamo Julien</v>
      </c>
      <c r="B1993" s="25" t="str">
        <f>+M1993</f>
        <v>722.90.480.0</v>
      </c>
      <c r="C1993" s="25" t="str">
        <f>LEFT(L1993,2)</f>
        <v>R9</v>
      </c>
      <c r="D1993" s="25">
        <f>+Q1993</f>
        <v>0.75</v>
      </c>
      <c r="E1993" s="25" t="str">
        <f>+R1993</f>
        <v>35+</v>
      </c>
      <c r="F1993" s="25" t="str">
        <f>+S1993</f>
        <v>S</v>
      </c>
      <c r="G1993" s="29" t="s">
        <v>3359</v>
      </c>
      <c r="H1993" s="29" t="str">
        <f t="shared" si="31"/>
        <v/>
      </c>
      <c r="I1993" s="25" t="str">
        <f>IF(K1993&gt;4,"Dames","Messieurs")</f>
        <v>Messieurs</v>
      </c>
      <c r="J1993" t="str">
        <f>RIGHT(B1993,5)</f>
        <v>480.0</v>
      </c>
      <c r="K1993">
        <f>VALUE(LEFT(J1993,1))</f>
        <v>4</v>
      </c>
      <c r="L1993" s="25" t="str">
        <f>+O1993</f>
        <v>R9 </v>
      </c>
      <c r="M1993" s="25" t="s">
        <v>1729</v>
      </c>
      <c r="N1993" s="25" t="s">
        <v>1730</v>
      </c>
      <c r="O1993" s="25" t="s">
        <v>3073</v>
      </c>
      <c r="P1993" s="25">
        <v>32458</v>
      </c>
      <c r="Q1993" s="25">
        <v>0.75</v>
      </c>
      <c r="R1993" s="25" t="s">
        <v>42</v>
      </c>
      <c r="S1993" s="25" t="s">
        <v>878</v>
      </c>
    </row>
    <row r="1994" spans="1:19" x14ac:dyDescent="0.35">
      <c r="A1994" s="25" t="str">
        <f>+N1994</f>
        <v>Prince François</v>
      </c>
      <c r="B1994" s="25" t="str">
        <f>+M1994</f>
        <v>722.05.248.0</v>
      </c>
      <c r="C1994" s="25" t="str">
        <f>LEFT(L1994,2)</f>
        <v>R9</v>
      </c>
      <c r="D1994" s="25">
        <f>+Q1994</f>
        <v>0.75</v>
      </c>
      <c r="E1994" s="25" t="str">
        <f>+R1994</f>
        <v>A</v>
      </c>
      <c r="F1994" s="25" t="str">
        <f>+S1994</f>
        <v>S</v>
      </c>
      <c r="G1994" s="29" t="s">
        <v>543</v>
      </c>
      <c r="H1994" s="29" t="str">
        <f t="shared" si="31"/>
        <v/>
      </c>
      <c r="I1994" s="25" t="str">
        <f>IF(K1994&gt;4,"Dames","Messieurs")</f>
        <v>Messieurs</v>
      </c>
      <c r="J1994" t="str">
        <f>RIGHT(B1994,5)</f>
        <v>248.0</v>
      </c>
      <c r="K1994">
        <f>VALUE(LEFT(J1994,1))</f>
        <v>2</v>
      </c>
      <c r="L1994" s="25" t="str">
        <f>+O1994</f>
        <v>R9 </v>
      </c>
      <c r="M1994" s="25" t="s">
        <v>1337</v>
      </c>
      <c r="N1994" s="25" t="s">
        <v>1338</v>
      </c>
      <c r="O1994" s="25" t="s">
        <v>3073</v>
      </c>
      <c r="P1994" s="25">
        <v>32458</v>
      </c>
      <c r="Q1994" s="25">
        <v>0.75</v>
      </c>
      <c r="R1994" s="25" t="s">
        <v>36</v>
      </c>
      <c r="S1994" s="25" t="s">
        <v>878</v>
      </c>
    </row>
    <row r="1995" spans="1:19" x14ac:dyDescent="0.35">
      <c r="A1995" s="25" t="str">
        <f>+N1995</f>
        <v>Profesori Labinot</v>
      </c>
      <c r="B1995" s="25" t="str">
        <f>+M1995</f>
        <v>722.78.225.0</v>
      </c>
      <c r="C1995" s="25" t="str">
        <f>LEFT(L1995,2)</f>
        <v>R8</v>
      </c>
      <c r="D1995" s="25">
        <f>+Q1995</f>
        <v>1.3919999999999999</v>
      </c>
      <c r="E1995" s="25" t="str">
        <f>+R1995</f>
        <v>45+</v>
      </c>
      <c r="F1995" s="25" t="str">
        <f>+S1995</f>
        <v>A</v>
      </c>
      <c r="G1995" s="29" t="s">
        <v>3393</v>
      </c>
      <c r="H1995" s="29" t="str">
        <f t="shared" si="31"/>
        <v/>
      </c>
      <c r="I1995" s="25" t="str">
        <f>IF(K1995&gt;4,"Dames","Messieurs")</f>
        <v>Messieurs</v>
      </c>
      <c r="J1995" t="str">
        <f>RIGHT(B1995,5)</f>
        <v>225.0</v>
      </c>
      <c r="K1995">
        <f>VALUE(LEFT(J1995,1))</f>
        <v>2</v>
      </c>
      <c r="L1995" s="25" t="str">
        <f>+O1995</f>
        <v>R8 </v>
      </c>
      <c r="M1995" s="25" t="s">
        <v>4767</v>
      </c>
      <c r="N1995" s="25" t="s">
        <v>4768</v>
      </c>
      <c r="O1995" s="25" t="s">
        <v>3070</v>
      </c>
      <c r="P1995" s="25">
        <v>24466</v>
      </c>
      <c r="Q1995" s="25">
        <v>1.3919999999999999</v>
      </c>
      <c r="R1995" s="25" t="s">
        <v>78</v>
      </c>
      <c r="S1995" s="25" t="s">
        <v>36</v>
      </c>
    </row>
    <row r="1996" spans="1:19" x14ac:dyDescent="0.35">
      <c r="A1996" s="25" t="str">
        <f>+N1996</f>
        <v>Prolo Antony</v>
      </c>
      <c r="B1996" s="25" t="str">
        <f>+M1996</f>
        <v>722.09.468.0</v>
      </c>
      <c r="C1996" s="25" t="str">
        <f>LEFT(L1996,2)</f>
        <v>R9</v>
      </c>
      <c r="D1996" s="25">
        <f>+Q1996</f>
        <v>0.82499999999999996</v>
      </c>
      <c r="E1996" s="25" t="str">
        <f>+R1996</f>
        <v>16&amp;U</v>
      </c>
      <c r="F1996" s="25" t="str">
        <f>+S1996</f>
        <v>A</v>
      </c>
      <c r="G1996" s="29" t="s">
        <v>28</v>
      </c>
      <c r="H1996" s="29" t="str">
        <f t="shared" si="31"/>
        <v/>
      </c>
      <c r="I1996" s="25" t="str">
        <f>IF(K1996&gt;4,"Dames","Messieurs")</f>
        <v>Messieurs</v>
      </c>
      <c r="J1996" t="str">
        <f>RIGHT(B1996,5)</f>
        <v>468.0</v>
      </c>
      <c r="K1996">
        <f>VALUE(LEFT(J1996,1))</f>
        <v>4</v>
      </c>
      <c r="L1996" s="25" t="str">
        <f>+O1996</f>
        <v>R9 </v>
      </c>
      <c r="M1996" s="25" t="s">
        <v>4863</v>
      </c>
      <c r="N1996" s="25" t="s">
        <v>4864</v>
      </c>
      <c r="O1996" s="25" t="s">
        <v>3073</v>
      </c>
      <c r="P1996" s="25">
        <v>31371</v>
      </c>
      <c r="Q1996" s="25">
        <v>0.82499999999999996</v>
      </c>
      <c r="R1996" s="25" t="s">
        <v>87</v>
      </c>
      <c r="S1996" s="25" t="s">
        <v>36</v>
      </c>
    </row>
    <row r="1997" spans="1:19" x14ac:dyDescent="0.35">
      <c r="A1997" s="25" t="str">
        <f>+N1997</f>
        <v>Prolo Steve</v>
      </c>
      <c r="B1997" s="25" t="str">
        <f>+M1997</f>
        <v>722.74.128.0</v>
      </c>
      <c r="C1997" s="25" t="str">
        <f>LEFT(L1997,2)</f>
        <v>R6</v>
      </c>
      <c r="D1997" s="25">
        <f>+Q1997</f>
        <v>3.9409999999999998</v>
      </c>
      <c r="E1997" s="25" t="str">
        <f>+R1997</f>
        <v>50+</v>
      </c>
      <c r="F1997" s="25" t="str">
        <f>+S1997</f>
        <v>A</v>
      </c>
      <c r="G1997" s="29" t="s">
        <v>28</v>
      </c>
      <c r="H1997" s="29" t="str">
        <f t="shared" si="31"/>
        <v/>
      </c>
      <c r="I1997" s="25" t="str">
        <f>IF(K1997&gt;4,"Dames","Messieurs")</f>
        <v>Messieurs</v>
      </c>
      <c r="J1997" t="str">
        <f>RIGHT(B1997,5)</f>
        <v>128.0</v>
      </c>
      <c r="K1997">
        <f>VALUE(LEFT(J1997,1))</f>
        <v>1</v>
      </c>
      <c r="L1997" s="25" t="str">
        <f>+O1997</f>
        <v>R6 </v>
      </c>
      <c r="M1997" s="25" t="s">
        <v>4847</v>
      </c>
      <c r="N1997" s="25" t="s">
        <v>4848</v>
      </c>
      <c r="O1997" s="25" t="s">
        <v>3065</v>
      </c>
      <c r="P1997" s="25">
        <v>7946</v>
      </c>
      <c r="Q1997" s="25">
        <v>3.9409999999999998</v>
      </c>
      <c r="R1997" s="25" t="s">
        <v>39</v>
      </c>
      <c r="S1997" s="25" t="s">
        <v>36</v>
      </c>
    </row>
    <row r="1998" spans="1:19" x14ac:dyDescent="0.35">
      <c r="A1998" s="25" t="str">
        <f>+N1998</f>
        <v>Prost Adrien</v>
      </c>
      <c r="B1998" s="25" t="str">
        <f>+M1998</f>
        <v>722.90.473.0</v>
      </c>
      <c r="C1998" s="25" t="str">
        <f>LEFT(L1998,2)</f>
        <v>R9</v>
      </c>
      <c r="D1998" s="25">
        <f>+Q1998</f>
        <v>0.75</v>
      </c>
      <c r="E1998" s="25" t="str">
        <f>+R1998</f>
        <v>35+</v>
      </c>
      <c r="F1998" s="25" t="str">
        <f>+S1998</f>
        <v>S</v>
      </c>
      <c r="G1998" s="29" t="s">
        <v>27</v>
      </c>
      <c r="H1998" s="29" t="str">
        <f t="shared" si="31"/>
        <v/>
      </c>
      <c r="I1998" s="25" t="str">
        <f>IF(K1998&gt;4,"Dames","Messieurs")</f>
        <v>Messieurs</v>
      </c>
      <c r="J1998" t="str">
        <f>RIGHT(B1998,5)</f>
        <v>473.0</v>
      </c>
      <c r="K1998">
        <f>VALUE(LEFT(J1998,1))</f>
        <v>4</v>
      </c>
      <c r="L1998" s="25" t="str">
        <f>+O1998</f>
        <v>R9 </v>
      </c>
      <c r="M1998" s="25" t="s">
        <v>1793</v>
      </c>
      <c r="N1998" s="25" t="s">
        <v>1794</v>
      </c>
      <c r="O1998" s="25" t="s">
        <v>3073</v>
      </c>
      <c r="P1998" s="25">
        <v>32458</v>
      </c>
      <c r="Q1998" s="25">
        <v>0.75</v>
      </c>
      <c r="R1998" s="25" t="s">
        <v>42</v>
      </c>
      <c r="S1998" s="25" t="s">
        <v>878</v>
      </c>
    </row>
    <row r="1999" spans="1:19" x14ac:dyDescent="0.35">
      <c r="A1999" s="25" t="str">
        <f>+N1999</f>
        <v>Protti Anita</v>
      </c>
      <c r="B1999" s="25" t="str">
        <f>+M1999</f>
        <v>722.64.735.0</v>
      </c>
      <c r="C1999" s="25" t="str">
        <f>LEFT(L1999,2)</f>
        <v>R4</v>
      </c>
      <c r="D1999" s="25">
        <f>+Q1999</f>
        <v>5.6859999999999999</v>
      </c>
      <c r="E1999" s="25" t="str">
        <f>+R1999</f>
        <v>60+</v>
      </c>
      <c r="F1999" s="25" t="str">
        <f>+S1999</f>
        <v>A</v>
      </c>
      <c r="G1999" s="29" t="s">
        <v>28</v>
      </c>
      <c r="H1999" s="29" t="str">
        <f t="shared" si="31"/>
        <v/>
      </c>
      <c r="I1999" s="25" t="str">
        <f>IF(K1999&gt;4,"Dames","Messieurs")</f>
        <v>Dames</v>
      </c>
      <c r="J1999" t="str">
        <f>RIGHT(B1999,5)</f>
        <v>735.0</v>
      </c>
      <c r="K1999">
        <f>VALUE(LEFT(J1999,1))</f>
        <v>7</v>
      </c>
      <c r="L1999" s="25" t="str">
        <f>+O1999</f>
        <v>R4 </v>
      </c>
      <c r="M1999" s="25" t="s">
        <v>261</v>
      </c>
      <c r="N1999" s="25" t="s">
        <v>262</v>
      </c>
      <c r="O1999" s="25" t="s">
        <v>3064</v>
      </c>
      <c r="P1999" s="25">
        <v>1031</v>
      </c>
      <c r="Q1999" s="25">
        <v>5.6859999999999999</v>
      </c>
      <c r="R1999" s="25" t="s">
        <v>47</v>
      </c>
      <c r="S1999" s="25" t="s">
        <v>36</v>
      </c>
    </row>
    <row r="2000" spans="1:19" x14ac:dyDescent="0.35">
      <c r="A2000" s="25" t="str">
        <f>+N2000</f>
        <v>Provaznik Adam</v>
      </c>
      <c r="B2000" s="25" t="str">
        <f>+M2000</f>
        <v>722.00.384.0</v>
      </c>
      <c r="C2000" s="25" t="str">
        <f>LEFT(L2000,2)</f>
        <v>R9</v>
      </c>
      <c r="D2000" s="25">
        <f>+Q2000</f>
        <v>0.75</v>
      </c>
      <c r="E2000" s="25" t="str">
        <f>+R2000</f>
        <v>A</v>
      </c>
      <c r="F2000" s="25" t="str">
        <f>+S2000</f>
        <v>S</v>
      </c>
      <c r="G2000" s="29" t="s">
        <v>543</v>
      </c>
      <c r="H2000" s="29" t="str">
        <f t="shared" si="31"/>
        <v/>
      </c>
      <c r="I2000" s="25" t="str">
        <f>IF(K2000&gt;4,"Dames","Messieurs")</f>
        <v>Messieurs</v>
      </c>
      <c r="J2000" t="str">
        <f>RIGHT(B2000,5)</f>
        <v>384.0</v>
      </c>
      <c r="K2000">
        <f>VALUE(LEFT(J2000,1))</f>
        <v>3</v>
      </c>
      <c r="L2000" s="25" t="str">
        <f>+O2000</f>
        <v>R9 </v>
      </c>
      <c r="M2000" s="25" t="s">
        <v>1339</v>
      </c>
      <c r="N2000" s="25" t="s">
        <v>1340</v>
      </c>
      <c r="O2000" s="25" t="s">
        <v>3073</v>
      </c>
      <c r="P2000" s="25">
        <v>32458</v>
      </c>
      <c r="Q2000" s="25">
        <v>0.75</v>
      </c>
      <c r="R2000" s="25" t="s">
        <v>36</v>
      </c>
      <c r="S2000" s="25" t="s">
        <v>878</v>
      </c>
    </row>
    <row r="2001" spans="1:19" x14ac:dyDescent="0.35">
      <c r="A2001" s="25" t="str">
        <f>+N2001</f>
        <v>Puberl Maxime</v>
      </c>
      <c r="B2001" s="25" t="str">
        <f>+M2001</f>
        <v>723.83.136.0</v>
      </c>
      <c r="C2001" s="25" t="str">
        <f>LEFT(L2001,2)</f>
        <v>R5</v>
      </c>
      <c r="D2001" s="25">
        <f>+Q2001</f>
        <v>5.3330000000000002</v>
      </c>
      <c r="E2001" s="25" t="str">
        <f>+R2001</f>
        <v>40+</v>
      </c>
      <c r="F2001" s="25" t="str">
        <f>+S2001</f>
        <v>A</v>
      </c>
      <c r="G2001" s="29" t="s">
        <v>1839</v>
      </c>
      <c r="H2001" s="29" t="str">
        <f t="shared" si="31"/>
        <v/>
      </c>
      <c r="I2001" s="25" t="str">
        <f>IF(K2001&gt;4,"Dames","Messieurs")</f>
        <v>Messieurs</v>
      </c>
      <c r="J2001" t="str">
        <f>RIGHT(B2001,5)</f>
        <v>136.0</v>
      </c>
      <c r="K2001">
        <f>VALUE(LEFT(J2001,1))</f>
        <v>1</v>
      </c>
      <c r="L2001" s="25" t="str">
        <f>+O2001</f>
        <v>R5 </v>
      </c>
      <c r="M2001" s="25" t="s">
        <v>4925</v>
      </c>
      <c r="N2001" s="25" t="s">
        <v>4926</v>
      </c>
      <c r="O2001" s="25" t="s">
        <v>3084</v>
      </c>
      <c r="P2001" s="25">
        <v>3455</v>
      </c>
      <c r="Q2001" s="25">
        <v>5.3330000000000002</v>
      </c>
      <c r="R2001" s="25" t="s">
        <v>68</v>
      </c>
      <c r="S2001" s="25" t="s">
        <v>36</v>
      </c>
    </row>
    <row r="2002" spans="1:19" x14ac:dyDescent="0.35">
      <c r="A2002" s="25" t="str">
        <f>+N2002</f>
        <v>Putallaz Adrien</v>
      </c>
      <c r="B2002" s="25" t="str">
        <f>+M2002</f>
        <v>723.88.312.0</v>
      </c>
      <c r="C2002" s="25" t="str">
        <f>LEFT(L2002,2)</f>
        <v>R9</v>
      </c>
      <c r="D2002" s="25">
        <f>+Q2002</f>
        <v>0.75</v>
      </c>
      <c r="E2002" s="25" t="str">
        <f>+R2002</f>
        <v>35+</v>
      </c>
      <c r="F2002" s="25" t="str">
        <f>+S2002</f>
        <v>S</v>
      </c>
      <c r="G2002" s="29" t="s">
        <v>25</v>
      </c>
      <c r="H2002" s="29" t="str">
        <f t="shared" si="31"/>
        <v/>
      </c>
      <c r="I2002" s="25" t="str">
        <f>IF(K2002&gt;4,"Dames","Messieurs")</f>
        <v>Messieurs</v>
      </c>
      <c r="J2002" t="str">
        <f>RIGHT(B2002,5)</f>
        <v>312.0</v>
      </c>
      <c r="K2002">
        <f>VALUE(LEFT(J2002,1))</f>
        <v>3</v>
      </c>
      <c r="L2002" s="25" t="str">
        <f>+O2002</f>
        <v>R9 </v>
      </c>
      <c r="M2002" s="25" t="s">
        <v>997</v>
      </c>
      <c r="N2002" s="25" t="s">
        <v>998</v>
      </c>
      <c r="O2002" s="25" t="s">
        <v>3073</v>
      </c>
      <c r="P2002" s="25">
        <v>32458</v>
      </c>
      <c r="Q2002" s="25">
        <v>0.75</v>
      </c>
      <c r="R2002" s="25" t="s">
        <v>42</v>
      </c>
      <c r="S2002" s="25" t="s">
        <v>878</v>
      </c>
    </row>
    <row r="2003" spans="1:19" x14ac:dyDescent="0.35">
      <c r="A2003" s="25" t="str">
        <f>+N2003</f>
        <v>Puyal Esteban</v>
      </c>
      <c r="B2003" s="25" t="str">
        <f>+M2003</f>
        <v>723.11.185.0</v>
      </c>
      <c r="C2003" s="25" t="str">
        <f>LEFT(L2003,2)</f>
        <v>R7</v>
      </c>
      <c r="D2003" s="25">
        <f>+Q2003</f>
        <v>2.1619999999999999</v>
      </c>
      <c r="E2003" s="25" t="str">
        <f>+R2003</f>
        <v>14&amp;U</v>
      </c>
      <c r="F2003" s="25" t="str">
        <f>+S2003</f>
        <v>A</v>
      </c>
      <c r="G2003" s="29" t="s">
        <v>28</v>
      </c>
      <c r="H2003" s="29" t="str">
        <f t="shared" si="31"/>
        <v/>
      </c>
      <c r="I2003" s="25" t="str">
        <f>IF(K2003&gt;4,"Dames","Messieurs")</f>
        <v>Messieurs</v>
      </c>
      <c r="J2003" t="str">
        <f>RIGHT(B2003,5)</f>
        <v>185.0</v>
      </c>
      <c r="K2003">
        <f>VALUE(LEFT(J2003,1))</f>
        <v>1</v>
      </c>
      <c r="L2003" s="25" t="str">
        <f>+O2003</f>
        <v>R7 </v>
      </c>
      <c r="M2003" s="25" t="s">
        <v>3815</v>
      </c>
      <c r="N2003" s="25" t="s">
        <v>2333</v>
      </c>
      <c r="O2003" s="25" t="s">
        <v>3066</v>
      </c>
      <c r="P2003" s="25">
        <v>17994</v>
      </c>
      <c r="Q2003" s="25">
        <v>2.1619999999999999</v>
      </c>
      <c r="R2003" s="25" t="s">
        <v>83</v>
      </c>
      <c r="S2003" s="25" t="s">
        <v>36</v>
      </c>
    </row>
    <row r="2004" spans="1:19" x14ac:dyDescent="0.35">
      <c r="A2004" s="25" t="str">
        <f>+N2004</f>
        <v>Quartacci Michaël</v>
      </c>
      <c r="B2004" s="25" t="str">
        <f>+M2004</f>
        <v>724.81.320.0</v>
      </c>
      <c r="C2004" s="25" t="str">
        <f>LEFT(L2004,2)</f>
        <v>R9</v>
      </c>
      <c r="D2004" s="25">
        <f>+Q2004</f>
        <v>0.75</v>
      </c>
      <c r="E2004" s="25" t="str">
        <f>+R2004</f>
        <v>40+</v>
      </c>
      <c r="F2004" s="25" t="str">
        <f>+S2004</f>
        <v>S</v>
      </c>
      <c r="G2004" s="29" t="s">
        <v>543</v>
      </c>
      <c r="H2004" s="29" t="str">
        <f t="shared" si="31"/>
        <v/>
      </c>
      <c r="I2004" s="25" t="str">
        <f>IF(K2004&gt;4,"Dames","Messieurs")</f>
        <v>Messieurs</v>
      </c>
      <c r="J2004" t="str">
        <f>RIGHT(B2004,5)</f>
        <v>320.0</v>
      </c>
      <c r="K2004">
        <f>VALUE(LEFT(J2004,1))</f>
        <v>3</v>
      </c>
      <c r="L2004" s="25" t="str">
        <f>+O2004</f>
        <v>R9 </v>
      </c>
      <c r="M2004" s="25" t="s">
        <v>1341</v>
      </c>
      <c r="N2004" s="25" t="s">
        <v>1342</v>
      </c>
      <c r="O2004" s="25" t="s">
        <v>3073</v>
      </c>
      <c r="P2004" s="25">
        <v>32458</v>
      </c>
      <c r="Q2004" s="25">
        <v>0.75</v>
      </c>
      <c r="R2004" s="25" t="s">
        <v>68</v>
      </c>
      <c r="S2004" s="25" t="s">
        <v>878</v>
      </c>
    </row>
    <row r="2005" spans="1:19" x14ac:dyDescent="0.35">
      <c r="A2005" s="25" t="str">
        <f>+N2005</f>
        <v>Quatannens Sasha</v>
      </c>
      <c r="B2005" s="25" t="str">
        <f>+M2005</f>
        <v>724.06.208.0</v>
      </c>
      <c r="C2005" s="25" t="str">
        <f>LEFT(L2005,2)</f>
        <v>R9</v>
      </c>
      <c r="D2005" s="25">
        <f>+Q2005</f>
        <v>0.75</v>
      </c>
      <c r="E2005" s="25" t="str">
        <f>+R2005</f>
        <v>A</v>
      </c>
      <c r="F2005" s="25" t="str">
        <f>+S2005</f>
        <v>A</v>
      </c>
      <c r="G2005" s="29" t="s">
        <v>27</v>
      </c>
      <c r="H2005" s="29" t="str">
        <f t="shared" si="31"/>
        <v/>
      </c>
      <c r="I2005" s="25" t="str">
        <f>IF(K2005&gt;4,"Dames","Messieurs")</f>
        <v>Messieurs</v>
      </c>
      <c r="J2005" t="str">
        <f>RIGHT(B2005,5)</f>
        <v>208.0</v>
      </c>
      <c r="K2005">
        <f>VALUE(LEFT(J2005,1))</f>
        <v>2</v>
      </c>
      <c r="L2005" s="25" t="str">
        <f>+O2005</f>
        <v>R9 </v>
      </c>
      <c r="M2005" s="25" t="s">
        <v>2445</v>
      </c>
      <c r="N2005" s="25" t="s">
        <v>2446</v>
      </c>
      <c r="O2005" s="25" t="s">
        <v>3073</v>
      </c>
      <c r="P2005" s="25">
        <v>32458</v>
      </c>
      <c r="Q2005" s="25">
        <v>0.75</v>
      </c>
      <c r="R2005" s="25" t="s">
        <v>36</v>
      </c>
      <c r="S2005" s="25" t="s">
        <v>36</v>
      </c>
    </row>
    <row r="2006" spans="1:19" x14ac:dyDescent="0.35">
      <c r="A2006" s="25" t="str">
        <f>+N2006</f>
        <v>Queisser De Stockalper Elliot</v>
      </c>
      <c r="B2006" s="25" t="str">
        <f>+M2006</f>
        <v>724.02.382.0</v>
      </c>
      <c r="C2006" s="25" t="str">
        <f>LEFT(L2006,2)</f>
        <v>R9</v>
      </c>
      <c r="D2006" s="25">
        <f>+Q2006</f>
        <v>0.75</v>
      </c>
      <c r="E2006" s="25" t="str">
        <f>+R2006</f>
        <v>A</v>
      </c>
      <c r="F2006" s="25" t="str">
        <f>+S2006</f>
        <v>S</v>
      </c>
      <c r="G2006" s="29" t="s">
        <v>3995</v>
      </c>
      <c r="H2006" s="29" t="str">
        <f t="shared" si="31"/>
        <v/>
      </c>
      <c r="I2006" s="25" t="str">
        <f>IF(K2006&gt;4,"Dames","Messieurs")</f>
        <v>Messieurs</v>
      </c>
      <c r="J2006" t="str">
        <f>RIGHT(B2006,5)</f>
        <v>382.0</v>
      </c>
      <c r="K2006">
        <f>VALUE(LEFT(J2006,1))</f>
        <v>3</v>
      </c>
      <c r="L2006" s="25" t="str">
        <f>+O2006</f>
        <v>R9 </v>
      </c>
      <c r="M2006" s="25" t="s">
        <v>4306</v>
      </c>
      <c r="N2006" s="25" t="s">
        <v>4307</v>
      </c>
      <c r="O2006" s="25" t="s">
        <v>3073</v>
      </c>
      <c r="P2006" s="25">
        <v>32458</v>
      </c>
      <c r="Q2006" s="25">
        <v>0.75</v>
      </c>
      <c r="R2006" s="25" t="s">
        <v>36</v>
      </c>
      <c r="S2006" s="25" t="s">
        <v>878</v>
      </c>
    </row>
    <row r="2007" spans="1:19" x14ac:dyDescent="0.35">
      <c r="A2007" s="25" t="str">
        <f>+N2007</f>
        <v>Queisser De Stockalper Timothé</v>
      </c>
      <c r="B2007" s="25" t="str">
        <f>+M2007</f>
        <v>724.06.207.0</v>
      </c>
      <c r="C2007" s="25" t="str">
        <f>LEFT(L2007,2)</f>
        <v>R9</v>
      </c>
      <c r="D2007" s="25">
        <f>+Q2007</f>
        <v>0.75</v>
      </c>
      <c r="E2007" s="25" t="str">
        <f>+R2007</f>
        <v>A</v>
      </c>
      <c r="F2007" s="25" t="str">
        <f>+S2007</f>
        <v>S</v>
      </c>
      <c r="G2007" s="29" t="s">
        <v>3995</v>
      </c>
      <c r="H2007" s="29" t="str">
        <f t="shared" si="31"/>
        <v/>
      </c>
      <c r="I2007" s="25" t="str">
        <f>IF(K2007&gt;4,"Dames","Messieurs")</f>
        <v>Messieurs</v>
      </c>
      <c r="J2007" t="str">
        <f>RIGHT(B2007,5)</f>
        <v>207.0</v>
      </c>
      <c r="K2007">
        <f>VALUE(LEFT(J2007,1))</f>
        <v>2</v>
      </c>
      <c r="L2007" s="25" t="str">
        <f>+O2007</f>
        <v>R9 </v>
      </c>
      <c r="M2007" s="25" t="s">
        <v>4318</v>
      </c>
      <c r="N2007" s="25" t="s">
        <v>4319</v>
      </c>
      <c r="O2007" s="25" t="s">
        <v>3073</v>
      </c>
      <c r="P2007" s="25">
        <v>32458</v>
      </c>
      <c r="Q2007" s="25">
        <v>0.75</v>
      </c>
      <c r="R2007" s="25" t="s">
        <v>36</v>
      </c>
      <c r="S2007" s="25" t="s">
        <v>878</v>
      </c>
    </row>
    <row r="2008" spans="1:19" x14ac:dyDescent="0.35">
      <c r="A2008" s="25" t="str">
        <f>+N2008</f>
        <v>Quennec Carys</v>
      </c>
      <c r="B2008" s="25" t="str">
        <f>+M2008</f>
        <v>724.66.752.0</v>
      </c>
      <c r="C2008" s="25" t="str">
        <f>LEFT(L2008,2)</f>
        <v>R7</v>
      </c>
      <c r="D2008" s="25">
        <f>+Q2008</f>
        <v>1.7330000000000001</v>
      </c>
      <c r="E2008" s="25" t="str">
        <f>+R2008</f>
        <v>55+</v>
      </c>
      <c r="F2008" s="25" t="str">
        <f>+S2008</f>
        <v>A</v>
      </c>
      <c r="G2008" s="29" t="s">
        <v>29</v>
      </c>
      <c r="H2008" s="29" t="str">
        <f t="shared" si="31"/>
        <v/>
      </c>
      <c r="I2008" s="25" t="str">
        <f>IF(K2008&gt;4,"Dames","Messieurs")</f>
        <v>Dames</v>
      </c>
      <c r="J2008" t="str">
        <f>RIGHT(B2008,5)</f>
        <v>752.0</v>
      </c>
      <c r="K2008">
        <f>VALUE(LEFT(J2008,1))</f>
        <v>7</v>
      </c>
      <c r="L2008" s="25" t="str">
        <f>+O2008</f>
        <v>R7 </v>
      </c>
      <c r="M2008" s="25" t="s">
        <v>5184</v>
      </c>
      <c r="N2008" s="25" t="s">
        <v>5185</v>
      </c>
      <c r="O2008" s="25" t="s">
        <v>3066</v>
      </c>
      <c r="P2008" s="25">
        <v>7759</v>
      </c>
      <c r="Q2008" s="25">
        <v>1.7330000000000001</v>
      </c>
      <c r="R2008" s="25" t="s">
        <v>53</v>
      </c>
      <c r="S2008" s="25" t="s">
        <v>36</v>
      </c>
    </row>
    <row r="2009" spans="1:19" x14ac:dyDescent="0.35">
      <c r="A2009" s="25" t="str">
        <f>+N2009</f>
        <v>Quentin Thibault</v>
      </c>
      <c r="B2009" s="25" t="str">
        <f>+M2009</f>
        <v>724.95.402.0</v>
      </c>
      <c r="C2009" s="25" t="str">
        <f>LEFT(L2009,2)</f>
        <v>R9</v>
      </c>
      <c r="D2009" s="25">
        <f>+Q2009</f>
        <v>0.75</v>
      </c>
      <c r="E2009" s="25" t="str">
        <f>+R2009</f>
        <v>A</v>
      </c>
      <c r="F2009" s="25" t="str">
        <f>+S2009</f>
        <v>S</v>
      </c>
      <c r="G2009" s="29" t="s">
        <v>25</v>
      </c>
      <c r="H2009" s="29" t="str">
        <f t="shared" si="31"/>
        <v/>
      </c>
      <c r="I2009" s="25" t="str">
        <f>IF(K2009&gt;4,"Dames","Messieurs")</f>
        <v>Messieurs</v>
      </c>
      <c r="J2009" t="str">
        <f>RIGHT(B2009,5)</f>
        <v>402.0</v>
      </c>
      <c r="K2009">
        <f>VALUE(LEFT(J2009,1))</f>
        <v>4</v>
      </c>
      <c r="L2009" s="25" t="str">
        <f>+O2009</f>
        <v>R9 </v>
      </c>
      <c r="M2009" s="25" t="s">
        <v>999</v>
      </c>
      <c r="N2009" s="25" t="s">
        <v>1000</v>
      </c>
      <c r="O2009" s="25" t="s">
        <v>3073</v>
      </c>
      <c r="P2009" s="25">
        <v>32458</v>
      </c>
      <c r="Q2009" s="25">
        <v>0.75</v>
      </c>
      <c r="R2009" s="25" t="s">
        <v>36</v>
      </c>
      <c r="S2009" s="25" t="s">
        <v>878</v>
      </c>
    </row>
    <row r="2010" spans="1:19" x14ac:dyDescent="0.35">
      <c r="A2010" s="25" t="str">
        <f>+N2010</f>
        <v>Raboud Olivier</v>
      </c>
      <c r="B2010" s="25" t="str">
        <f>+M2010</f>
        <v>725.76.147.0</v>
      </c>
      <c r="C2010" s="25" t="str">
        <f>LEFT(L2010,2)</f>
        <v>R7</v>
      </c>
      <c r="D2010" s="25">
        <f>+Q2010</f>
        <v>2.9740000000000002</v>
      </c>
      <c r="E2010" s="25" t="str">
        <f>+R2010</f>
        <v>45+</v>
      </c>
      <c r="F2010" s="25" t="str">
        <f>+S2010</f>
        <v>S</v>
      </c>
      <c r="G2010" s="29" t="s">
        <v>2175</v>
      </c>
      <c r="H2010" s="29" t="str">
        <f t="shared" si="31"/>
        <v/>
      </c>
      <c r="I2010" s="25" t="str">
        <f>IF(K2010&gt;4,"Dames","Messieurs")</f>
        <v>Messieurs</v>
      </c>
      <c r="J2010" t="str">
        <f>RIGHT(B2010,5)</f>
        <v>147.0</v>
      </c>
      <c r="K2010">
        <f>VALUE(LEFT(J2010,1))</f>
        <v>1</v>
      </c>
      <c r="L2010" s="25" t="str">
        <f>+O2010</f>
        <v>R7 </v>
      </c>
      <c r="M2010" s="25" t="s">
        <v>2234</v>
      </c>
      <c r="N2010" s="25" t="s">
        <v>2235</v>
      </c>
      <c r="O2010" s="25" t="s">
        <v>3066</v>
      </c>
      <c r="P2010" s="25">
        <v>12758</v>
      </c>
      <c r="Q2010" s="25">
        <v>2.9740000000000002</v>
      </c>
      <c r="R2010" s="25" t="s">
        <v>78</v>
      </c>
      <c r="S2010" s="25" t="s">
        <v>878</v>
      </c>
    </row>
    <row r="2011" spans="1:19" x14ac:dyDescent="0.35">
      <c r="A2011" s="25" t="str">
        <f>+N2011</f>
        <v>Raboud Sophie</v>
      </c>
      <c r="B2011" s="25" t="str">
        <f>+M2011</f>
        <v>725.79.788.0</v>
      </c>
      <c r="C2011" s="25" t="str">
        <f>LEFT(L2011,2)</f>
        <v>R4</v>
      </c>
      <c r="D2011" s="25">
        <f>+Q2011</f>
        <v>6.3769999999999998</v>
      </c>
      <c r="E2011" s="25" t="str">
        <f>+R2011</f>
        <v>45+</v>
      </c>
      <c r="F2011" s="25" t="str">
        <f>+S2011</f>
        <v>A</v>
      </c>
      <c r="G2011" s="29" t="s">
        <v>2175</v>
      </c>
      <c r="H2011" s="29" t="str">
        <f t="shared" si="31"/>
        <v/>
      </c>
      <c r="I2011" s="25" t="str">
        <f>IF(K2011&gt;4,"Dames","Messieurs")</f>
        <v>Dames</v>
      </c>
      <c r="J2011" t="str">
        <f>RIGHT(B2011,5)</f>
        <v>788.0</v>
      </c>
      <c r="K2011">
        <f>VALUE(LEFT(J2011,1))</f>
        <v>7</v>
      </c>
      <c r="L2011" s="25" t="str">
        <f>+O2011</f>
        <v>R4 </v>
      </c>
      <c r="M2011" s="25" t="s">
        <v>2707</v>
      </c>
      <c r="N2011" s="25" t="s">
        <v>2708</v>
      </c>
      <c r="O2011" s="25" t="s">
        <v>3064</v>
      </c>
      <c r="P2011" s="25">
        <v>676</v>
      </c>
      <c r="Q2011" s="25">
        <v>6.3769999999999998</v>
      </c>
      <c r="R2011" s="25" t="s">
        <v>78</v>
      </c>
      <c r="S2011" s="25" t="s">
        <v>36</v>
      </c>
    </row>
    <row r="2012" spans="1:19" x14ac:dyDescent="0.35">
      <c r="A2012" s="25" t="str">
        <f>+N2012</f>
        <v>Ragni Dylan</v>
      </c>
      <c r="B2012" s="25" t="str">
        <f>+M2012</f>
        <v>725.98.211.0</v>
      </c>
      <c r="C2012" s="25" t="str">
        <f>LEFT(L2012,2)</f>
        <v>R8</v>
      </c>
      <c r="D2012" s="25">
        <f>+Q2012</f>
        <v>1.087</v>
      </c>
      <c r="E2012" s="25" t="str">
        <f>+R2012</f>
        <v>A</v>
      </c>
      <c r="F2012" s="25" t="str">
        <f>+S2012</f>
        <v>A</v>
      </c>
      <c r="G2012" s="29" t="s">
        <v>3996</v>
      </c>
      <c r="H2012" s="29" t="str">
        <f t="shared" si="31"/>
        <v/>
      </c>
      <c r="I2012" s="25" t="str">
        <f>IF(K2012&gt;4,"Dames","Messieurs")</f>
        <v>Messieurs</v>
      </c>
      <c r="J2012" t="str">
        <f>RIGHT(B2012,5)</f>
        <v>211.0</v>
      </c>
      <c r="K2012">
        <f>VALUE(LEFT(J2012,1))</f>
        <v>2</v>
      </c>
      <c r="L2012" s="25" t="str">
        <f>+O2012</f>
        <v>R8 </v>
      </c>
      <c r="M2012" s="25" t="s">
        <v>4525</v>
      </c>
      <c r="N2012" s="25" t="s">
        <v>4526</v>
      </c>
      <c r="O2012" s="25" t="s">
        <v>3070</v>
      </c>
      <c r="P2012" s="25">
        <v>28046</v>
      </c>
      <c r="Q2012" s="25">
        <v>1.087</v>
      </c>
      <c r="R2012" s="25" t="s">
        <v>36</v>
      </c>
      <c r="S2012" s="25" t="s">
        <v>36</v>
      </c>
    </row>
    <row r="2013" spans="1:19" x14ac:dyDescent="0.35">
      <c r="A2013" s="25" t="str">
        <f>+N2013</f>
        <v>Raguin Elenna</v>
      </c>
      <c r="B2013" s="25" t="str">
        <f>+M2013</f>
        <v>725.02.550.0</v>
      </c>
      <c r="C2013" s="25" t="str">
        <f>LEFT(L2013,2)</f>
        <v>R9</v>
      </c>
      <c r="D2013" s="25">
        <f>+Q2013</f>
        <v>0.75</v>
      </c>
      <c r="E2013" s="25" t="str">
        <f>+R2013</f>
        <v>A</v>
      </c>
      <c r="F2013" s="25" t="str">
        <f>+S2013</f>
        <v>S</v>
      </c>
      <c r="G2013" s="29" t="s">
        <v>543</v>
      </c>
      <c r="H2013" s="29" t="str">
        <f t="shared" si="31"/>
        <v/>
      </c>
      <c r="I2013" s="25" t="str">
        <f>IF(K2013&gt;4,"Dames","Messieurs")</f>
        <v>Dames</v>
      </c>
      <c r="J2013" t="str">
        <f>RIGHT(B2013,5)</f>
        <v>550.0</v>
      </c>
      <c r="K2013">
        <f>VALUE(LEFT(J2013,1))</f>
        <v>5</v>
      </c>
      <c r="L2013" s="25" t="str">
        <f>+O2013</f>
        <v>R9 </v>
      </c>
      <c r="M2013" s="25" t="s">
        <v>1343</v>
      </c>
      <c r="N2013" s="25" t="s">
        <v>1344</v>
      </c>
      <c r="O2013" s="25" t="s">
        <v>3073</v>
      </c>
      <c r="P2013" s="25">
        <v>11805</v>
      </c>
      <c r="Q2013" s="25">
        <v>0.75</v>
      </c>
      <c r="R2013" s="25" t="s">
        <v>36</v>
      </c>
      <c r="S2013" s="25" t="s">
        <v>878</v>
      </c>
    </row>
    <row r="2014" spans="1:19" x14ac:dyDescent="0.35">
      <c r="A2014" s="25" t="str">
        <f>+N2014</f>
        <v>Rais Sylvain</v>
      </c>
      <c r="B2014" s="25" t="str">
        <f>+M2014</f>
        <v>725.97.345.0</v>
      </c>
      <c r="C2014" s="25" t="str">
        <f>LEFT(L2014,2)</f>
        <v>R9</v>
      </c>
      <c r="D2014" s="25">
        <f>+Q2014</f>
        <v>0.75</v>
      </c>
      <c r="E2014" s="25" t="str">
        <f>+R2014</f>
        <v>A</v>
      </c>
      <c r="F2014" s="25" t="str">
        <f>+S2014</f>
        <v>A</v>
      </c>
      <c r="G2014" s="29" t="s">
        <v>3996</v>
      </c>
      <c r="H2014" s="29" t="str">
        <f t="shared" si="31"/>
        <v/>
      </c>
      <c r="I2014" s="25" t="str">
        <f>IF(K2014&gt;4,"Dames","Messieurs")</f>
        <v>Messieurs</v>
      </c>
      <c r="J2014" t="str">
        <f>RIGHT(B2014,5)</f>
        <v>345.0</v>
      </c>
      <c r="K2014">
        <f>VALUE(LEFT(J2014,1))</f>
        <v>3</v>
      </c>
      <c r="L2014" s="25" t="str">
        <f>+O2014</f>
        <v>R9 </v>
      </c>
      <c r="M2014" s="25" t="s">
        <v>4537</v>
      </c>
      <c r="N2014" s="25" t="s">
        <v>4538</v>
      </c>
      <c r="O2014" s="25" t="s">
        <v>3073</v>
      </c>
      <c r="P2014" s="25">
        <v>32458</v>
      </c>
      <c r="Q2014" s="25">
        <v>0.75</v>
      </c>
      <c r="R2014" s="25" t="s">
        <v>36</v>
      </c>
      <c r="S2014" s="25" t="s">
        <v>36</v>
      </c>
    </row>
    <row r="2015" spans="1:19" x14ac:dyDescent="0.35">
      <c r="A2015" s="25" t="str">
        <f>+N2015</f>
        <v>Ramalho Gomes Da Silva Alexandra</v>
      </c>
      <c r="B2015" s="25" t="str">
        <f>+M2015</f>
        <v>726.86.577.0</v>
      </c>
      <c r="C2015" s="25" t="str">
        <f>LEFT(L2015,2)</f>
        <v>R8</v>
      </c>
      <c r="D2015" s="25">
        <f>+Q2015</f>
        <v>1.1200000000000001</v>
      </c>
      <c r="E2015" s="25" t="str">
        <f>+R2015</f>
        <v>35+</v>
      </c>
      <c r="F2015" s="25" t="str">
        <f>+S2015</f>
        <v>A</v>
      </c>
      <c r="G2015" s="29" t="s">
        <v>539</v>
      </c>
      <c r="H2015" s="29" t="str">
        <f t="shared" si="31"/>
        <v/>
      </c>
      <c r="I2015" s="25" t="str">
        <f>IF(K2015&gt;4,"Dames","Messieurs")</f>
        <v>Dames</v>
      </c>
      <c r="J2015" t="str">
        <f>RIGHT(B2015,5)</f>
        <v>577.0</v>
      </c>
      <c r="K2015">
        <f>VALUE(LEFT(J2015,1))</f>
        <v>5</v>
      </c>
      <c r="L2015" s="25" t="str">
        <f>+O2015</f>
        <v>R8 </v>
      </c>
      <c r="M2015" s="25" t="s">
        <v>2261</v>
      </c>
      <c r="N2015" s="25" t="s">
        <v>2262</v>
      </c>
      <c r="O2015" s="25" t="s">
        <v>3070</v>
      </c>
      <c r="P2015" s="25">
        <v>10179</v>
      </c>
      <c r="Q2015" s="25">
        <v>1.1200000000000001</v>
      </c>
      <c r="R2015" s="25" t="s">
        <v>42</v>
      </c>
      <c r="S2015" s="25" t="s">
        <v>36</v>
      </c>
    </row>
    <row r="2016" spans="1:19" x14ac:dyDescent="0.35">
      <c r="A2016" s="25" t="str">
        <f>+N2016</f>
        <v>Rampoldi Nicola</v>
      </c>
      <c r="B2016" s="25" t="str">
        <f>+M2016</f>
        <v>726.69.436.0</v>
      </c>
      <c r="C2016" s="25" t="str">
        <f>LEFT(L2016,2)</f>
        <v>R8</v>
      </c>
      <c r="D2016" s="25">
        <f>+Q2016</f>
        <v>0.88</v>
      </c>
      <c r="E2016" s="25" t="str">
        <f>+R2016</f>
        <v>55+</v>
      </c>
      <c r="F2016" s="25" t="str">
        <f>+S2016</f>
        <v>A</v>
      </c>
      <c r="G2016" s="29" t="s">
        <v>539</v>
      </c>
      <c r="H2016" s="29" t="str">
        <f t="shared" si="31"/>
        <v/>
      </c>
      <c r="I2016" s="25" t="str">
        <f>IF(K2016&gt;4,"Dames","Messieurs")</f>
        <v>Messieurs</v>
      </c>
      <c r="J2016" t="str">
        <f>RIGHT(B2016,5)</f>
        <v>436.0</v>
      </c>
      <c r="K2016">
        <f>VALUE(LEFT(J2016,1))</f>
        <v>4</v>
      </c>
      <c r="L2016" s="25" t="str">
        <f>+O2016</f>
        <v>R8 </v>
      </c>
      <c r="M2016" s="25" t="s">
        <v>3498</v>
      </c>
      <c r="N2016" s="25" t="s">
        <v>3499</v>
      </c>
      <c r="O2016" s="25" t="s">
        <v>3070</v>
      </c>
      <c r="P2016" s="25">
        <v>30657</v>
      </c>
      <c r="Q2016" s="25">
        <v>0.88</v>
      </c>
      <c r="R2016" s="25" t="s">
        <v>53</v>
      </c>
      <c r="S2016" s="25" t="s">
        <v>36</v>
      </c>
    </row>
    <row r="2017" spans="1:19" x14ac:dyDescent="0.35">
      <c r="A2017" s="25" t="str">
        <f>+N2017</f>
        <v>Rampoldi Valerio</v>
      </c>
      <c r="B2017" s="25" t="str">
        <f>+M2017</f>
        <v>726.10.219.0</v>
      </c>
      <c r="C2017" s="25" t="str">
        <f>LEFT(L2017,2)</f>
        <v>R8</v>
      </c>
      <c r="D2017" s="25">
        <f>+Q2017</f>
        <v>0.95499999999999996</v>
      </c>
      <c r="E2017" s="25" t="str">
        <f>+R2017</f>
        <v>16&amp;U</v>
      </c>
      <c r="F2017" s="25" t="str">
        <f>+S2017</f>
        <v>A</v>
      </c>
      <c r="G2017" s="29" t="s">
        <v>539</v>
      </c>
      <c r="H2017" s="29" t="str">
        <f t="shared" si="31"/>
        <v/>
      </c>
      <c r="I2017" s="25" t="str">
        <f>IF(K2017&gt;4,"Dames","Messieurs")</f>
        <v>Messieurs</v>
      </c>
      <c r="J2017" t="str">
        <f>RIGHT(B2017,5)</f>
        <v>219.0</v>
      </c>
      <c r="K2017">
        <f>VALUE(LEFT(J2017,1))</f>
        <v>2</v>
      </c>
      <c r="L2017" s="25" t="str">
        <f>+O2017</f>
        <v>R8 </v>
      </c>
      <c r="M2017" s="25" t="s">
        <v>3100</v>
      </c>
      <c r="N2017" s="25" t="s">
        <v>3101</v>
      </c>
      <c r="O2017" s="25" t="s">
        <v>3070</v>
      </c>
      <c r="P2017" s="25">
        <v>29613</v>
      </c>
      <c r="Q2017" s="25">
        <v>0.95499999999999996</v>
      </c>
      <c r="R2017" s="25" t="s">
        <v>87</v>
      </c>
      <c r="S2017" s="25" t="s">
        <v>36</v>
      </c>
    </row>
    <row r="2018" spans="1:19" x14ac:dyDescent="0.35">
      <c r="A2018" s="25" t="str">
        <f>+N2018</f>
        <v>Ramuz Charline</v>
      </c>
      <c r="B2018" s="25" t="str">
        <f>+M2018</f>
        <v>726.09.660.0</v>
      </c>
      <c r="C2018" s="25" t="str">
        <f>LEFT(L2018,2)</f>
        <v>R9</v>
      </c>
      <c r="D2018" s="25">
        <f>+Q2018</f>
        <v>0.75</v>
      </c>
      <c r="E2018" s="25" t="str">
        <f>+R2018</f>
        <v>16&amp;U</v>
      </c>
      <c r="F2018" s="25" t="str">
        <f>+S2018</f>
        <v>S</v>
      </c>
      <c r="G2018" s="29" t="s">
        <v>3359</v>
      </c>
      <c r="H2018" s="29" t="str">
        <f t="shared" si="31"/>
        <v/>
      </c>
      <c r="I2018" s="25" t="str">
        <f>IF(K2018&gt;4,"Dames","Messieurs")</f>
        <v>Dames</v>
      </c>
      <c r="J2018" t="str">
        <f>RIGHT(B2018,5)</f>
        <v>660.0</v>
      </c>
      <c r="K2018">
        <f>VALUE(LEFT(J2018,1))</f>
        <v>6</v>
      </c>
      <c r="L2018" s="25" t="str">
        <f>+O2018</f>
        <v>R9 </v>
      </c>
      <c r="M2018" s="25" t="s">
        <v>2657</v>
      </c>
      <c r="N2018" s="25" t="s">
        <v>2658</v>
      </c>
      <c r="O2018" s="25" t="s">
        <v>3073</v>
      </c>
      <c r="P2018" s="25">
        <v>11805</v>
      </c>
      <c r="Q2018" s="25">
        <v>0.75</v>
      </c>
      <c r="R2018" s="25" t="s">
        <v>87</v>
      </c>
      <c r="S2018" s="25" t="s">
        <v>878</v>
      </c>
    </row>
    <row r="2019" spans="1:19" x14ac:dyDescent="0.35">
      <c r="A2019" s="25" t="str">
        <f>+N2019</f>
        <v>Ranza Guillaume</v>
      </c>
      <c r="B2019" s="25" t="str">
        <f>+M2019</f>
        <v>727.87.436.0</v>
      </c>
      <c r="C2019" s="25" t="str">
        <f>LEFT(L2019,2)</f>
        <v>R9</v>
      </c>
      <c r="D2019" s="25">
        <f>+Q2019</f>
        <v>0.75</v>
      </c>
      <c r="E2019" s="25" t="str">
        <f>+R2019</f>
        <v>35+</v>
      </c>
      <c r="F2019" s="25" t="str">
        <f>+S2019</f>
        <v>S</v>
      </c>
      <c r="G2019" s="29" t="s">
        <v>539</v>
      </c>
      <c r="H2019" s="29" t="str">
        <f t="shared" si="31"/>
        <v/>
      </c>
      <c r="I2019" s="25" t="str">
        <f>IF(K2019&gt;4,"Dames","Messieurs")</f>
        <v>Messieurs</v>
      </c>
      <c r="J2019" t="str">
        <f>RIGHT(B2019,5)</f>
        <v>436.0</v>
      </c>
      <c r="K2019">
        <f>VALUE(LEFT(J2019,1))</f>
        <v>4</v>
      </c>
      <c r="L2019" s="25" t="str">
        <f>+O2019</f>
        <v>R9 </v>
      </c>
      <c r="M2019" s="25" t="s">
        <v>481</v>
      </c>
      <c r="N2019" s="25" t="s">
        <v>482</v>
      </c>
      <c r="O2019" s="25" t="s">
        <v>3073</v>
      </c>
      <c r="P2019" s="25">
        <v>32458</v>
      </c>
      <c r="Q2019" s="25">
        <v>0.75</v>
      </c>
      <c r="R2019" s="25" t="s">
        <v>42</v>
      </c>
      <c r="S2019" s="25" t="s">
        <v>878</v>
      </c>
    </row>
    <row r="2020" spans="1:19" x14ac:dyDescent="0.35">
      <c r="A2020" s="25" t="str">
        <f>+N2020</f>
        <v>Rapalli Anna</v>
      </c>
      <c r="B2020" s="25" t="str">
        <f>+M2020</f>
        <v>727.67.666.0</v>
      </c>
      <c r="C2020" s="25" t="str">
        <f>LEFT(L2020,2)</f>
        <v>R6</v>
      </c>
      <c r="D2020" s="25">
        <f>+Q2020</f>
        <v>4.109</v>
      </c>
      <c r="E2020" s="25" t="str">
        <f>+R2020</f>
        <v>55+</v>
      </c>
      <c r="F2020" s="25" t="str">
        <f>+S2020</f>
        <v>A</v>
      </c>
      <c r="G2020" s="29" t="s">
        <v>25</v>
      </c>
      <c r="H2020" s="29" t="str">
        <f t="shared" ref="H2020:H2081" si="32">IF(B2020=B2019,1,"")</f>
        <v/>
      </c>
      <c r="I2020" s="25" t="str">
        <f>IF(K2020&gt;4,"Dames","Messieurs")</f>
        <v>Dames</v>
      </c>
      <c r="J2020" t="str">
        <f>RIGHT(B2020,5)</f>
        <v>666.0</v>
      </c>
      <c r="K2020">
        <f>VALUE(LEFT(J2020,1))</f>
        <v>6</v>
      </c>
      <c r="L2020" s="25" t="str">
        <f>+O2020</f>
        <v>R6 </v>
      </c>
      <c r="M2020" s="25" t="s">
        <v>3430</v>
      </c>
      <c r="N2020" s="25" t="s">
        <v>3431</v>
      </c>
      <c r="O2020" s="25" t="s">
        <v>3065</v>
      </c>
      <c r="P2020" s="25">
        <v>2499</v>
      </c>
      <c r="Q2020" s="25">
        <v>4.109</v>
      </c>
      <c r="R2020" s="25" t="s">
        <v>53</v>
      </c>
      <c r="S2020" s="25" t="s">
        <v>36</v>
      </c>
    </row>
    <row r="2021" spans="1:19" x14ac:dyDescent="0.35">
      <c r="A2021" s="25" t="str">
        <f>+N2021</f>
        <v>Raphoz Michael</v>
      </c>
      <c r="B2021" s="25" t="str">
        <f>+M2021</f>
        <v>727.81.223.0</v>
      </c>
      <c r="C2021" s="25" t="str">
        <f>LEFT(L2021,2)</f>
        <v>R9</v>
      </c>
      <c r="D2021" s="25">
        <f>+Q2021</f>
        <v>0.75</v>
      </c>
      <c r="E2021" s="25" t="str">
        <f>+R2021</f>
        <v>40+</v>
      </c>
      <c r="F2021" s="25" t="str">
        <f>+S2021</f>
        <v>S</v>
      </c>
      <c r="G2021" s="29" t="s">
        <v>539</v>
      </c>
      <c r="H2021" s="29" t="str">
        <f t="shared" si="32"/>
        <v/>
      </c>
      <c r="I2021" s="25" t="str">
        <f>IF(K2021&gt;4,"Dames","Messieurs")</f>
        <v>Messieurs</v>
      </c>
      <c r="J2021" t="str">
        <f>RIGHT(B2021,5)</f>
        <v>223.0</v>
      </c>
      <c r="K2021">
        <f>VALUE(LEFT(J2021,1))</f>
        <v>2</v>
      </c>
      <c r="L2021" s="25" t="str">
        <f>+O2021</f>
        <v>R9 </v>
      </c>
      <c r="M2021" s="25" t="s">
        <v>1070</v>
      </c>
      <c r="N2021" s="25" t="s">
        <v>1071</v>
      </c>
      <c r="O2021" s="25" t="s">
        <v>3073</v>
      </c>
      <c r="P2021" s="25">
        <v>32458</v>
      </c>
      <c r="Q2021" s="25">
        <v>0.75</v>
      </c>
      <c r="R2021" s="25" t="s">
        <v>68</v>
      </c>
      <c r="S2021" s="25" t="s">
        <v>878</v>
      </c>
    </row>
    <row r="2022" spans="1:19" x14ac:dyDescent="0.35">
      <c r="A2022" s="25" t="str">
        <f>+N2022</f>
        <v>Rapin Jean-Marc</v>
      </c>
      <c r="B2022" s="25" t="str">
        <f>+M2022</f>
        <v>727.80.380.0</v>
      </c>
      <c r="C2022" s="25" t="str">
        <f>LEFT(L2022,2)</f>
        <v>R5</v>
      </c>
      <c r="D2022" s="25">
        <f>+Q2022</f>
        <v>5.742</v>
      </c>
      <c r="E2022" s="25" t="str">
        <f>+R2022</f>
        <v>45+</v>
      </c>
      <c r="F2022" s="25" t="str">
        <f>+S2022</f>
        <v>A</v>
      </c>
      <c r="G2022" s="29" t="s">
        <v>28</v>
      </c>
      <c r="H2022" s="29" t="str">
        <f t="shared" si="32"/>
        <v/>
      </c>
      <c r="I2022" s="25" t="str">
        <f>IF(K2022&gt;4,"Dames","Messieurs")</f>
        <v>Messieurs</v>
      </c>
      <c r="J2022" t="str">
        <f>RIGHT(B2022,5)</f>
        <v>380.0</v>
      </c>
      <c r="K2022">
        <f>VALUE(LEFT(J2022,1))</f>
        <v>3</v>
      </c>
      <c r="L2022" s="25" t="str">
        <f>+O2022</f>
        <v>R5 </v>
      </c>
      <c r="M2022" s="25" t="s">
        <v>4834</v>
      </c>
      <c r="N2022" s="25" t="s">
        <v>4835</v>
      </c>
      <c r="O2022" s="25" t="s">
        <v>3084</v>
      </c>
      <c r="P2022" s="25">
        <v>2725</v>
      </c>
      <c r="Q2022" s="25">
        <v>5.742</v>
      </c>
      <c r="R2022" s="25" t="s">
        <v>78</v>
      </c>
      <c r="S2022" s="25" t="s">
        <v>36</v>
      </c>
    </row>
    <row r="2023" spans="1:19" x14ac:dyDescent="0.35">
      <c r="A2023" s="25" t="str">
        <f>+N2023</f>
        <v>Rapin Noah</v>
      </c>
      <c r="B2023" s="25" t="str">
        <f>+M2023</f>
        <v>727.14.323.0</v>
      </c>
      <c r="C2023" s="25" t="str">
        <f>LEFT(L2023,2)</f>
        <v>R9</v>
      </c>
      <c r="D2023" s="25">
        <f>+Q2023</f>
        <v>0.77300000000000002</v>
      </c>
      <c r="E2023" s="25" t="str">
        <f>+R2023</f>
        <v>12&amp;U</v>
      </c>
      <c r="F2023" s="25" t="str">
        <f>+S2023</f>
        <v>A</v>
      </c>
      <c r="G2023" s="29" t="s">
        <v>539</v>
      </c>
      <c r="H2023" s="29" t="str">
        <f t="shared" si="32"/>
        <v/>
      </c>
      <c r="I2023" s="25" t="str">
        <f>IF(K2023&gt;4,"Dames","Messieurs")</f>
        <v>Messieurs</v>
      </c>
      <c r="J2023" t="str">
        <f>RIGHT(B2023,5)</f>
        <v>323.0</v>
      </c>
      <c r="K2023">
        <f>VALUE(LEFT(J2023,1))</f>
        <v>3</v>
      </c>
      <c r="L2023" s="25" t="str">
        <f>+O2023</f>
        <v>R9 </v>
      </c>
      <c r="M2023" s="25" t="s">
        <v>3486</v>
      </c>
      <c r="N2023" s="25" t="s">
        <v>3487</v>
      </c>
      <c r="O2023" s="25" t="s">
        <v>3073</v>
      </c>
      <c r="P2023" s="25">
        <v>32135</v>
      </c>
      <c r="Q2023" s="25">
        <v>0.77300000000000002</v>
      </c>
      <c r="R2023" s="25" t="s">
        <v>50</v>
      </c>
      <c r="S2023" s="25" t="s">
        <v>36</v>
      </c>
    </row>
    <row r="2024" spans="1:19" x14ac:dyDescent="0.35">
      <c r="A2024" s="25" t="str">
        <f>+N2024</f>
        <v>Rapold Josias</v>
      </c>
      <c r="B2024" s="25" t="str">
        <f>+M2024</f>
        <v>727.12.469.0</v>
      </c>
      <c r="C2024" s="25" t="str">
        <f>LEFT(L2024,2)</f>
        <v>R9</v>
      </c>
      <c r="D2024" s="25">
        <f>+Q2024</f>
        <v>0.82399999999999995</v>
      </c>
      <c r="E2024" s="25" t="str">
        <f>+R2024</f>
        <v>14&amp;U</v>
      </c>
      <c r="F2024" s="25" t="str">
        <f>+S2024</f>
        <v>A</v>
      </c>
      <c r="G2024" s="29" t="s">
        <v>3996</v>
      </c>
      <c r="H2024" s="29" t="str">
        <f t="shared" si="32"/>
        <v/>
      </c>
      <c r="I2024" s="25" t="str">
        <f>IF(K2024&gt;4,"Dames","Messieurs")</f>
        <v>Messieurs</v>
      </c>
      <c r="J2024" t="str">
        <f>RIGHT(B2024,5)</f>
        <v>469.0</v>
      </c>
      <c r="K2024">
        <f>VALUE(LEFT(J2024,1))</f>
        <v>4</v>
      </c>
      <c r="L2024" s="25" t="str">
        <f>+O2024</f>
        <v>R9 </v>
      </c>
      <c r="M2024" s="25" t="s">
        <v>4531</v>
      </c>
      <c r="N2024" s="25" t="s">
        <v>4532</v>
      </c>
      <c r="O2024" s="25" t="s">
        <v>3073</v>
      </c>
      <c r="P2024" s="25">
        <v>31392</v>
      </c>
      <c r="Q2024" s="25">
        <v>0.82399999999999995</v>
      </c>
      <c r="R2024" s="25" t="s">
        <v>83</v>
      </c>
      <c r="S2024" s="25" t="s">
        <v>36</v>
      </c>
    </row>
    <row r="2025" spans="1:19" x14ac:dyDescent="0.35">
      <c r="A2025" s="25" t="str">
        <f>+N2025</f>
        <v>Rappaz Albano</v>
      </c>
      <c r="B2025" s="25" t="str">
        <f>+M2025</f>
        <v>727.60.144.0</v>
      </c>
      <c r="C2025" s="25" t="str">
        <f>LEFT(L2025,2)</f>
        <v>R6</v>
      </c>
      <c r="D2025" s="25">
        <f>+Q2025</f>
        <v>4.0510000000000002</v>
      </c>
      <c r="E2025" s="25" t="str">
        <f>+R2025</f>
        <v>65+</v>
      </c>
      <c r="F2025" s="25" t="str">
        <f>+S2025</f>
        <v>S</v>
      </c>
      <c r="G2025" s="29" t="s">
        <v>26</v>
      </c>
      <c r="H2025" s="29" t="str">
        <f t="shared" si="32"/>
        <v/>
      </c>
      <c r="I2025" s="25" t="str">
        <f>IF(K2025&gt;4,"Dames","Messieurs")</f>
        <v>Messieurs</v>
      </c>
      <c r="J2025" t="str">
        <f>RIGHT(B2025,5)</f>
        <v>144.0</v>
      </c>
      <c r="K2025">
        <f>VALUE(LEFT(J2025,1))</f>
        <v>1</v>
      </c>
      <c r="L2025" s="25" t="str">
        <f>+O2025</f>
        <v>R6 </v>
      </c>
      <c r="M2025" s="25" t="s">
        <v>221</v>
      </c>
      <c r="N2025" s="25" t="s">
        <v>222</v>
      </c>
      <c r="O2025" s="25" t="s">
        <v>3065</v>
      </c>
      <c r="P2025" s="25">
        <v>7485</v>
      </c>
      <c r="Q2025" s="25">
        <v>4.0510000000000002</v>
      </c>
      <c r="R2025" s="25" t="s">
        <v>100</v>
      </c>
      <c r="S2025" s="25" t="s">
        <v>878</v>
      </c>
    </row>
    <row r="2026" spans="1:19" x14ac:dyDescent="0.35">
      <c r="A2026" s="25" t="str">
        <f>+N2026</f>
        <v>Rauschert Vincent</v>
      </c>
      <c r="B2026" s="25" t="str">
        <f>+M2026</f>
        <v>729.12.262.0</v>
      </c>
      <c r="C2026" s="25" t="str">
        <f>LEFT(L2026,2)</f>
        <v>R6</v>
      </c>
      <c r="D2026" s="25">
        <f>+Q2026</f>
        <v>4.2590000000000003</v>
      </c>
      <c r="E2026" s="25" t="str">
        <f>+R2026</f>
        <v>14&amp;U</v>
      </c>
      <c r="F2026" s="25" t="str">
        <f>+S2026</f>
        <v>A</v>
      </c>
      <c r="G2026" s="29" t="s">
        <v>543</v>
      </c>
      <c r="H2026" s="29" t="str">
        <f t="shared" si="32"/>
        <v/>
      </c>
      <c r="I2026" s="25" t="str">
        <f>IF(K2026&gt;4,"Dames","Messieurs")</f>
        <v>Messieurs</v>
      </c>
      <c r="J2026" t="str">
        <f>RIGHT(B2026,5)</f>
        <v>262.0</v>
      </c>
      <c r="K2026">
        <f>VALUE(LEFT(J2026,1))</f>
        <v>2</v>
      </c>
      <c r="L2026" s="25" t="str">
        <f>+O2026</f>
        <v>R6 </v>
      </c>
      <c r="M2026" s="25" t="s">
        <v>4031</v>
      </c>
      <c r="N2026" s="25" t="s">
        <v>4032</v>
      </c>
      <c r="O2026" s="25" t="s">
        <v>3065</v>
      </c>
      <c r="P2026" s="25">
        <v>6645</v>
      </c>
      <c r="Q2026" s="25">
        <v>4.2590000000000003</v>
      </c>
      <c r="R2026" s="25" t="s">
        <v>83</v>
      </c>
      <c r="S2026" s="25" t="s">
        <v>36</v>
      </c>
    </row>
    <row r="2027" spans="1:19" x14ac:dyDescent="0.35">
      <c r="A2027" s="25" t="str">
        <f>+N2027</f>
        <v>Rausis Christian</v>
      </c>
      <c r="B2027" s="25" t="str">
        <f>+M2027</f>
        <v>729.59.175.0</v>
      </c>
      <c r="C2027" s="25" t="str">
        <f>LEFT(L2027,2)</f>
        <v>R9</v>
      </c>
      <c r="D2027" s="25">
        <f>+Q2027</f>
        <v>0.75</v>
      </c>
      <c r="E2027" s="25" t="str">
        <f>+R2027</f>
        <v>65+</v>
      </c>
      <c r="F2027" s="25" t="str">
        <f>+S2027</f>
        <v>S</v>
      </c>
      <c r="G2027" s="29" t="s">
        <v>25</v>
      </c>
      <c r="H2027" s="29" t="str">
        <f t="shared" si="32"/>
        <v/>
      </c>
      <c r="I2027" s="25" t="str">
        <f>IF(K2027&gt;4,"Dames","Messieurs")</f>
        <v>Messieurs</v>
      </c>
      <c r="J2027" t="str">
        <f>RIGHT(B2027,5)</f>
        <v>175.0</v>
      </c>
      <c r="K2027">
        <f>VALUE(LEFT(J2027,1))</f>
        <v>1</v>
      </c>
      <c r="L2027" s="25" t="str">
        <f>+O2027</f>
        <v>R9 </v>
      </c>
      <c r="M2027" s="25" t="s">
        <v>1001</v>
      </c>
      <c r="N2027" s="25" t="s">
        <v>1002</v>
      </c>
      <c r="O2027" s="25" t="s">
        <v>3073</v>
      </c>
      <c r="P2027" s="25">
        <v>32458</v>
      </c>
      <c r="Q2027" s="25">
        <v>0.75</v>
      </c>
      <c r="R2027" s="25" t="s">
        <v>100</v>
      </c>
      <c r="S2027" s="25" t="s">
        <v>878</v>
      </c>
    </row>
    <row r="2028" spans="1:19" x14ac:dyDescent="0.35">
      <c r="A2028" s="25" t="str">
        <f>+N2028</f>
        <v>Reboh Lionel</v>
      </c>
      <c r="B2028" s="25" t="str">
        <f>+M2028</f>
        <v>730.93.243.0</v>
      </c>
      <c r="C2028" s="25" t="str">
        <f>LEFT(L2028,2)</f>
        <v>R9</v>
      </c>
      <c r="D2028" s="25">
        <f>+Q2028</f>
        <v>0.75</v>
      </c>
      <c r="E2028" s="25" t="str">
        <f>+R2028</f>
        <v>A</v>
      </c>
      <c r="F2028" s="25" t="str">
        <f>+S2028</f>
        <v>S</v>
      </c>
      <c r="G2028" s="29" t="s">
        <v>543</v>
      </c>
      <c r="H2028" s="29" t="str">
        <f t="shared" si="32"/>
        <v/>
      </c>
      <c r="I2028" s="25" t="str">
        <f>IF(K2028&gt;4,"Dames","Messieurs")</f>
        <v>Messieurs</v>
      </c>
      <c r="J2028" t="str">
        <f>RIGHT(B2028,5)</f>
        <v>243.0</v>
      </c>
      <c r="K2028">
        <f>VALUE(LEFT(J2028,1))</f>
        <v>2</v>
      </c>
      <c r="L2028" s="25" t="str">
        <f>+O2028</f>
        <v>R9 </v>
      </c>
      <c r="M2028" s="25" t="s">
        <v>1345</v>
      </c>
      <c r="N2028" s="25" t="s">
        <v>1346</v>
      </c>
      <c r="O2028" s="25" t="s">
        <v>3073</v>
      </c>
      <c r="P2028" s="25">
        <v>32458</v>
      </c>
      <c r="Q2028" s="25">
        <v>0.75</v>
      </c>
      <c r="R2028" s="25" t="s">
        <v>36</v>
      </c>
      <c r="S2028" s="25" t="s">
        <v>878</v>
      </c>
    </row>
    <row r="2029" spans="1:19" x14ac:dyDescent="0.35">
      <c r="A2029" s="25" t="str">
        <f>+N2029</f>
        <v>Rebord Charline</v>
      </c>
      <c r="B2029" s="25" t="str">
        <f>+M2029</f>
        <v>730.08.536.0</v>
      </c>
      <c r="C2029" s="25" t="str">
        <f>LEFT(L2029,2)</f>
        <v>R8</v>
      </c>
      <c r="D2029" s="25">
        <f>+Q2029</f>
        <v>0.88200000000000001</v>
      </c>
      <c r="E2029" s="25" t="str">
        <f>+R2029</f>
        <v>18&amp;U</v>
      </c>
      <c r="F2029" s="25" t="str">
        <f>+S2029</f>
        <v>A</v>
      </c>
      <c r="G2029" s="29" t="s">
        <v>2175</v>
      </c>
      <c r="H2029" s="29" t="str">
        <f t="shared" si="32"/>
        <v/>
      </c>
      <c r="I2029" s="25" t="str">
        <f>IF(K2029&gt;4,"Dames","Messieurs")</f>
        <v>Dames</v>
      </c>
      <c r="J2029" t="str">
        <f>RIGHT(B2029,5)</f>
        <v>536.0</v>
      </c>
      <c r="K2029">
        <f>VALUE(LEFT(J2029,1))</f>
        <v>5</v>
      </c>
      <c r="L2029" s="25" t="str">
        <f>+O2029</f>
        <v>R8 </v>
      </c>
      <c r="M2029" s="25" t="s">
        <v>3938</v>
      </c>
      <c r="N2029" s="25" t="s">
        <v>3939</v>
      </c>
      <c r="O2029" s="25" t="s">
        <v>3070</v>
      </c>
      <c r="P2029" s="25">
        <v>11163</v>
      </c>
      <c r="Q2029" s="25">
        <v>0.88200000000000001</v>
      </c>
      <c r="R2029" s="25" t="s">
        <v>73</v>
      </c>
      <c r="S2029" s="25" t="s">
        <v>36</v>
      </c>
    </row>
    <row r="2030" spans="1:19" x14ac:dyDescent="0.35">
      <c r="A2030" s="25" t="str">
        <f>+N2030</f>
        <v>Rebord Jean-Yves</v>
      </c>
      <c r="B2030" s="25" t="str">
        <f>+M2030</f>
        <v>730.75.340.0</v>
      </c>
      <c r="C2030" s="25" t="str">
        <f>LEFT(L2030,2)</f>
        <v>R7</v>
      </c>
      <c r="D2030" s="25">
        <f>+Q2030</f>
        <v>2.5379999999999998</v>
      </c>
      <c r="E2030" s="25" t="str">
        <f>+R2030</f>
        <v>50+</v>
      </c>
      <c r="F2030" s="25" t="str">
        <f>+S2030</f>
        <v>A</v>
      </c>
      <c r="G2030" s="29" t="s">
        <v>2175</v>
      </c>
      <c r="H2030" s="29" t="str">
        <f t="shared" si="32"/>
        <v/>
      </c>
      <c r="I2030" s="25" t="str">
        <f>IF(K2030&gt;4,"Dames","Messieurs")</f>
        <v>Messieurs</v>
      </c>
      <c r="J2030" t="str">
        <f>RIGHT(B2030,5)</f>
        <v>340.0</v>
      </c>
      <c r="K2030">
        <f>VALUE(LEFT(J2030,1))</f>
        <v>3</v>
      </c>
      <c r="L2030" s="25" t="str">
        <f>+O2030</f>
        <v>R7 </v>
      </c>
      <c r="M2030" s="25" t="s">
        <v>2881</v>
      </c>
      <c r="N2030" s="25" t="s">
        <v>2882</v>
      </c>
      <c r="O2030" s="25" t="s">
        <v>3066</v>
      </c>
      <c r="P2030" s="25">
        <v>15372</v>
      </c>
      <c r="Q2030" s="25">
        <v>2.5379999999999998</v>
      </c>
      <c r="R2030" s="25" t="s">
        <v>39</v>
      </c>
      <c r="S2030" s="25" t="s">
        <v>36</v>
      </c>
    </row>
    <row r="2031" spans="1:19" x14ac:dyDescent="0.35">
      <c r="A2031" s="25" t="str">
        <f>+N2031</f>
        <v>Regout Emilien</v>
      </c>
      <c r="B2031" s="25" t="str">
        <f>+M2031</f>
        <v>731.07.146.0</v>
      </c>
      <c r="C2031" s="25" t="str">
        <f>LEFT(L2031,2)</f>
        <v>R9</v>
      </c>
      <c r="D2031" s="25">
        <f>+Q2031</f>
        <v>0.75</v>
      </c>
      <c r="E2031" s="25" t="str">
        <f>+R2031</f>
        <v>18&amp;U</v>
      </c>
      <c r="F2031" s="25" t="str">
        <f>+S2031</f>
        <v>S</v>
      </c>
      <c r="G2031" s="29" t="s">
        <v>3995</v>
      </c>
      <c r="H2031" s="29" t="str">
        <f t="shared" si="32"/>
        <v/>
      </c>
      <c r="I2031" s="25" t="str">
        <f>IF(K2031&gt;4,"Dames","Messieurs")</f>
        <v>Messieurs</v>
      </c>
      <c r="J2031" t="str">
        <f>RIGHT(B2031,5)</f>
        <v>146.0</v>
      </c>
      <c r="K2031">
        <f>VALUE(LEFT(J2031,1))</f>
        <v>1</v>
      </c>
      <c r="L2031" s="25" t="str">
        <f>+O2031</f>
        <v>R9 </v>
      </c>
      <c r="M2031" s="25" t="s">
        <v>4342</v>
      </c>
      <c r="N2031" s="25" t="s">
        <v>4343</v>
      </c>
      <c r="O2031" s="25" t="s">
        <v>3073</v>
      </c>
      <c r="P2031" s="25">
        <v>32458</v>
      </c>
      <c r="Q2031" s="25">
        <v>0.75</v>
      </c>
      <c r="R2031" s="25" t="s">
        <v>73</v>
      </c>
      <c r="S2031" s="25" t="s">
        <v>878</v>
      </c>
    </row>
    <row r="2032" spans="1:19" x14ac:dyDescent="0.35">
      <c r="A2032" s="25" t="str">
        <f>+N2032</f>
        <v>Reichen Baptiste</v>
      </c>
      <c r="B2032" s="25" t="str">
        <f>+M2032</f>
        <v>732.93.248.0</v>
      </c>
      <c r="C2032" s="25" t="str">
        <f>LEFT(L2032,2)</f>
        <v>R9</v>
      </c>
      <c r="D2032" s="25">
        <f>+Q2032</f>
        <v>0.75</v>
      </c>
      <c r="E2032" s="25" t="str">
        <f>+R2032</f>
        <v>A</v>
      </c>
      <c r="F2032" s="25" t="str">
        <f>+S2032</f>
        <v>S</v>
      </c>
      <c r="G2032" s="29" t="s">
        <v>28</v>
      </c>
      <c r="H2032" s="29" t="str">
        <f t="shared" si="32"/>
        <v/>
      </c>
      <c r="I2032" s="25" t="str">
        <f>IF(K2032&gt;4,"Dames","Messieurs")</f>
        <v>Messieurs</v>
      </c>
      <c r="J2032" t="str">
        <f>RIGHT(B2032,5)</f>
        <v>248.0</v>
      </c>
      <c r="K2032">
        <f>VALUE(LEFT(J2032,1))</f>
        <v>2</v>
      </c>
      <c r="L2032" s="25" t="str">
        <f>+O2032</f>
        <v>R9 </v>
      </c>
      <c r="M2032" s="25" t="s">
        <v>1559</v>
      </c>
      <c r="N2032" s="25" t="s">
        <v>1560</v>
      </c>
      <c r="O2032" s="25" t="s">
        <v>3073</v>
      </c>
      <c r="P2032" s="25">
        <v>32458</v>
      </c>
      <c r="Q2032" s="25">
        <v>0.75</v>
      </c>
      <c r="R2032" s="25" t="s">
        <v>36</v>
      </c>
      <c r="S2032" s="25" t="s">
        <v>878</v>
      </c>
    </row>
    <row r="2033" spans="1:19" x14ac:dyDescent="0.35">
      <c r="A2033" s="25" t="str">
        <f>+N2033</f>
        <v>Reinhard Thibo</v>
      </c>
      <c r="B2033" s="25" t="str">
        <f>+M2033</f>
        <v>733.10.235.0</v>
      </c>
      <c r="C2033" s="25" t="str">
        <f>LEFT(L2033,2)</f>
        <v>R8</v>
      </c>
      <c r="D2033" s="25">
        <f>+Q2033</f>
        <v>1.661</v>
      </c>
      <c r="E2033" s="25" t="str">
        <f>+R2033</f>
        <v>16&amp;U</v>
      </c>
      <c r="F2033" s="25" t="str">
        <f>+S2033</f>
        <v>A</v>
      </c>
      <c r="G2033" s="29" t="s">
        <v>28</v>
      </c>
      <c r="H2033" s="29" t="str">
        <f t="shared" si="32"/>
        <v/>
      </c>
      <c r="I2033" s="25" t="str">
        <f>IF(K2033&gt;4,"Dames","Messieurs")</f>
        <v>Messieurs</v>
      </c>
      <c r="J2033" t="str">
        <f>RIGHT(B2033,5)</f>
        <v>235.0</v>
      </c>
      <c r="K2033">
        <f>VALUE(LEFT(J2033,1))</f>
        <v>2</v>
      </c>
      <c r="L2033" s="25" t="str">
        <f>+O2033</f>
        <v>R8 </v>
      </c>
      <c r="M2033" s="25" t="s">
        <v>4855</v>
      </c>
      <c r="N2033" s="25" t="s">
        <v>4856</v>
      </c>
      <c r="O2033" s="25" t="s">
        <v>3070</v>
      </c>
      <c r="P2033" s="25">
        <v>21933</v>
      </c>
      <c r="Q2033" s="25">
        <v>1.661</v>
      </c>
      <c r="R2033" s="25" t="s">
        <v>87</v>
      </c>
      <c r="S2033" s="25" t="s">
        <v>36</v>
      </c>
    </row>
    <row r="2034" spans="1:19" x14ac:dyDescent="0.35">
      <c r="A2034" s="25" t="str">
        <f>+N2034</f>
        <v>Rellstab Olivier</v>
      </c>
      <c r="B2034" s="25" t="str">
        <f>+M2034</f>
        <v>734.76.387.0</v>
      </c>
      <c r="C2034" s="25" t="str">
        <f>LEFT(L2034,2)</f>
        <v>R9</v>
      </c>
      <c r="D2034" s="25">
        <f>+Q2034</f>
        <v>0.75</v>
      </c>
      <c r="E2034" s="25" t="str">
        <f>+R2034</f>
        <v>45+</v>
      </c>
      <c r="F2034" s="25" t="str">
        <f>+S2034</f>
        <v>A</v>
      </c>
      <c r="G2034" s="29" t="s">
        <v>539</v>
      </c>
      <c r="H2034" s="29" t="str">
        <f t="shared" si="32"/>
        <v/>
      </c>
      <c r="I2034" s="25" t="str">
        <f>IF(K2034&gt;4,"Dames","Messieurs")</f>
        <v>Messieurs</v>
      </c>
      <c r="J2034" t="str">
        <f>RIGHT(B2034,5)</f>
        <v>387.0</v>
      </c>
      <c r="K2034">
        <f>VALUE(LEFT(J2034,1))</f>
        <v>3</v>
      </c>
      <c r="L2034" s="25" t="str">
        <f>+O2034</f>
        <v>R9 </v>
      </c>
      <c r="M2034" s="25" t="s">
        <v>3496</v>
      </c>
      <c r="N2034" s="25" t="s">
        <v>3497</v>
      </c>
      <c r="O2034" s="25" t="s">
        <v>3073</v>
      </c>
      <c r="P2034" s="25">
        <v>32458</v>
      </c>
      <c r="Q2034" s="25">
        <v>0.75</v>
      </c>
      <c r="R2034" s="25" t="s">
        <v>78</v>
      </c>
      <c r="S2034" s="25" t="s">
        <v>36</v>
      </c>
    </row>
    <row r="2035" spans="1:19" x14ac:dyDescent="0.35">
      <c r="A2035" s="25" t="str">
        <f>+N2035</f>
        <v>Remy Pierre-Yves</v>
      </c>
      <c r="B2035" s="25" t="str">
        <f>+M2035</f>
        <v>734.60.185.0</v>
      </c>
      <c r="C2035" s="25" t="str">
        <f>LEFT(L2035,2)</f>
        <v>R5</v>
      </c>
      <c r="D2035" s="25">
        <f>+Q2035</f>
        <v>5.0229999999999997</v>
      </c>
      <c r="E2035" s="25" t="str">
        <f>+R2035</f>
        <v>65+</v>
      </c>
      <c r="F2035" s="25" t="str">
        <f>+S2035</f>
        <v>A</v>
      </c>
      <c r="G2035" s="29" t="s">
        <v>27</v>
      </c>
      <c r="H2035" s="29" t="str">
        <f t="shared" si="32"/>
        <v/>
      </c>
      <c r="I2035" s="25" t="str">
        <f>IF(K2035&gt;4,"Dames","Messieurs")</f>
        <v>Messieurs</v>
      </c>
      <c r="J2035" t="str">
        <f>RIGHT(B2035,5)</f>
        <v>185.0</v>
      </c>
      <c r="K2035">
        <f>VALUE(LEFT(J2035,1))</f>
        <v>1</v>
      </c>
      <c r="L2035" s="25" t="str">
        <f>+O2035</f>
        <v>R5 </v>
      </c>
      <c r="M2035" s="25" t="s">
        <v>3161</v>
      </c>
      <c r="N2035" s="25" t="s">
        <v>3162</v>
      </c>
      <c r="O2035" s="25" t="s">
        <v>3084</v>
      </c>
      <c r="P2035" s="25">
        <v>4230</v>
      </c>
      <c r="Q2035" s="25">
        <v>5.0229999999999997</v>
      </c>
      <c r="R2035" s="25" t="s">
        <v>100</v>
      </c>
      <c r="S2035" s="25" t="s">
        <v>36</v>
      </c>
    </row>
    <row r="2036" spans="1:19" x14ac:dyDescent="0.35">
      <c r="A2036" s="25" t="str">
        <f>+N2036</f>
        <v>Renaut Zouros Hermes</v>
      </c>
      <c r="B2036" s="25" t="str">
        <f>+M2036</f>
        <v>735.11.307.0</v>
      </c>
      <c r="C2036" s="25" t="str">
        <f>LEFT(L2036,2)</f>
        <v>R9</v>
      </c>
      <c r="D2036" s="25">
        <f>+Q2036</f>
        <v>0.75</v>
      </c>
      <c r="E2036" s="25" t="str">
        <f>+R2036</f>
        <v>14&amp;U</v>
      </c>
      <c r="F2036" s="25" t="str">
        <f>+S2036</f>
        <v>A</v>
      </c>
      <c r="G2036" s="29" t="s">
        <v>28</v>
      </c>
      <c r="H2036" s="29" t="str">
        <f t="shared" si="32"/>
        <v/>
      </c>
      <c r="I2036" s="25" t="str">
        <f>IF(K2036&gt;4,"Dames","Messieurs")</f>
        <v>Messieurs</v>
      </c>
      <c r="J2036" t="str">
        <f>RIGHT(B2036,5)</f>
        <v>307.0</v>
      </c>
      <c r="K2036">
        <f>VALUE(LEFT(J2036,1))</f>
        <v>3</v>
      </c>
      <c r="L2036" s="25" t="str">
        <f>+O2036</f>
        <v>R9 </v>
      </c>
      <c r="M2036" s="25" t="s">
        <v>3201</v>
      </c>
      <c r="N2036" s="25" t="s">
        <v>3202</v>
      </c>
      <c r="O2036" s="25" t="s">
        <v>3073</v>
      </c>
      <c r="P2036" s="25">
        <v>32458</v>
      </c>
      <c r="Q2036" s="25">
        <v>0.75</v>
      </c>
      <c r="R2036" s="25" t="s">
        <v>83</v>
      </c>
      <c r="S2036" s="25" t="s">
        <v>36</v>
      </c>
    </row>
    <row r="2037" spans="1:19" x14ac:dyDescent="0.35">
      <c r="A2037" s="25" t="str">
        <f>+N2037</f>
        <v>Renfer Nathalie</v>
      </c>
      <c r="B2037" s="25" t="str">
        <f>+M2037</f>
        <v>735.66.825.0</v>
      </c>
      <c r="C2037" s="25" t="str">
        <f>LEFT(L2037,2)</f>
        <v>R8</v>
      </c>
      <c r="D2037" s="25">
        <f>+Q2037</f>
        <v>0.80100000000000005</v>
      </c>
      <c r="E2037" s="25" t="str">
        <f>+R2037</f>
        <v>55+</v>
      </c>
      <c r="F2037" s="25" t="str">
        <f>+S2037</f>
        <v>A</v>
      </c>
      <c r="G2037" s="29" t="s">
        <v>28</v>
      </c>
      <c r="H2037" s="29" t="str">
        <f t="shared" si="32"/>
        <v/>
      </c>
      <c r="I2037" s="25" t="str">
        <f>IF(K2037&gt;4,"Dames","Messieurs")</f>
        <v>Dames</v>
      </c>
      <c r="J2037" t="str">
        <f>RIGHT(B2037,5)</f>
        <v>825.0</v>
      </c>
      <c r="K2037">
        <f>VALUE(LEFT(J2037,1))</f>
        <v>8</v>
      </c>
      <c r="L2037" s="25" t="str">
        <f>+O2037</f>
        <v>R8 </v>
      </c>
      <c r="M2037" s="25" t="s">
        <v>3187</v>
      </c>
      <c r="N2037" s="25" t="s">
        <v>3188</v>
      </c>
      <c r="O2037" s="25" t="s">
        <v>3070</v>
      </c>
      <c r="P2037" s="25">
        <v>11563</v>
      </c>
      <c r="Q2037" s="25">
        <v>0.80100000000000005</v>
      </c>
      <c r="R2037" s="25" t="s">
        <v>53</v>
      </c>
      <c r="S2037" s="25" t="s">
        <v>36</v>
      </c>
    </row>
    <row r="2038" spans="1:19" x14ac:dyDescent="0.35">
      <c r="A2038" s="25" t="str">
        <f>+N2038</f>
        <v>Rentsch Célien</v>
      </c>
      <c r="B2038" s="25" t="str">
        <f>+M2038</f>
        <v>736.06.235.0</v>
      </c>
      <c r="C2038" s="25" t="str">
        <f>LEFT(L2038,2)</f>
        <v>R8</v>
      </c>
      <c r="D2038" s="25">
        <f>+Q2038</f>
        <v>0.93500000000000005</v>
      </c>
      <c r="E2038" s="25" t="str">
        <f>+R2038</f>
        <v>A</v>
      </c>
      <c r="F2038" s="25" t="str">
        <f>+S2038</f>
        <v>S</v>
      </c>
      <c r="G2038" s="29" t="s">
        <v>3995</v>
      </c>
      <c r="H2038" s="29" t="str">
        <f t="shared" si="32"/>
        <v/>
      </c>
      <c r="I2038" s="25" t="str">
        <f>IF(K2038&gt;4,"Dames","Messieurs")</f>
        <v>Messieurs</v>
      </c>
      <c r="J2038" t="str">
        <f>RIGHT(B2038,5)</f>
        <v>235.0</v>
      </c>
      <c r="K2038">
        <f>VALUE(LEFT(J2038,1))</f>
        <v>2</v>
      </c>
      <c r="L2038" s="25" t="str">
        <f>+O2038</f>
        <v>R8 </v>
      </c>
      <c r="M2038" s="25" t="s">
        <v>4230</v>
      </c>
      <c r="N2038" s="25" t="s">
        <v>4231</v>
      </c>
      <c r="O2038" s="25" t="s">
        <v>3070</v>
      </c>
      <c r="P2038" s="25">
        <v>29900</v>
      </c>
      <c r="Q2038" s="25">
        <v>0.93500000000000005</v>
      </c>
      <c r="R2038" s="25" t="s">
        <v>36</v>
      </c>
      <c r="S2038" s="25" t="s">
        <v>878</v>
      </c>
    </row>
    <row r="2039" spans="1:19" x14ac:dyDescent="0.35">
      <c r="A2039" s="25" t="str">
        <f>+N2039</f>
        <v>Ressu Michel-Mihai</v>
      </c>
      <c r="B2039" s="25" t="str">
        <f>+M2039</f>
        <v>737.76.220.0</v>
      </c>
      <c r="C2039" s="25" t="str">
        <f>LEFT(L2039,2)</f>
        <v>R7</v>
      </c>
      <c r="D2039" s="25">
        <f>+Q2039</f>
        <v>2.339</v>
      </c>
      <c r="E2039" s="25" t="str">
        <f>+R2039</f>
        <v>45+</v>
      </c>
      <c r="F2039" s="25" t="str">
        <f>+S2039</f>
        <v>A</v>
      </c>
      <c r="G2039" s="29" t="s">
        <v>3994</v>
      </c>
      <c r="H2039" s="29" t="str">
        <f t="shared" si="32"/>
        <v/>
      </c>
      <c r="I2039" s="25" t="str">
        <f>IF(K2039&gt;4,"Dames","Messieurs")</f>
        <v>Messieurs</v>
      </c>
      <c r="J2039" t="str">
        <f>RIGHT(B2039,5)</f>
        <v>220.0</v>
      </c>
      <c r="K2039">
        <f>VALUE(LEFT(J2039,1))</f>
        <v>2</v>
      </c>
      <c r="L2039" s="25" t="str">
        <f>+O2039</f>
        <v>R7 </v>
      </c>
      <c r="M2039" s="25" t="s">
        <v>4645</v>
      </c>
      <c r="N2039" s="25" t="s">
        <v>4646</v>
      </c>
      <c r="O2039" s="25" t="s">
        <v>3066</v>
      </c>
      <c r="P2039" s="25">
        <v>16697</v>
      </c>
      <c r="Q2039" s="25">
        <v>2.339</v>
      </c>
      <c r="R2039" s="25" t="s">
        <v>78</v>
      </c>
      <c r="S2039" s="25" t="s">
        <v>36</v>
      </c>
    </row>
    <row r="2040" spans="1:19" x14ac:dyDescent="0.35">
      <c r="A2040" s="25" t="str">
        <f>+N2040</f>
        <v>Resta Ilaria</v>
      </c>
      <c r="B2040" s="25" t="str">
        <f>+M2040</f>
        <v>737.73.817.0</v>
      </c>
      <c r="C2040" s="25" t="str">
        <f>LEFT(L2040,2)</f>
        <v>R8</v>
      </c>
      <c r="D2040" s="25">
        <f>+Q2040</f>
        <v>1.66</v>
      </c>
      <c r="E2040" s="25" t="str">
        <f>+R2040</f>
        <v>50+</v>
      </c>
      <c r="F2040" s="25" t="str">
        <f>+S2040</f>
        <v>A</v>
      </c>
      <c r="G2040" s="29" t="s">
        <v>3994</v>
      </c>
      <c r="H2040" s="29" t="str">
        <f t="shared" si="32"/>
        <v/>
      </c>
      <c r="I2040" s="25" t="str">
        <f>IF(K2040&gt;4,"Dames","Messieurs")</f>
        <v>Dames</v>
      </c>
      <c r="J2040" t="str">
        <f>RIGHT(B2040,5)</f>
        <v>817.0</v>
      </c>
      <c r="K2040">
        <f>VALUE(LEFT(J2040,1))</f>
        <v>8</v>
      </c>
      <c r="L2040" s="25" t="str">
        <f>+O2040</f>
        <v>R8 </v>
      </c>
      <c r="M2040" s="25" t="s">
        <v>4587</v>
      </c>
      <c r="N2040" s="25" t="s">
        <v>4588</v>
      </c>
      <c r="O2040" s="25" t="s">
        <v>3070</v>
      </c>
      <c r="P2040" s="25">
        <v>8002</v>
      </c>
      <c r="Q2040" s="25">
        <v>1.66</v>
      </c>
      <c r="R2040" s="25" t="s">
        <v>39</v>
      </c>
      <c r="S2040" s="25" t="s">
        <v>36</v>
      </c>
    </row>
    <row r="2041" spans="1:19" x14ac:dyDescent="0.35">
      <c r="A2041" s="25" t="str">
        <f>+N2041</f>
        <v>Reuse Julie</v>
      </c>
      <c r="B2041" s="25" t="str">
        <f>+M2041</f>
        <v>737.87.565.0</v>
      </c>
      <c r="C2041" s="25" t="str">
        <f>LEFT(L2041,2)</f>
        <v>R6</v>
      </c>
      <c r="D2041" s="25">
        <f>+Q2041</f>
        <v>4.1210000000000004</v>
      </c>
      <c r="E2041" s="25" t="str">
        <f>+R2041</f>
        <v>35+</v>
      </c>
      <c r="F2041" s="25" t="str">
        <f>+S2041</f>
        <v>A</v>
      </c>
      <c r="G2041" s="29" t="s">
        <v>5400</v>
      </c>
      <c r="H2041" s="29" t="str">
        <f t="shared" si="32"/>
        <v/>
      </c>
      <c r="I2041" s="25" t="str">
        <f>IF(K2041&gt;4,"Dames","Messieurs")</f>
        <v>Dames</v>
      </c>
      <c r="J2041" t="str">
        <f>RIGHT(B2041,5)</f>
        <v>565.0</v>
      </c>
      <c r="K2041">
        <f>VALUE(LEFT(J2041,1))</f>
        <v>5</v>
      </c>
      <c r="L2041" s="25" t="str">
        <f>+O2041</f>
        <v>R6 </v>
      </c>
      <c r="M2041" s="25" t="s">
        <v>3410</v>
      </c>
      <c r="N2041" s="25" t="s">
        <v>4008</v>
      </c>
      <c r="O2041" s="25" t="s">
        <v>3065</v>
      </c>
      <c r="P2041" s="25">
        <v>2487</v>
      </c>
      <c r="Q2041" s="25">
        <v>4.1210000000000004</v>
      </c>
      <c r="R2041" s="25" t="s">
        <v>42</v>
      </c>
      <c r="S2041" s="25" t="s">
        <v>36</v>
      </c>
    </row>
    <row r="2042" spans="1:19" x14ac:dyDescent="0.35">
      <c r="A2042" s="25" t="str">
        <f>+N2042</f>
        <v>Rey Blaise</v>
      </c>
      <c r="B2042" s="25" t="str">
        <f>+M2042</f>
        <v>738.78.243.0</v>
      </c>
      <c r="C2042" s="25" t="str">
        <f>LEFT(L2042,2)</f>
        <v>R7</v>
      </c>
      <c r="D2042" s="25">
        <f>+Q2042</f>
        <v>2.1320000000000001</v>
      </c>
      <c r="E2042" s="25" t="str">
        <f>+R2042</f>
        <v>45+</v>
      </c>
      <c r="F2042" s="25" t="str">
        <f>+S2042</f>
        <v>S</v>
      </c>
      <c r="G2042" s="29" t="s">
        <v>3393</v>
      </c>
      <c r="H2042" s="29" t="str">
        <f t="shared" si="32"/>
        <v/>
      </c>
      <c r="I2042" s="25" t="str">
        <f>IF(K2042&gt;4,"Dames","Messieurs")</f>
        <v>Messieurs</v>
      </c>
      <c r="J2042" t="str">
        <f>RIGHT(B2042,5)</f>
        <v>243.0</v>
      </c>
      <c r="K2042">
        <f>VALUE(LEFT(J2042,1))</f>
        <v>2</v>
      </c>
      <c r="L2042" s="25" t="str">
        <f>+O2042</f>
        <v>R7 </v>
      </c>
      <c r="M2042" s="25" t="s">
        <v>3624</v>
      </c>
      <c r="N2042" s="25" t="s">
        <v>3625</v>
      </c>
      <c r="O2042" s="25" t="s">
        <v>3066</v>
      </c>
      <c r="P2042" s="25">
        <v>18198</v>
      </c>
      <c r="Q2042" s="25">
        <v>2.1320000000000001</v>
      </c>
      <c r="R2042" s="25" t="s">
        <v>78</v>
      </c>
      <c r="S2042" s="25" t="s">
        <v>878</v>
      </c>
    </row>
    <row r="2043" spans="1:19" x14ac:dyDescent="0.35">
      <c r="A2043" s="25" t="str">
        <f>+N2043</f>
        <v>Rey David</v>
      </c>
      <c r="B2043" s="25" t="str">
        <f>+M2043</f>
        <v>738.78.351.0</v>
      </c>
      <c r="C2043" s="25" t="str">
        <f>LEFT(L2043,2)</f>
        <v>R8</v>
      </c>
      <c r="D2043" s="25">
        <f>+Q2043</f>
        <v>1.355</v>
      </c>
      <c r="E2043" s="25" t="str">
        <f>+R2043</f>
        <v>45+</v>
      </c>
      <c r="F2043" s="25" t="str">
        <f>+S2043</f>
        <v>A</v>
      </c>
      <c r="G2043" s="29" t="s">
        <v>26</v>
      </c>
      <c r="H2043" s="29" t="str">
        <f t="shared" si="32"/>
        <v/>
      </c>
      <c r="I2043" s="25" t="str">
        <f>IF(K2043&gt;4,"Dames","Messieurs")</f>
        <v>Messieurs</v>
      </c>
      <c r="J2043" t="str">
        <f>RIGHT(B2043,5)</f>
        <v>351.0</v>
      </c>
      <c r="K2043">
        <f>VALUE(LEFT(J2043,1))</f>
        <v>3</v>
      </c>
      <c r="L2043" s="25" t="str">
        <f>+O2043</f>
        <v>R8 </v>
      </c>
      <c r="M2043" s="25" t="s">
        <v>4050</v>
      </c>
      <c r="N2043" s="25" t="s">
        <v>4051</v>
      </c>
      <c r="O2043" s="25" t="s">
        <v>3070</v>
      </c>
      <c r="P2043" s="25">
        <v>24924</v>
      </c>
      <c r="Q2043" s="25">
        <v>1.355</v>
      </c>
      <c r="R2043" s="25" t="s">
        <v>78</v>
      </c>
      <c r="S2043" s="25" t="s">
        <v>36</v>
      </c>
    </row>
    <row r="2044" spans="1:19" x14ac:dyDescent="0.35">
      <c r="A2044" s="25" t="str">
        <f>+N2044</f>
        <v>Rey François - Xavier</v>
      </c>
      <c r="B2044" s="25" t="str">
        <f>+M2044</f>
        <v>738.86.157.0</v>
      </c>
      <c r="C2044" s="25" t="str">
        <f>LEFT(L2044,2)</f>
        <v>R9</v>
      </c>
      <c r="D2044" s="25">
        <f>+Q2044</f>
        <v>0.75</v>
      </c>
      <c r="E2044" s="25" t="str">
        <f>+R2044</f>
        <v>35+</v>
      </c>
      <c r="F2044" s="25" t="str">
        <f>+S2044</f>
        <v>S</v>
      </c>
      <c r="G2044" s="29" t="s">
        <v>28</v>
      </c>
      <c r="H2044" s="29" t="str">
        <f t="shared" si="32"/>
        <v/>
      </c>
      <c r="I2044" s="25" t="str">
        <f>IF(K2044&gt;4,"Dames","Messieurs")</f>
        <v>Messieurs</v>
      </c>
      <c r="J2044" t="str">
        <f>RIGHT(B2044,5)</f>
        <v>157.0</v>
      </c>
      <c r="K2044">
        <f>VALUE(LEFT(J2044,1))</f>
        <v>1</v>
      </c>
      <c r="L2044" s="25" t="str">
        <f>+O2044</f>
        <v>R9 </v>
      </c>
      <c r="M2044" s="25" t="s">
        <v>1561</v>
      </c>
      <c r="N2044" s="25" t="s">
        <v>1562</v>
      </c>
      <c r="O2044" s="25" t="s">
        <v>3073</v>
      </c>
      <c r="P2044" s="25">
        <v>32458</v>
      </c>
      <c r="Q2044" s="25">
        <v>0.75</v>
      </c>
      <c r="R2044" s="25" t="s">
        <v>42</v>
      </c>
      <c r="S2044" s="25" t="s">
        <v>878</v>
      </c>
    </row>
    <row r="2045" spans="1:19" x14ac:dyDescent="0.35">
      <c r="A2045" s="25" t="str">
        <f>+N2045</f>
        <v>Rey Guillaume</v>
      </c>
      <c r="B2045" s="25" t="str">
        <f>+M2045</f>
        <v>738.16.157.0</v>
      </c>
      <c r="C2045" s="25" t="str">
        <f>LEFT(L2045,2)</f>
        <v>R7</v>
      </c>
      <c r="D2045" s="25">
        <f>+Q2045</f>
        <v>3.2320000000000002</v>
      </c>
      <c r="E2045" s="25" t="str">
        <f>+R2045</f>
        <v>10&amp;U</v>
      </c>
      <c r="F2045" s="25" t="str">
        <f>+S2045</f>
        <v>A</v>
      </c>
      <c r="G2045" s="29" t="s">
        <v>3393</v>
      </c>
      <c r="H2045" s="29" t="str">
        <f t="shared" si="32"/>
        <v/>
      </c>
      <c r="I2045" s="25" t="str">
        <f>IF(K2045&gt;4,"Dames","Messieurs")</f>
        <v>Messieurs</v>
      </c>
      <c r="J2045" t="str">
        <f>RIGHT(B2045,5)</f>
        <v>157.0</v>
      </c>
      <c r="K2045">
        <f>VALUE(LEFT(J2045,1))</f>
        <v>1</v>
      </c>
      <c r="L2045" s="25" t="str">
        <f>+O2045</f>
        <v>R7 </v>
      </c>
      <c r="M2045" s="25" t="s">
        <v>3636</v>
      </c>
      <c r="N2045" s="25" t="s">
        <v>3637</v>
      </c>
      <c r="O2045" s="25" t="s">
        <v>3066</v>
      </c>
      <c r="P2045" s="25">
        <v>11310</v>
      </c>
      <c r="Q2045" s="25">
        <v>3.2320000000000002</v>
      </c>
      <c r="R2045" s="25" t="s">
        <v>110</v>
      </c>
      <c r="S2045" s="25" t="s">
        <v>36</v>
      </c>
    </row>
    <row r="2046" spans="1:19" x14ac:dyDescent="0.35">
      <c r="A2046" s="25" t="str">
        <f>+N2046</f>
        <v>Rey Jacques</v>
      </c>
      <c r="B2046" s="25" t="str">
        <f>+M2046</f>
        <v>738.50.212.0</v>
      </c>
      <c r="C2046" s="25" t="str">
        <f>LEFT(L2046,2)</f>
        <v>R9</v>
      </c>
      <c r="D2046" s="25">
        <f>+Q2046</f>
        <v>0.75</v>
      </c>
      <c r="E2046" s="25" t="str">
        <f>+R2046</f>
        <v>75+</v>
      </c>
      <c r="F2046" s="25" t="str">
        <f>+S2046</f>
        <v>A</v>
      </c>
      <c r="G2046" s="29" t="s">
        <v>28</v>
      </c>
      <c r="H2046" s="29" t="str">
        <f t="shared" si="32"/>
        <v/>
      </c>
      <c r="I2046" s="25" t="str">
        <f>IF(K2046&gt;4,"Dames","Messieurs")</f>
        <v>Messieurs</v>
      </c>
      <c r="J2046" t="str">
        <f>RIGHT(B2046,5)</f>
        <v>212.0</v>
      </c>
      <c r="K2046">
        <f>VALUE(LEFT(J2046,1))</f>
        <v>2</v>
      </c>
      <c r="L2046" s="25" t="str">
        <f>+O2046</f>
        <v>R9 </v>
      </c>
      <c r="M2046" s="25" t="s">
        <v>326</v>
      </c>
      <c r="N2046" s="25" t="s">
        <v>327</v>
      </c>
      <c r="O2046" s="25" t="s">
        <v>3073</v>
      </c>
      <c r="P2046" s="25">
        <v>32458</v>
      </c>
      <c r="Q2046" s="25">
        <v>0.75</v>
      </c>
      <c r="R2046" s="25" t="s">
        <v>159</v>
      </c>
      <c r="S2046" s="25" t="s">
        <v>36</v>
      </c>
    </row>
    <row r="2047" spans="1:19" x14ac:dyDescent="0.35">
      <c r="A2047" s="25" t="str">
        <f>+N2047</f>
        <v>Rey Justine</v>
      </c>
      <c r="B2047" s="25" t="str">
        <f>+M2047</f>
        <v>738.08.507.0</v>
      </c>
      <c r="C2047" s="25" t="str">
        <f>LEFT(L2047,2)</f>
        <v>R5</v>
      </c>
      <c r="D2047" s="25">
        <f>+Q2047</f>
        <v>5.444</v>
      </c>
      <c r="E2047" s="25" t="str">
        <f>+R2047</f>
        <v>18&amp;U</v>
      </c>
      <c r="F2047" s="25" t="str">
        <f>+S2047</f>
        <v>A</v>
      </c>
      <c r="G2047" s="29" t="s">
        <v>3393</v>
      </c>
      <c r="H2047" s="29" t="str">
        <f t="shared" si="32"/>
        <v/>
      </c>
      <c r="I2047" s="25" t="str">
        <f>IF(K2047&gt;4,"Dames","Messieurs")</f>
        <v>Dames</v>
      </c>
      <c r="J2047" t="str">
        <f>RIGHT(B2047,5)</f>
        <v>507.0</v>
      </c>
      <c r="K2047">
        <f>VALUE(LEFT(J2047,1))</f>
        <v>5</v>
      </c>
      <c r="L2047" s="25" t="str">
        <f>+O2047</f>
        <v>R5 </v>
      </c>
      <c r="M2047" s="25" t="s">
        <v>4725</v>
      </c>
      <c r="N2047" s="25" t="s">
        <v>4726</v>
      </c>
      <c r="O2047" s="25" t="s">
        <v>3084</v>
      </c>
      <c r="P2047" s="25">
        <v>1176</v>
      </c>
      <c r="Q2047" s="25">
        <v>5.444</v>
      </c>
      <c r="R2047" s="25" t="s">
        <v>73</v>
      </c>
      <c r="S2047" s="25" t="s">
        <v>36</v>
      </c>
    </row>
    <row r="2048" spans="1:19" x14ac:dyDescent="0.35">
      <c r="A2048" s="25" t="str">
        <f>+N2048</f>
        <v>Rey Maxime</v>
      </c>
      <c r="B2048" s="25" t="str">
        <f>+M2048</f>
        <v>738.05.477.0</v>
      </c>
      <c r="C2048" s="25" t="str">
        <f>LEFT(L2048,2)</f>
        <v>R9</v>
      </c>
      <c r="D2048" s="25">
        <f>+Q2048</f>
        <v>0.75</v>
      </c>
      <c r="E2048" s="25" t="str">
        <f>+R2048</f>
        <v>A</v>
      </c>
      <c r="F2048" s="25" t="str">
        <f>+S2048</f>
        <v>S</v>
      </c>
      <c r="G2048" s="29" t="s">
        <v>28</v>
      </c>
      <c r="H2048" s="29" t="str">
        <f t="shared" si="32"/>
        <v/>
      </c>
      <c r="I2048" s="25" t="str">
        <f>IF(K2048&gt;4,"Dames","Messieurs")</f>
        <v>Messieurs</v>
      </c>
      <c r="J2048" t="str">
        <f>RIGHT(B2048,5)</f>
        <v>477.0</v>
      </c>
      <c r="K2048">
        <f>VALUE(LEFT(J2048,1))</f>
        <v>4</v>
      </c>
      <c r="L2048" s="25" t="str">
        <f>+O2048</f>
        <v>R9 </v>
      </c>
      <c r="M2048" s="25" t="s">
        <v>1563</v>
      </c>
      <c r="N2048" s="25" t="s">
        <v>1564</v>
      </c>
      <c r="O2048" s="25" t="s">
        <v>3073</v>
      </c>
      <c r="P2048" s="25">
        <v>32458</v>
      </c>
      <c r="Q2048" s="25">
        <v>0.75</v>
      </c>
      <c r="R2048" s="25" t="s">
        <v>36</v>
      </c>
      <c r="S2048" s="25" t="s">
        <v>878</v>
      </c>
    </row>
    <row r="2049" spans="1:19" x14ac:dyDescent="0.35">
      <c r="A2049" s="25" t="str">
        <f>+N2049</f>
        <v>Reyes Maxime</v>
      </c>
      <c r="B2049" s="25" t="str">
        <f>+M2049</f>
        <v>738.09.167.0</v>
      </c>
      <c r="C2049" s="25" t="str">
        <f>LEFT(L2049,2)</f>
        <v>R9</v>
      </c>
      <c r="D2049" s="25">
        <f>+Q2049</f>
        <v>0.75</v>
      </c>
      <c r="E2049" s="25" t="str">
        <f>+R2049</f>
        <v>16&amp;U</v>
      </c>
      <c r="F2049" s="25" t="str">
        <f>+S2049</f>
        <v>S</v>
      </c>
      <c r="G2049" s="29" t="s">
        <v>3359</v>
      </c>
      <c r="H2049" s="29" t="str">
        <f t="shared" si="32"/>
        <v/>
      </c>
      <c r="I2049" s="25" t="str">
        <f>IF(K2049&gt;4,"Dames","Messieurs")</f>
        <v>Messieurs</v>
      </c>
      <c r="J2049" t="str">
        <f>RIGHT(B2049,5)</f>
        <v>167.0</v>
      </c>
      <c r="K2049">
        <f>VALUE(LEFT(J2049,1))</f>
        <v>1</v>
      </c>
      <c r="L2049" s="25" t="str">
        <f>+O2049</f>
        <v>R9 </v>
      </c>
      <c r="M2049" s="25" t="s">
        <v>1731</v>
      </c>
      <c r="N2049" s="25" t="s">
        <v>1732</v>
      </c>
      <c r="O2049" s="25" t="s">
        <v>3073</v>
      </c>
      <c r="P2049" s="25">
        <v>32458</v>
      </c>
      <c r="Q2049" s="25">
        <v>0.75</v>
      </c>
      <c r="R2049" s="25" t="s">
        <v>87</v>
      </c>
      <c r="S2049" s="25" t="s">
        <v>878</v>
      </c>
    </row>
    <row r="2050" spans="1:19" x14ac:dyDescent="0.35">
      <c r="A2050" s="25" t="str">
        <f>+N2050</f>
        <v>Reymond Antoine</v>
      </c>
      <c r="B2050" s="25" t="str">
        <f>+M2050</f>
        <v>738.09.208.0</v>
      </c>
      <c r="C2050" s="25" t="str">
        <f>LEFT(L2050,2)</f>
        <v>R8</v>
      </c>
      <c r="D2050" s="25">
        <f>+Q2050</f>
        <v>0.99399999999999999</v>
      </c>
      <c r="E2050" s="25" t="str">
        <f>+R2050</f>
        <v>16&amp;U</v>
      </c>
      <c r="F2050" s="25" t="str">
        <f>+S2050</f>
        <v>A</v>
      </c>
      <c r="G2050" s="29" t="s">
        <v>3359</v>
      </c>
      <c r="H2050" s="29" t="str">
        <f t="shared" si="32"/>
        <v/>
      </c>
      <c r="I2050" s="25" t="str">
        <f>IF(K2050&gt;4,"Dames","Messieurs")</f>
        <v>Messieurs</v>
      </c>
      <c r="J2050" t="str">
        <f>RIGHT(B2050,5)</f>
        <v>208.0</v>
      </c>
      <c r="K2050">
        <f>VALUE(LEFT(J2050,1))</f>
        <v>2</v>
      </c>
      <c r="L2050" s="25" t="str">
        <f>+O2050</f>
        <v>R8 </v>
      </c>
      <c r="M2050" s="25" t="s">
        <v>3351</v>
      </c>
      <c r="N2050" s="25" t="s">
        <v>3352</v>
      </c>
      <c r="O2050" s="25" t="s">
        <v>3070</v>
      </c>
      <c r="P2050" s="25">
        <v>28976</v>
      </c>
      <c r="Q2050" s="25">
        <v>0.99399999999999999</v>
      </c>
      <c r="R2050" s="25" t="s">
        <v>87</v>
      </c>
      <c r="S2050" s="25" t="s">
        <v>36</v>
      </c>
    </row>
    <row r="2051" spans="1:19" x14ac:dyDescent="0.35">
      <c r="A2051" s="25" t="str">
        <f>+N2051</f>
        <v>Reymond Blaettler Martine</v>
      </c>
      <c r="B2051" s="25" t="str">
        <f>+M2051</f>
        <v>738.57.653.0</v>
      </c>
      <c r="C2051" s="25" t="str">
        <f>LEFT(L2051,2)</f>
        <v>R8</v>
      </c>
      <c r="D2051" s="25">
        <f>+Q2051</f>
        <v>0.79800000000000004</v>
      </c>
      <c r="E2051" s="25" t="str">
        <f>+R2051</f>
        <v>65+</v>
      </c>
      <c r="F2051" s="25" t="str">
        <f>+S2051</f>
        <v>A</v>
      </c>
      <c r="G2051" s="29" t="s">
        <v>3975</v>
      </c>
      <c r="H2051" s="29" t="str">
        <f t="shared" si="32"/>
        <v/>
      </c>
      <c r="I2051" s="25" t="str">
        <f>IF(K2051&gt;4,"Dames","Messieurs")</f>
        <v>Dames</v>
      </c>
      <c r="J2051" t="str">
        <f>RIGHT(B2051,5)</f>
        <v>653.0</v>
      </c>
      <c r="K2051">
        <f>VALUE(LEFT(J2051,1))</f>
        <v>6</v>
      </c>
      <c r="L2051" s="25" t="str">
        <f>+O2051</f>
        <v>R8 </v>
      </c>
      <c r="M2051" s="25" t="s">
        <v>4362</v>
      </c>
      <c r="N2051" s="25" t="s">
        <v>4363</v>
      </c>
      <c r="O2051" s="25" t="s">
        <v>3070</v>
      </c>
      <c r="P2051" s="25">
        <v>11576</v>
      </c>
      <c r="Q2051" s="25">
        <v>0.79800000000000004</v>
      </c>
      <c r="R2051" s="25" t="s">
        <v>100</v>
      </c>
      <c r="S2051" s="25" t="s">
        <v>36</v>
      </c>
    </row>
    <row r="2052" spans="1:19" x14ac:dyDescent="0.35">
      <c r="A2052" s="25" t="str">
        <f>+N2052</f>
        <v>Reymond Jonathan</v>
      </c>
      <c r="B2052" s="25" t="str">
        <f>+M2052</f>
        <v>738.85.349.0</v>
      </c>
      <c r="C2052" s="25" t="str">
        <f>LEFT(L2052,2)</f>
        <v>R9</v>
      </c>
      <c r="D2052" s="25">
        <f>+Q2052</f>
        <v>0.75</v>
      </c>
      <c r="E2052" s="25" t="str">
        <f>+R2052</f>
        <v>40+</v>
      </c>
      <c r="F2052" s="25" t="str">
        <f>+S2052</f>
        <v>S</v>
      </c>
      <c r="G2052" s="29" t="s">
        <v>3359</v>
      </c>
      <c r="H2052" s="29" t="str">
        <f t="shared" si="32"/>
        <v/>
      </c>
      <c r="I2052" s="25" t="str">
        <f>IF(K2052&gt;4,"Dames","Messieurs")</f>
        <v>Messieurs</v>
      </c>
      <c r="J2052" t="str">
        <f>RIGHT(B2052,5)</f>
        <v>349.0</v>
      </c>
      <c r="K2052">
        <f>VALUE(LEFT(J2052,1))</f>
        <v>3</v>
      </c>
      <c r="L2052" s="25" t="str">
        <f>+O2052</f>
        <v>R9 </v>
      </c>
      <c r="M2052" s="25" t="s">
        <v>3922</v>
      </c>
      <c r="N2052" s="25" t="s">
        <v>3923</v>
      </c>
      <c r="O2052" s="25" t="s">
        <v>3073</v>
      </c>
      <c r="P2052" s="25">
        <v>32458</v>
      </c>
      <c r="Q2052" s="25">
        <v>0.75</v>
      </c>
      <c r="R2052" s="25" t="s">
        <v>68</v>
      </c>
      <c r="S2052" s="25" t="s">
        <v>878</v>
      </c>
    </row>
    <row r="2053" spans="1:19" x14ac:dyDescent="0.35">
      <c r="A2053" s="25" t="str">
        <f>+N2053</f>
        <v>Reymond Pauline</v>
      </c>
      <c r="B2053" s="25" t="str">
        <f>+M2053</f>
        <v>738.09.608.0</v>
      </c>
      <c r="C2053" s="25" t="str">
        <f>LEFT(L2053,2)</f>
        <v>R9</v>
      </c>
      <c r="D2053" s="25">
        <f>+Q2053</f>
        <v>0.74299999999999999</v>
      </c>
      <c r="E2053" s="25" t="str">
        <f>+R2053</f>
        <v>16&amp;U</v>
      </c>
      <c r="F2053" s="25" t="str">
        <f>+S2053</f>
        <v>A</v>
      </c>
      <c r="G2053" s="29" t="s">
        <v>3359</v>
      </c>
      <c r="H2053" s="29" t="str">
        <f t="shared" si="32"/>
        <v/>
      </c>
      <c r="I2053" s="25" t="str">
        <f>IF(K2053&gt;4,"Dames","Messieurs")</f>
        <v>Dames</v>
      </c>
      <c r="J2053" t="str">
        <f>RIGHT(B2053,5)</f>
        <v>608.0</v>
      </c>
      <c r="K2053">
        <f>VALUE(LEFT(J2053,1))</f>
        <v>6</v>
      </c>
      <c r="L2053" s="25" t="str">
        <f>+O2053</f>
        <v>R9 </v>
      </c>
      <c r="M2053" s="25" t="s">
        <v>5019</v>
      </c>
      <c r="N2053" s="25" t="s">
        <v>5020</v>
      </c>
      <c r="O2053" s="25" t="s">
        <v>3073</v>
      </c>
      <c r="P2053" s="25">
        <v>16552</v>
      </c>
      <c r="Q2053" s="25">
        <v>0.74299999999999999</v>
      </c>
      <c r="R2053" s="25" t="s">
        <v>87</v>
      </c>
      <c r="S2053" s="25" t="s">
        <v>36</v>
      </c>
    </row>
    <row r="2054" spans="1:19" x14ac:dyDescent="0.35">
      <c r="A2054" s="25" t="str">
        <f>+N2054</f>
        <v>Reymondin Ulrike</v>
      </c>
      <c r="B2054" s="25" t="str">
        <f>+M2054</f>
        <v>738.79.802.0</v>
      </c>
      <c r="C2054" s="25" t="str">
        <f>LEFT(L2054,2)</f>
        <v>R9</v>
      </c>
      <c r="D2054" s="25">
        <f>+Q2054</f>
        <v>0.75</v>
      </c>
      <c r="E2054" s="25" t="str">
        <f>+R2054</f>
        <v>45+</v>
      </c>
      <c r="F2054" s="25" t="str">
        <f>+S2054</f>
        <v>S</v>
      </c>
      <c r="G2054" s="29" t="s">
        <v>28</v>
      </c>
      <c r="H2054" s="29" t="str">
        <f t="shared" si="32"/>
        <v/>
      </c>
      <c r="I2054" s="25" t="str">
        <f>IF(K2054&gt;4,"Dames","Messieurs")</f>
        <v>Dames</v>
      </c>
      <c r="J2054" t="str">
        <f>RIGHT(B2054,5)</f>
        <v>802.0</v>
      </c>
      <c r="K2054">
        <f>VALUE(LEFT(J2054,1))</f>
        <v>8</v>
      </c>
      <c r="L2054" s="25" t="str">
        <f>+O2054</f>
        <v>R9 </v>
      </c>
      <c r="M2054" s="25" t="s">
        <v>1565</v>
      </c>
      <c r="N2054" s="25" t="s">
        <v>1566</v>
      </c>
      <c r="O2054" s="25" t="s">
        <v>3073</v>
      </c>
      <c r="P2054" s="25">
        <v>11805</v>
      </c>
      <c r="Q2054" s="25">
        <v>0.75</v>
      </c>
      <c r="R2054" s="25" t="s">
        <v>78</v>
      </c>
      <c r="S2054" s="25" t="s">
        <v>878</v>
      </c>
    </row>
    <row r="2055" spans="1:19" x14ac:dyDescent="0.35">
      <c r="A2055" s="25" t="str">
        <f>+N2055</f>
        <v>Reynolds Barnabas</v>
      </c>
      <c r="B2055" s="25" t="str">
        <f>+M2055</f>
        <v>738.71.316.0</v>
      </c>
      <c r="C2055" s="25" t="str">
        <f>LEFT(L2055,2)</f>
        <v>R5</v>
      </c>
      <c r="D2055" s="25">
        <f>+Q2055</f>
        <v>4.7569999999999997</v>
      </c>
      <c r="E2055" s="25" t="str">
        <f>+R2055</f>
        <v>50+</v>
      </c>
      <c r="F2055" s="25" t="str">
        <f>+S2055</f>
        <v>A</v>
      </c>
      <c r="G2055" s="29" t="s">
        <v>539</v>
      </c>
      <c r="H2055" s="29" t="str">
        <f t="shared" si="32"/>
        <v/>
      </c>
      <c r="I2055" s="25" t="str">
        <f>IF(K2055&gt;4,"Dames","Messieurs")</f>
        <v>Messieurs</v>
      </c>
      <c r="J2055" t="str">
        <f>RIGHT(B2055,5)</f>
        <v>316.0</v>
      </c>
      <c r="K2055">
        <f>VALUE(LEFT(J2055,1))</f>
        <v>3</v>
      </c>
      <c r="L2055" s="25" t="str">
        <f>+O2055</f>
        <v>R5 </v>
      </c>
      <c r="M2055" s="25" t="s">
        <v>1072</v>
      </c>
      <c r="N2055" s="25" t="s">
        <v>1073</v>
      </c>
      <c r="O2055" s="25" t="s">
        <v>3084</v>
      </c>
      <c r="P2055" s="25">
        <v>4995</v>
      </c>
      <c r="Q2055" s="25">
        <v>4.7569999999999997</v>
      </c>
      <c r="R2055" s="25" t="s">
        <v>39</v>
      </c>
      <c r="S2055" s="25" t="s">
        <v>36</v>
      </c>
    </row>
    <row r="2056" spans="1:19" x14ac:dyDescent="0.35">
      <c r="A2056" s="25" t="str">
        <f>+N2056</f>
        <v>Riboni Stefano</v>
      </c>
      <c r="B2056" s="25" t="str">
        <f>+M2056</f>
        <v>740.70.144.0</v>
      </c>
      <c r="C2056" s="25" t="str">
        <f>LEFT(L2056,2)</f>
        <v>R6</v>
      </c>
      <c r="D2056" s="25">
        <f>+Q2056</f>
        <v>4.1399999999999997</v>
      </c>
      <c r="E2056" s="25" t="str">
        <f>+R2056</f>
        <v>55+</v>
      </c>
      <c r="F2056" s="25" t="str">
        <f>+S2056</f>
        <v>A</v>
      </c>
      <c r="G2056" s="29" t="s">
        <v>3994</v>
      </c>
      <c r="H2056" s="29" t="str">
        <f t="shared" si="32"/>
        <v/>
      </c>
      <c r="I2056" s="25" t="str">
        <f>IF(K2056&gt;4,"Dames","Messieurs")</f>
        <v>Messieurs</v>
      </c>
      <c r="J2056" t="str">
        <f>RIGHT(B2056,5)</f>
        <v>144.0</v>
      </c>
      <c r="K2056">
        <f>VALUE(LEFT(J2056,1))</f>
        <v>1</v>
      </c>
      <c r="L2056" s="25" t="str">
        <f>+O2056</f>
        <v>R6 </v>
      </c>
      <c r="M2056" s="25" t="s">
        <v>4619</v>
      </c>
      <c r="N2056" s="25" t="s">
        <v>4620</v>
      </c>
      <c r="O2056" s="25" t="s">
        <v>3065</v>
      </c>
      <c r="P2056" s="25">
        <v>7082</v>
      </c>
      <c r="Q2056" s="25">
        <v>4.1399999999999997</v>
      </c>
      <c r="R2056" s="25" t="s">
        <v>53</v>
      </c>
      <c r="S2056" s="25" t="s">
        <v>36</v>
      </c>
    </row>
    <row r="2057" spans="1:19" x14ac:dyDescent="0.35">
      <c r="A2057" s="25" t="str">
        <f>+N2057</f>
        <v>Ribordy Théodore</v>
      </c>
      <c r="B2057" s="25" t="str">
        <f>+M2057</f>
        <v>740.09.306.0</v>
      </c>
      <c r="C2057" s="25" t="str">
        <f>LEFT(L2057,2)</f>
        <v>R9</v>
      </c>
      <c r="D2057" s="25">
        <f>+Q2057</f>
        <v>0.71299999999999997</v>
      </c>
      <c r="E2057" s="25" t="str">
        <f>+R2057</f>
        <v>16&amp;U</v>
      </c>
      <c r="F2057" s="25" t="str">
        <f>+S2057</f>
        <v>S</v>
      </c>
      <c r="G2057" s="29" t="s">
        <v>1839</v>
      </c>
      <c r="H2057" s="29" t="str">
        <f t="shared" si="32"/>
        <v/>
      </c>
      <c r="I2057" s="25" t="str">
        <f>IF(K2057&gt;4,"Dames","Messieurs")</f>
        <v>Messieurs</v>
      </c>
      <c r="J2057" t="str">
        <f>RIGHT(B2057,5)</f>
        <v>306.0</v>
      </c>
      <c r="K2057">
        <f>VALUE(LEFT(J2057,1))</f>
        <v>3</v>
      </c>
      <c r="L2057" s="25" t="str">
        <f>+O2057</f>
        <v>R9 </v>
      </c>
      <c r="M2057" s="25" t="s">
        <v>3875</v>
      </c>
      <c r="N2057" s="25" t="s">
        <v>3876</v>
      </c>
      <c r="O2057" s="25" t="s">
        <v>3073</v>
      </c>
      <c r="P2057" s="25">
        <v>56631</v>
      </c>
      <c r="Q2057" s="25">
        <v>0.71299999999999997</v>
      </c>
      <c r="R2057" s="25" t="s">
        <v>87</v>
      </c>
      <c r="S2057" s="25" t="s">
        <v>878</v>
      </c>
    </row>
    <row r="2058" spans="1:19" x14ac:dyDescent="0.35">
      <c r="A2058" s="25" t="str">
        <f>+N2058</f>
        <v>Richard Léo</v>
      </c>
      <c r="B2058" s="25" t="str">
        <f>+M2058</f>
        <v>741.05.271.0</v>
      </c>
      <c r="C2058" s="25" t="str">
        <f>LEFT(L2058,2)</f>
        <v>R8</v>
      </c>
      <c r="D2058" s="25">
        <f>+Q2058</f>
        <v>0.93400000000000005</v>
      </c>
      <c r="E2058" s="25" t="str">
        <f>+R2058</f>
        <v>A</v>
      </c>
      <c r="F2058" s="25" t="str">
        <f>+S2058</f>
        <v>S</v>
      </c>
      <c r="G2058" s="29" t="s">
        <v>3393</v>
      </c>
      <c r="H2058" s="29" t="str">
        <f t="shared" si="32"/>
        <v/>
      </c>
      <c r="I2058" s="25" t="str">
        <f>IF(K2058&gt;4,"Dames","Messieurs")</f>
        <v>Messieurs</v>
      </c>
      <c r="J2058" t="str">
        <f>RIGHT(B2058,5)</f>
        <v>271.0</v>
      </c>
      <c r="K2058">
        <f>VALUE(LEFT(J2058,1))</f>
        <v>2</v>
      </c>
      <c r="L2058" s="25" t="str">
        <f>+O2058</f>
        <v>R8 </v>
      </c>
      <c r="M2058" s="25" t="s">
        <v>3732</v>
      </c>
      <c r="N2058" s="25" t="s">
        <v>3733</v>
      </c>
      <c r="O2058" s="25" t="s">
        <v>3070</v>
      </c>
      <c r="P2058" s="25">
        <v>29924</v>
      </c>
      <c r="Q2058" s="25">
        <v>0.93400000000000005</v>
      </c>
      <c r="R2058" s="25" t="s">
        <v>36</v>
      </c>
      <c r="S2058" s="25" t="s">
        <v>878</v>
      </c>
    </row>
    <row r="2059" spans="1:19" x14ac:dyDescent="0.35">
      <c r="A2059" s="25" t="str">
        <f>+N2059</f>
        <v>Richter Dag</v>
      </c>
      <c r="B2059" s="25" t="str">
        <f>+M2059</f>
        <v>741.55.424.0</v>
      </c>
      <c r="C2059" s="25" t="str">
        <f>LEFT(L2059,2)</f>
        <v>R9</v>
      </c>
      <c r="D2059" s="25">
        <f>+Q2059</f>
        <v>0.75</v>
      </c>
      <c r="E2059" s="25" t="str">
        <f>+R2059</f>
        <v>70+</v>
      </c>
      <c r="F2059" s="25" t="str">
        <f>+S2059</f>
        <v>S</v>
      </c>
      <c r="G2059" s="29" t="s">
        <v>3994</v>
      </c>
      <c r="H2059" s="29" t="str">
        <f t="shared" si="32"/>
        <v/>
      </c>
      <c r="I2059" s="25" t="str">
        <f>IF(K2059&gt;4,"Dames","Messieurs")</f>
        <v>Messieurs</v>
      </c>
      <c r="J2059" t="str">
        <f>RIGHT(B2059,5)</f>
        <v>424.0</v>
      </c>
      <c r="K2059">
        <f>VALUE(LEFT(J2059,1))</f>
        <v>4</v>
      </c>
      <c r="L2059" s="25" t="str">
        <f>+O2059</f>
        <v>R9 </v>
      </c>
      <c r="M2059" s="25" t="s">
        <v>4711</v>
      </c>
      <c r="N2059" s="25" t="s">
        <v>4712</v>
      </c>
      <c r="O2059" s="25" t="s">
        <v>3073</v>
      </c>
      <c r="P2059" s="25">
        <v>32458</v>
      </c>
      <c r="Q2059" s="25">
        <v>0.75</v>
      </c>
      <c r="R2059" s="25" t="s">
        <v>148</v>
      </c>
      <c r="S2059" s="25" t="s">
        <v>878</v>
      </c>
    </row>
    <row r="2060" spans="1:19" x14ac:dyDescent="0.35">
      <c r="A2060" s="25" t="str">
        <f>+N2060</f>
        <v>Ricks Jacqueline</v>
      </c>
      <c r="B2060" s="25" t="str">
        <f>+M2060</f>
        <v>741.64.521.0</v>
      </c>
      <c r="C2060" s="25" t="str">
        <f>LEFT(L2060,2)</f>
        <v>R9</v>
      </c>
      <c r="D2060" s="25">
        <f>+Q2060</f>
        <v>0.75</v>
      </c>
      <c r="E2060" s="25" t="str">
        <f>+R2060</f>
        <v>60+</v>
      </c>
      <c r="F2060" s="25" t="str">
        <f>+S2060</f>
        <v>S</v>
      </c>
      <c r="G2060" s="29" t="s">
        <v>3359</v>
      </c>
      <c r="H2060" s="29" t="str">
        <f t="shared" si="32"/>
        <v/>
      </c>
      <c r="I2060" s="25" t="str">
        <f>IF(K2060&gt;4,"Dames","Messieurs")</f>
        <v>Dames</v>
      </c>
      <c r="J2060" t="str">
        <f>RIGHT(B2060,5)</f>
        <v>521.0</v>
      </c>
      <c r="K2060">
        <f>VALUE(LEFT(J2060,1))</f>
        <v>5</v>
      </c>
      <c r="L2060" s="25" t="str">
        <f>+O2060</f>
        <v>R9 </v>
      </c>
      <c r="M2060" s="25" t="s">
        <v>483</v>
      </c>
      <c r="N2060" s="25" t="s">
        <v>484</v>
      </c>
      <c r="O2060" s="25" t="s">
        <v>3073</v>
      </c>
      <c r="P2060" s="25">
        <v>11805</v>
      </c>
      <c r="Q2060" s="25">
        <v>0.75</v>
      </c>
      <c r="R2060" s="25" t="s">
        <v>47</v>
      </c>
      <c r="S2060" s="25" t="s">
        <v>878</v>
      </c>
    </row>
    <row r="2061" spans="1:19" x14ac:dyDescent="0.35">
      <c r="A2061" s="25" t="str">
        <f>+N2061</f>
        <v>Rieder Justin</v>
      </c>
      <c r="B2061" s="25" t="str">
        <f>+M2061</f>
        <v>743.05.101.0</v>
      </c>
      <c r="C2061" s="25" t="str">
        <f>LEFT(L2061,2)</f>
        <v>R9</v>
      </c>
      <c r="D2061" s="25">
        <f>+Q2061</f>
        <v>0.75</v>
      </c>
      <c r="E2061" s="25" t="str">
        <f>+R2061</f>
        <v>A</v>
      </c>
      <c r="F2061" s="25" t="str">
        <f>+S2061</f>
        <v>A</v>
      </c>
      <c r="G2061" s="29" t="s">
        <v>28</v>
      </c>
      <c r="H2061" s="29" t="str">
        <f t="shared" si="32"/>
        <v/>
      </c>
      <c r="I2061" s="25" t="str">
        <f>IF(K2061&gt;4,"Dames","Messieurs")</f>
        <v>Messieurs</v>
      </c>
      <c r="J2061" t="str">
        <f>RIGHT(B2061,5)</f>
        <v>101.0</v>
      </c>
      <c r="K2061">
        <f>VALUE(LEFT(J2061,1))</f>
        <v>1</v>
      </c>
      <c r="L2061" s="25" t="str">
        <f>+O2061</f>
        <v>R9 </v>
      </c>
      <c r="M2061" s="25" t="s">
        <v>2493</v>
      </c>
      <c r="N2061" s="25" t="s">
        <v>2494</v>
      </c>
      <c r="O2061" s="25" t="s">
        <v>3073</v>
      </c>
      <c r="P2061" s="25">
        <v>32458</v>
      </c>
      <c r="Q2061" s="25">
        <v>0.75</v>
      </c>
      <c r="R2061" s="25" t="s">
        <v>36</v>
      </c>
      <c r="S2061" s="25" t="s">
        <v>36</v>
      </c>
    </row>
    <row r="2062" spans="1:19" x14ac:dyDescent="0.35">
      <c r="A2062" s="25" t="str">
        <f>+N2062</f>
        <v>Riedo Jordan</v>
      </c>
      <c r="B2062" s="25" t="str">
        <f>+M2062</f>
        <v>743.02.315.0</v>
      </c>
      <c r="C2062" s="25" t="str">
        <f>LEFT(L2062,2)</f>
        <v>R8</v>
      </c>
      <c r="D2062" s="25">
        <f>+Q2062</f>
        <v>1.159</v>
      </c>
      <c r="E2062" s="25" t="str">
        <f>+R2062</f>
        <v>A</v>
      </c>
      <c r="F2062" s="25" t="str">
        <f>+S2062</f>
        <v>S</v>
      </c>
      <c r="G2062" s="29" t="s">
        <v>3393</v>
      </c>
      <c r="H2062" s="29" t="str">
        <f t="shared" si="32"/>
        <v/>
      </c>
      <c r="I2062" s="25" t="str">
        <f>IF(K2062&gt;4,"Dames","Messieurs")</f>
        <v>Messieurs</v>
      </c>
      <c r="J2062" t="str">
        <f>RIGHT(B2062,5)</f>
        <v>315.0</v>
      </c>
      <c r="K2062">
        <f>VALUE(LEFT(J2062,1))</f>
        <v>3</v>
      </c>
      <c r="L2062" s="25" t="str">
        <f>+O2062</f>
        <v>R8 </v>
      </c>
      <c r="M2062" s="25" t="s">
        <v>3648</v>
      </c>
      <c r="N2062" s="25" t="s">
        <v>3649</v>
      </c>
      <c r="O2062" s="25" t="s">
        <v>3070</v>
      </c>
      <c r="P2062" s="25">
        <v>27251</v>
      </c>
      <c r="Q2062" s="25">
        <v>1.159</v>
      </c>
      <c r="R2062" s="25" t="s">
        <v>36</v>
      </c>
      <c r="S2062" s="25" t="s">
        <v>878</v>
      </c>
    </row>
    <row r="2063" spans="1:19" x14ac:dyDescent="0.35">
      <c r="A2063" s="25" t="str">
        <f>+N2063</f>
        <v>Rieme Denis</v>
      </c>
      <c r="B2063" s="25" t="str">
        <f>+M2063</f>
        <v>744.62.169.0</v>
      </c>
      <c r="C2063" s="25" t="str">
        <f>LEFT(L2063,2)</f>
        <v>R5</v>
      </c>
      <c r="D2063" s="25">
        <f>+Q2063</f>
        <v>4.851</v>
      </c>
      <c r="E2063" s="25" t="str">
        <f>+R2063</f>
        <v>60+</v>
      </c>
      <c r="F2063" s="25" t="str">
        <f>+S2063</f>
        <v>A</v>
      </c>
      <c r="G2063" s="29" t="s">
        <v>2175</v>
      </c>
      <c r="H2063" s="29" t="str">
        <f t="shared" si="32"/>
        <v/>
      </c>
      <c r="I2063" s="25" t="str">
        <f>IF(K2063&gt;4,"Dames","Messieurs")</f>
        <v>Messieurs</v>
      </c>
      <c r="J2063" t="str">
        <f>RIGHT(B2063,5)</f>
        <v>169.0</v>
      </c>
      <c r="K2063">
        <f>VALUE(LEFT(J2063,1))</f>
        <v>1</v>
      </c>
      <c r="L2063" s="25" t="str">
        <f>+O2063</f>
        <v>R5 </v>
      </c>
      <c r="M2063" s="25" t="s">
        <v>2723</v>
      </c>
      <c r="N2063" s="25" t="s">
        <v>2724</v>
      </c>
      <c r="O2063" s="25" t="s">
        <v>3084</v>
      </c>
      <c r="P2063" s="25">
        <v>4714</v>
      </c>
      <c r="Q2063" s="25">
        <v>4.851</v>
      </c>
      <c r="R2063" s="25" t="s">
        <v>47</v>
      </c>
      <c r="S2063" s="25" t="s">
        <v>36</v>
      </c>
    </row>
    <row r="2064" spans="1:19" x14ac:dyDescent="0.35">
      <c r="A2064" s="25" t="str">
        <f>+N2064</f>
        <v>Rienzo Stefanie</v>
      </c>
      <c r="B2064" s="25" t="str">
        <f>+M2064</f>
        <v>744.92.717.0</v>
      </c>
      <c r="C2064" s="25" t="str">
        <f>LEFT(L2064,2)</f>
        <v>R4</v>
      </c>
      <c r="D2064" s="25">
        <f>+Q2064</f>
        <v>5.8140000000000001</v>
      </c>
      <c r="E2064" s="25" t="str">
        <f>+R2064</f>
        <v>30+</v>
      </c>
      <c r="F2064" s="25" t="str">
        <f>+S2064</f>
        <v>S</v>
      </c>
      <c r="G2064" s="29" t="s">
        <v>3995</v>
      </c>
      <c r="H2064" s="29" t="str">
        <f t="shared" si="32"/>
        <v/>
      </c>
      <c r="I2064" s="25" t="str">
        <f>IF(K2064&gt;4,"Dames","Messieurs")</f>
        <v>Dames</v>
      </c>
      <c r="J2064" t="str">
        <f>RIGHT(B2064,5)</f>
        <v>717.0</v>
      </c>
      <c r="K2064">
        <f>VALUE(LEFT(J2064,1))</f>
        <v>7</v>
      </c>
      <c r="L2064" s="25" t="str">
        <f>+O2064</f>
        <v>R4 </v>
      </c>
      <c r="M2064" s="25" t="s">
        <v>4052</v>
      </c>
      <c r="N2064" s="25" t="s">
        <v>4053</v>
      </c>
      <c r="O2064" s="25" t="s">
        <v>3064</v>
      </c>
      <c r="P2064" s="25">
        <v>949</v>
      </c>
      <c r="Q2064" s="25">
        <v>5.8140000000000001</v>
      </c>
      <c r="R2064" s="25" t="s">
        <v>35</v>
      </c>
      <c r="S2064" s="25" t="s">
        <v>878</v>
      </c>
    </row>
    <row r="2065" spans="1:19" x14ac:dyDescent="0.35">
      <c r="A2065" s="25" t="str">
        <f>+N2065</f>
        <v>Riethauser Klark-Luca</v>
      </c>
      <c r="B2065" s="25" t="str">
        <f>+M2065</f>
        <v>744.08.191.0</v>
      </c>
      <c r="C2065" s="25" t="str">
        <f>LEFT(L2065,2)</f>
        <v>R9</v>
      </c>
      <c r="D2065" s="25">
        <f>+Q2065</f>
        <v>0.75</v>
      </c>
      <c r="E2065" s="25" t="str">
        <f>+R2065</f>
        <v>18&amp;U</v>
      </c>
      <c r="F2065" s="25" t="str">
        <f>+S2065</f>
        <v>S</v>
      </c>
      <c r="G2065" s="29" t="s">
        <v>3995</v>
      </c>
      <c r="H2065" s="29" t="str">
        <f t="shared" si="32"/>
        <v/>
      </c>
      <c r="I2065" s="25" t="str">
        <f>IF(K2065&gt;4,"Dames","Messieurs")</f>
        <v>Messieurs</v>
      </c>
      <c r="J2065" t="str">
        <f>RIGHT(B2065,5)</f>
        <v>191.0</v>
      </c>
      <c r="K2065">
        <f>VALUE(LEFT(J2065,1))</f>
        <v>1</v>
      </c>
      <c r="L2065" s="25" t="str">
        <f>+O2065</f>
        <v>R9 </v>
      </c>
      <c r="M2065" s="25" t="s">
        <v>4274</v>
      </c>
      <c r="N2065" s="25" t="s">
        <v>4275</v>
      </c>
      <c r="O2065" s="25" t="s">
        <v>3073</v>
      </c>
      <c r="P2065" s="25">
        <v>32458</v>
      </c>
      <c r="Q2065" s="25">
        <v>0.75</v>
      </c>
      <c r="R2065" s="25" t="s">
        <v>73</v>
      </c>
      <c r="S2065" s="25" t="s">
        <v>878</v>
      </c>
    </row>
    <row r="2066" spans="1:19" x14ac:dyDescent="0.35">
      <c r="A2066" s="25" t="str">
        <f>+N2066</f>
        <v>Rigamonti Matteo</v>
      </c>
      <c r="B2066" s="25" t="str">
        <f>+M2066</f>
        <v>745.03.288.0</v>
      </c>
      <c r="C2066" s="25" t="str">
        <f>LEFT(L2066,2)</f>
        <v>R9</v>
      </c>
      <c r="D2066" s="25">
        <f>+Q2066</f>
        <v>0.75</v>
      </c>
      <c r="E2066" s="25" t="str">
        <f>+R2066</f>
        <v>A</v>
      </c>
      <c r="F2066" s="25" t="str">
        <f>+S2066</f>
        <v>S</v>
      </c>
      <c r="G2066" s="29" t="s">
        <v>543</v>
      </c>
      <c r="H2066" s="29" t="str">
        <f t="shared" si="32"/>
        <v/>
      </c>
      <c r="I2066" s="25" t="str">
        <f>IF(K2066&gt;4,"Dames","Messieurs")</f>
        <v>Messieurs</v>
      </c>
      <c r="J2066" t="str">
        <f>RIGHT(B2066,5)</f>
        <v>288.0</v>
      </c>
      <c r="K2066">
        <f>VALUE(LEFT(J2066,1))</f>
        <v>2</v>
      </c>
      <c r="L2066" s="25" t="str">
        <f>+O2066</f>
        <v>R9 </v>
      </c>
      <c r="M2066" s="25" t="s">
        <v>629</v>
      </c>
      <c r="N2066" s="25" t="s">
        <v>630</v>
      </c>
      <c r="O2066" s="25" t="s">
        <v>3073</v>
      </c>
      <c r="P2066" s="25">
        <v>32458</v>
      </c>
      <c r="Q2066" s="25">
        <v>0.75</v>
      </c>
      <c r="R2066" s="25" t="s">
        <v>36</v>
      </c>
      <c r="S2066" s="25" t="s">
        <v>878</v>
      </c>
    </row>
    <row r="2067" spans="1:19" x14ac:dyDescent="0.35">
      <c r="A2067" s="25" t="str">
        <f>+N2067</f>
        <v>Rigardo Gabriele</v>
      </c>
      <c r="B2067" s="25" t="str">
        <f>+M2067</f>
        <v>745.10.449.0</v>
      </c>
      <c r="C2067" s="25" t="str">
        <f>LEFT(L2067,2)</f>
        <v>R6</v>
      </c>
      <c r="D2067" s="25">
        <f>+Q2067</f>
        <v>4.4489999999999998</v>
      </c>
      <c r="E2067" s="25" t="str">
        <f>+R2067</f>
        <v>16&amp;U</v>
      </c>
      <c r="F2067" s="25" t="str">
        <f>+S2067</f>
        <v>A</v>
      </c>
      <c r="G2067" s="29" t="s">
        <v>543</v>
      </c>
      <c r="H2067" s="29" t="str">
        <f t="shared" si="32"/>
        <v/>
      </c>
      <c r="I2067" s="25" t="str">
        <f>IF(K2067&gt;4,"Dames","Messieurs")</f>
        <v>Messieurs</v>
      </c>
      <c r="J2067" t="str">
        <f>RIGHT(B2067,5)</f>
        <v>449.0</v>
      </c>
      <c r="K2067">
        <f>VALUE(LEFT(J2067,1))</f>
        <v>4</v>
      </c>
      <c r="L2067" s="25" t="str">
        <f>+O2067</f>
        <v>R6 </v>
      </c>
      <c r="M2067" s="25" t="s">
        <v>2377</v>
      </c>
      <c r="N2067" s="25" t="s">
        <v>2378</v>
      </c>
      <c r="O2067" s="25" t="s">
        <v>3065</v>
      </c>
      <c r="P2067" s="25">
        <v>5992</v>
      </c>
      <c r="Q2067" s="25">
        <v>4.4489999999999998</v>
      </c>
      <c r="R2067" s="25" t="s">
        <v>87</v>
      </c>
      <c r="S2067" s="25" t="s">
        <v>36</v>
      </c>
    </row>
    <row r="2068" spans="1:19" x14ac:dyDescent="0.35">
      <c r="A2068" s="25" t="str">
        <f>+N2068</f>
        <v>Rihs David</v>
      </c>
      <c r="B2068" s="25" t="str">
        <f>+M2068</f>
        <v>745.70.211.0</v>
      </c>
      <c r="C2068" s="25" t="str">
        <f>LEFT(L2068,2)</f>
        <v>R8</v>
      </c>
      <c r="D2068" s="25">
        <f>+Q2068</f>
        <v>1.133</v>
      </c>
      <c r="E2068" s="25" t="str">
        <f>+R2068</f>
        <v>55+</v>
      </c>
      <c r="F2068" s="25" t="str">
        <f>+S2068</f>
        <v>A</v>
      </c>
      <c r="G2068" s="29" t="s">
        <v>3994</v>
      </c>
      <c r="H2068" s="29" t="str">
        <f t="shared" si="32"/>
        <v/>
      </c>
      <c r="I2068" s="25" t="str">
        <f>IF(K2068&gt;4,"Dames","Messieurs")</f>
        <v>Messieurs</v>
      </c>
      <c r="J2068" t="str">
        <f>RIGHT(B2068,5)</f>
        <v>211.0</v>
      </c>
      <c r="K2068">
        <f>VALUE(LEFT(J2068,1))</f>
        <v>2</v>
      </c>
      <c r="L2068" s="25" t="str">
        <f>+O2068</f>
        <v>R8 </v>
      </c>
      <c r="M2068" s="25" t="s">
        <v>4681</v>
      </c>
      <c r="N2068" s="25" t="s">
        <v>4682</v>
      </c>
      <c r="O2068" s="25" t="s">
        <v>3070</v>
      </c>
      <c r="P2068" s="25">
        <v>27556</v>
      </c>
      <c r="Q2068" s="25">
        <v>1.133</v>
      </c>
      <c r="R2068" s="25" t="s">
        <v>53</v>
      </c>
      <c r="S2068" s="25" t="s">
        <v>36</v>
      </c>
    </row>
    <row r="2069" spans="1:19" x14ac:dyDescent="0.35">
      <c r="A2069" s="25" t="str">
        <f>+N2069</f>
        <v>Rimella Cédric</v>
      </c>
      <c r="B2069" s="25" t="str">
        <f>+M2069</f>
        <v>745.73.305.0</v>
      </c>
      <c r="C2069" s="25" t="str">
        <f>LEFT(L2069,2)</f>
        <v>R9</v>
      </c>
      <c r="D2069" s="25">
        <f>+Q2069</f>
        <v>0.75</v>
      </c>
      <c r="E2069" s="25" t="str">
        <f>+R2069</f>
        <v>50+</v>
      </c>
      <c r="F2069" s="25" t="str">
        <f>+S2069</f>
        <v>S</v>
      </c>
      <c r="G2069" s="29" t="s">
        <v>28</v>
      </c>
      <c r="H2069" s="29" t="str">
        <f t="shared" si="32"/>
        <v/>
      </c>
      <c r="I2069" s="25" t="str">
        <f>IF(K2069&gt;4,"Dames","Messieurs")</f>
        <v>Messieurs</v>
      </c>
      <c r="J2069" t="str">
        <f>RIGHT(B2069,5)</f>
        <v>305.0</v>
      </c>
      <c r="K2069">
        <f>VALUE(LEFT(J2069,1))</f>
        <v>3</v>
      </c>
      <c r="L2069" s="25" t="str">
        <f>+O2069</f>
        <v>R9 </v>
      </c>
      <c r="M2069" s="25" t="s">
        <v>332</v>
      </c>
      <c r="N2069" s="25" t="s">
        <v>333</v>
      </c>
      <c r="O2069" s="25" t="s">
        <v>3073</v>
      </c>
      <c r="P2069" s="25">
        <v>32458</v>
      </c>
      <c r="Q2069" s="25">
        <v>0.75</v>
      </c>
      <c r="R2069" s="25" t="s">
        <v>39</v>
      </c>
      <c r="S2069" s="25" t="s">
        <v>878</v>
      </c>
    </row>
    <row r="2070" spans="1:19" x14ac:dyDescent="0.35">
      <c r="A2070" s="25" t="str">
        <f>+N2070</f>
        <v>Rittener Baptiste</v>
      </c>
      <c r="B2070" s="25" t="str">
        <f>+M2070</f>
        <v>748.09.180.0</v>
      </c>
      <c r="C2070" s="25" t="str">
        <f>LEFT(L2070,2)</f>
        <v>R7</v>
      </c>
      <c r="D2070" s="25">
        <f>+Q2070</f>
        <v>3.4220000000000002</v>
      </c>
      <c r="E2070" s="25" t="str">
        <f>+R2070</f>
        <v>16&amp;U</v>
      </c>
      <c r="F2070" s="25" t="str">
        <f>+S2070</f>
        <v>A</v>
      </c>
      <c r="G2070" s="29" t="s">
        <v>3393</v>
      </c>
      <c r="H2070" s="29" t="str">
        <f t="shared" si="32"/>
        <v/>
      </c>
      <c r="I2070" s="25" t="str">
        <f>IF(K2070&gt;4,"Dames","Messieurs")</f>
        <v>Messieurs</v>
      </c>
      <c r="J2070" t="str">
        <f>RIGHT(B2070,5)</f>
        <v>180.0</v>
      </c>
      <c r="K2070">
        <f>VALUE(LEFT(J2070,1))</f>
        <v>1</v>
      </c>
      <c r="L2070" s="25" t="str">
        <f>+O2070</f>
        <v>R7 </v>
      </c>
      <c r="M2070" s="25" t="s">
        <v>3724</v>
      </c>
      <c r="N2070" s="25" t="s">
        <v>3725</v>
      </c>
      <c r="O2070" s="25" t="s">
        <v>3066</v>
      </c>
      <c r="P2070" s="25">
        <v>10352</v>
      </c>
      <c r="Q2070" s="25">
        <v>3.4220000000000002</v>
      </c>
      <c r="R2070" s="25" t="s">
        <v>87</v>
      </c>
      <c r="S2070" s="25" t="s">
        <v>36</v>
      </c>
    </row>
    <row r="2071" spans="1:19" x14ac:dyDescent="0.35">
      <c r="A2071" s="25" t="str">
        <f>+N2071</f>
        <v>Ritter Alexandre</v>
      </c>
      <c r="B2071" s="25" t="str">
        <f>+M2071</f>
        <v>748.73.236.0</v>
      </c>
      <c r="C2071" s="25" t="str">
        <f>LEFT(L2071,2)</f>
        <v>R8</v>
      </c>
      <c r="D2071" s="25">
        <f>+Q2071</f>
        <v>1.5549999999999999</v>
      </c>
      <c r="E2071" s="25" t="str">
        <f>+R2071</f>
        <v>50+</v>
      </c>
      <c r="F2071" s="25" t="str">
        <f>+S2071</f>
        <v>A</v>
      </c>
      <c r="G2071" s="29" t="s">
        <v>27</v>
      </c>
      <c r="H2071" s="29" t="str">
        <f t="shared" si="32"/>
        <v/>
      </c>
      <c r="I2071" s="25" t="str">
        <f>IF(K2071&gt;4,"Dames","Messieurs")</f>
        <v>Messieurs</v>
      </c>
      <c r="J2071" t="str">
        <f>RIGHT(B2071,5)</f>
        <v>236.0</v>
      </c>
      <c r="K2071">
        <f>VALUE(LEFT(J2071,1))</f>
        <v>2</v>
      </c>
      <c r="L2071" s="25" t="str">
        <f>+O2071</f>
        <v>R8 </v>
      </c>
      <c r="M2071" s="25" t="s">
        <v>401</v>
      </c>
      <c r="N2071" s="25" t="s">
        <v>402</v>
      </c>
      <c r="O2071" s="25" t="s">
        <v>3070</v>
      </c>
      <c r="P2071" s="25">
        <v>22912</v>
      </c>
      <c r="Q2071" s="25">
        <v>1.5549999999999999</v>
      </c>
      <c r="R2071" s="25" t="s">
        <v>39</v>
      </c>
      <c r="S2071" s="25" t="s">
        <v>36</v>
      </c>
    </row>
    <row r="2072" spans="1:19" x14ac:dyDescent="0.35">
      <c r="A2072" s="25" t="str">
        <f>+N2072</f>
        <v>Rivier Maximilien</v>
      </c>
      <c r="B2072" s="25" t="str">
        <f>+M2072</f>
        <v>749.04.448.0</v>
      </c>
      <c r="C2072" s="25" t="str">
        <f>LEFT(L2072,2)</f>
        <v>R9</v>
      </c>
      <c r="D2072" s="25">
        <f>+Q2072</f>
        <v>0.75</v>
      </c>
      <c r="E2072" s="25" t="str">
        <f>+R2072</f>
        <v>A</v>
      </c>
      <c r="F2072" s="25" t="str">
        <f>+S2072</f>
        <v>A</v>
      </c>
      <c r="G2072" s="29" t="s">
        <v>28</v>
      </c>
      <c r="H2072" s="29" t="str">
        <f t="shared" si="32"/>
        <v/>
      </c>
      <c r="I2072" s="25" t="str">
        <f>IF(K2072&gt;4,"Dames","Messieurs")</f>
        <v>Messieurs</v>
      </c>
      <c r="J2072" t="str">
        <f>RIGHT(B2072,5)</f>
        <v>448.0</v>
      </c>
      <c r="K2072">
        <f>VALUE(LEFT(J2072,1))</f>
        <v>4</v>
      </c>
      <c r="L2072" s="25" t="str">
        <f>+O2072</f>
        <v>R9 </v>
      </c>
      <c r="M2072" s="25" t="s">
        <v>417</v>
      </c>
      <c r="N2072" s="25" t="s">
        <v>418</v>
      </c>
      <c r="O2072" s="25" t="s">
        <v>3073</v>
      </c>
      <c r="P2072" s="25">
        <v>32458</v>
      </c>
      <c r="Q2072" s="25">
        <v>0.75</v>
      </c>
      <c r="R2072" s="25" t="s">
        <v>36</v>
      </c>
      <c r="S2072" s="25" t="s">
        <v>36</v>
      </c>
    </row>
    <row r="2073" spans="1:19" x14ac:dyDescent="0.35">
      <c r="A2073" s="25" t="str">
        <f>+N2073</f>
        <v>Rivière Pascal</v>
      </c>
      <c r="B2073" s="25" t="str">
        <f>+M2073</f>
        <v>749.63.156.0</v>
      </c>
      <c r="C2073" s="25" t="str">
        <f>LEFT(L2073,2)</f>
        <v>R9</v>
      </c>
      <c r="D2073" s="25">
        <f>+Q2073</f>
        <v>0.75</v>
      </c>
      <c r="E2073" s="25" t="str">
        <f>+R2073</f>
        <v>60+</v>
      </c>
      <c r="F2073" s="25" t="str">
        <f>+S2073</f>
        <v>S</v>
      </c>
      <c r="G2073" s="29" t="s">
        <v>543</v>
      </c>
      <c r="H2073" s="29" t="str">
        <f t="shared" si="32"/>
        <v/>
      </c>
      <c r="I2073" s="25" t="str">
        <f>IF(K2073&gt;4,"Dames","Messieurs")</f>
        <v>Messieurs</v>
      </c>
      <c r="J2073" t="str">
        <f>RIGHT(B2073,5)</f>
        <v>156.0</v>
      </c>
      <c r="K2073">
        <f>VALUE(LEFT(J2073,1))</f>
        <v>1</v>
      </c>
      <c r="L2073" s="25" t="str">
        <f>+O2073</f>
        <v>R9 </v>
      </c>
      <c r="M2073" s="25" t="s">
        <v>644</v>
      </c>
      <c r="N2073" s="25" t="s">
        <v>645</v>
      </c>
      <c r="O2073" s="25" t="s">
        <v>3073</v>
      </c>
      <c r="P2073" s="25">
        <v>32458</v>
      </c>
      <c r="Q2073" s="25">
        <v>0.75</v>
      </c>
      <c r="R2073" s="25" t="s">
        <v>47</v>
      </c>
      <c r="S2073" s="25" t="s">
        <v>878</v>
      </c>
    </row>
    <row r="2074" spans="1:19" x14ac:dyDescent="0.35">
      <c r="A2074" s="25" t="str">
        <f>+N2074</f>
        <v>Robert Yves</v>
      </c>
      <c r="B2074" s="25" t="str">
        <f>+M2074</f>
        <v>750.60.258.0</v>
      </c>
      <c r="C2074" s="25" t="str">
        <f>LEFT(L2074,2)</f>
        <v>R9</v>
      </c>
      <c r="D2074" s="25">
        <f>+Q2074</f>
        <v>0.75</v>
      </c>
      <c r="E2074" s="25" t="str">
        <f>+R2074</f>
        <v>65+</v>
      </c>
      <c r="F2074" s="25" t="str">
        <f>+S2074</f>
        <v>S</v>
      </c>
      <c r="G2074" s="29" t="s">
        <v>25</v>
      </c>
      <c r="H2074" s="29" t="str">
        <f t="shared" si="32"/>
        <v/>
      </c>
      <c r="I2074" s="25" t="str">
        <f>IF(K2074&gt;4,"Dames","Messieurs")</f>
        <v>Messieurs</v>
      </c>
      <c r="J2074" t="str">
        <f>RIGHT(B2074,5)</f>
        <v>258.0</v>
      </c>
      <c r="K2074">
        <f>VALUE(LEFT(J2074,1))</f>
        <v>2</v>
      </c>
      <c r="L2074" s="25" t="str">
        <f>+O2074</f>
        <v>R9 </v>
      </c>
      <c r="M2074" s="25" t="s">
        <v>1003</v>
      </c>
      <c r="N2074" s="25" t="s">
        <v>1004</v>
      </c>
      <c r="O2074" s="25" t="s">
        <v>3073</v>
      </c>
      <c r="P2074" s="25">
        <v>32458</v>
      </c>
      <c r="Q2074" s="25">
        <v>0.75</v>
      </c>
      <c r="R2074" s="25" t="s">
        <v>100</v>
      </c>
      <c r="S2074" s="25" t="s">
        <v>878</v>
      </c>
    </row>
    <row r="2075" spans="1:19" x14ac:dyDescent="0.35">
      <c r="A2075" s="25" t="str">
        <f>+N2075</f>
        <v>Robert-Charrue Martine</v>
      </c>
      <c r="B2075" s="25" t="str">
        <f>+M2075</f>
        <v>750.59.555.0</v>
      </c>
      <c r="C2075" s="25" t="str">
        <f>LEFT(L2075,2)</f>
        <v>R7</v>
      </c>
      <c r="D2075" s="25">
        <f>+Q2075</f>
        <v>1.847</v>
      </c>
      <c r="E2075" s="25" t="str">
        <f>+R2075</f>
        <v>65+</v>
      </c>
      <c r="F2075" s="25" t="str">
        <f>+S2075</f>
        <v>A</v>
      </c>
      <c r="G2075" s="29" t="s">
        <v>1839</v>
      </c>
      <c r="H2075" s="29" t="str">
        <f t="shared" si="32"/>
        <v/>
      </c>
      <c r="I2075" s="25" t="str">
        <f>IF(K2075&gt;4,"Dames","Messieurs")</f>
        <v>Dames</v>
      </c>
      <c r="J2075" t="str">
        <f>RIGHT(B2075,5)</f>
        <v>555.0</v>
      </c>
      <c r="K2075">
        <f>VALUE(LEFT(J2075,1))</f>
        <v>5</v>
      </c>
      <c r="L2075" s="25" t="str">
        <f>+O2075</f>
        <v>R7 </v>
      </c>
      <c r="M2075" s="25" t="s">
        <v>2588</v>
      </c>
      <c r="N2075" s="25" t="s">
        <v>2589</v>
      </c>
      <c r="O2075" s="25" t="s">
        <v>3066</v>
      </c>
      <c r="P2075" s="25">
        <v>7358</v>
      </c>
      <c r="Q2075" s="25">
        <v>1.847</v>
      </c>
      <c r="R2075" s="25" t="s">
        <v>100</v>
      </c>
      <c r="S2075" s="25" t="s">
        <v>36</v>
      </c>
    </row>
    <row r="2076" spans="1:19" x14ac:dyDescent="0.35">
      <c r="A2076" s="25" t="str">
        <f>+N2076</f>
        <v>Robert-Tissot Augustin</v>
      </c>
      <c r="B2076" s="25" t="str">
        <f>+M2076</f>
        <v>750.12.484.0</v>
      </c>
      <c r="C2076" s="25" t="str">
        <f>LEFT(L2076,2)</f>
        <v>R8</v>
      </c>
      <c r="D2076" s="25">
        <f>+Q2076</f>
        <v>1.34</v>
      </c>
      <c r="E2076" s="25" t="str">
        <f>+R2076</f>
        <v>14&amp;U</v>
      </c>
      <c r="F2076" s="25" t="str">
        <f>+S2076</f>
        <v>A</v>
      </c>
      <c r="G2076" s="29" t="s">
        <v>29</v>
      </c>
      <c r="H2076" s="29" t="str">
        <f t="shared" si="32"/>
        <v/>
      </c>
      <c r="I2076" s="25" t="str">
        <f>IF(K2076&gt;4,"Dames","Messieurs")</f>
        <v>Messieurs</v>
      </c>
      <c r="J2076" t="str">
        <f>RIGHT(B2076,5)</f>
        <v>484.0</v>
      </c>
      <c r="K2076">
        <f>VALUE(LEFT(J2076,1))</f>
        <v>4</v>
      </c>
      <c r="L2076" s="25" t="str">
        <f>+O2076</f>
        <v>R8 </v>
      </c>
      <c r="M2076" s="25" t="s">
        <v>5308</v>
      </c>
      <c r="N2076" s="25" t="s">
        <v>5309</v>
      </c>
      <c r="O2076" s="25" t="s">
        <v>3070</v>
      </c>
      <c r="P2076" s="25">
        <v>25090</v>
      </c>
      <c r="Q2076" s="25">
        <v>1.34</v>
      </c>
      <c r="R2076" s="25" t="s">
        <v>83</v>
      </c>
      <c r="S2076" s="25" t="s">
        <v>36</v>
      </c>
    </row>
    <row r="2077" spans="1:19" x14ac:dyDescent="0.35">
      <c r="A2077" s="25" t="str">
        <f>+N2077</f>
        <v>Robert-Tissot Corentin</v>
      </c>
      <c r="B2077" s="25" t="str">
        <f>+M2077</f>
        <v>750.08.151.0</v>
      </c>
      <c r="C2077" s="25" t="str">
        <f>LEFT(L2077,2)</f>
        <v>R8</v>
      </c>
      <c r="D2077" s="25">
        <f>+Q2077</f>
        <v>1.1439999999999999</v>
      </c>
      <c r="E2077" s="25" t="str">
        <f>+R2077</f>
        <v>18&amp;U</v>
      </c>
      <c r="F2077" s="25" t="str">
        <f>+S2077</f>
        <v>S</v>
      </c>
      <c r="G2077" s="29" t="s">
        <v>543</v>
      </c>
      <c r="H2077" s="29" t="str">
        <f t="shared" si="32"/>
        <v/>
      </c>
      <c r="I2077" s="25" t="str">
        <f>IF(K2077&gt;4,"Dames","Messieurs")</f>
        <v>Messieurs</v>
      </c>
      <c r="J2077" t="str">
        <f>RIGHT(B2077,5)</f>
        <v>151.0</v>
      </c>
      <c r="K2077">
        <f>VALUE(LEFT(J2077,1))</f>
        <v>1</v>
      </c>
      <c r="L2077" s="25" t="str">
        <f>+O2077</f>
        <v>R8 </v>
      </c>
      <c r="M2077" s="25" t="s">
        <v>2358</v>
      </c>
      <c r="N2077" s="25" t="s">
        <v>2359</v>
      </c>
      <c r="O2077" s="25" t="s">
        <v>3070</v>
      </c>
      <c r="P2077" s="25">
        <v>27424</v>
      </c>
      <c r="Q2077" s="25">
        <v>1.1439999999999999</v>
      </c>
      <c r="R2077" s="25" t="s">
        <v>73</v>
      </c>
      <c r="S2077" s="25" t="s">
        <v>878</v>
      </c>
    </row>
    <row r="2078" spans="1:19" x14ac:dyDescent="0.35">
      <c r="A2078" s="25" t="str">
        <f>+N2078</f>
        <v>Robillard Hugo</v>
      </c>
      <c r="B2078" s="25" t="str">
        <f>+M2078</f>
        <v>750.02.449.0</v>
      </c>
      <c r="C2078" s="25" t="str">
        <f>LEFT(L2078,2)</f>
        <v>R9</v>
      </c>
      <c r="D2078" s="25">
        <f>+Q2078</f>
        <v>0.75</v>
      </c>
      <c r="E2078" s="25" t="str">
        <f>+R2078</f>
        <v>A</v>
      </c>
      <c r="F2078" s="25" t="str">
        <f>+S2078</f>
        <v>S</v>
      </c>
      <c r="G2078" s="29" t="s">
        <v>2175</v>
      </c>
      <c r="H2078" s="29" t="str">
        <f t="shared" si="32"/>
        <v/>
      </c>
      <c r="I2078" s="25" t="str">
        <f>IF(K2078&gt;4,"Dames","Messieurs")</f>
        <v>Messieurs</v>
      </c>
      <c r="J2078" t="str">
        <f>RIGHT(B2078,5)</f>
        <v>449.0</v>
      </c>
      <c r="K2078">
        <f>VALUE(LEFT(J2078,1))</f>
        <v>4</v>
      </c>
      <c r="L2078" s="25" t="str">
        <f>+O2078</f>
        <v>R9 </v>
      </c>
      <c r="M2078" s="25" t="s">
        <v>2995</v>
      </c>
      <c r="N2078" s="25" t="s">
        <v>2996</v>
      </c>
      <c r="O2078" s="25" t="s">
        <v>3073</v>
      </c>
      <c r="P2078" s="25">
        <v>32458</v>
      </c>
      <c r="Q2078" s="25">
        <v>0.75</v>
      </c>
      <c r="R2078" s="25" t="s">
        <v>36</v>
      </c>
      <c r="S2078" s="25" t="s">
        <v>878</v>
      </c>
    </row>
    <row r="2079" spans="1:19" x14ac:dyDescent="0.35">
      <c r="A2079" s="25" t="str">
        <f>+N2079</f>
        <v>Robinson Luigi</v>
      </c>
      <c r="B2079" s="25" t="str">
        <f>+M2079</f>
        <v>750.85.338.0</v>
      </c>
      <c r="C2079" s="25" t="str">
        <f>LEFT(L2079,2)</f>
        <v>R6</v>
      </c>
      <c r="D2079" s="25">
        <f>+Q2079</f>
        <v>4.4459999999999997</v>
      </c>
      <c r="E2079" s="25" t="str">
        <f>+R2079</f>
        <v>40+</v>
      </c>
      <c r="F2079" s="25" t="str">
        <f>+S2079</f>
        <v>A</v>
      </c>
      <c r="G2079" s="29" t="s">
        <v>2175</v>
      </c>
      <c r="H2079" s="29" t="str">
        <f t="shared" si="32"/>
        <v/>
      </c>
      <c r="I2079" s="25" t="str">
        <f>IF(K2079&gt;4,"Dames","Messieurs")</f>
        <v>Messieurs</v>
      </c>
      <c r="J2079" t="str">
        <f>RIGHT(B2079,5)</f>
        <v>338.0</v>
      </c>
      <c r="K2079">
        <f>VALUE(LEFT(J2079,1))</f>
        <v>3</v>
      </c>
      <c r="L2079" s="25" t="str">
        <f>+O2079</f>
        <v>R6 </v>
      </c>
      <c r="M2079" s="25" t="s">
        <v>3948</v>
      </c>
      <c r="N2079" s="25" t="s">
        <v>3949</v>
      </c>
      <c r="O2079" s="25" t="s">
        <v>3065</v>
      </c>
      <c r="P2079" s="25">
        <v>5999</v>
      </c>
      <c r="Q2079" s="25">
        <v>4.4459999999999997</v>
      </c>
      <c r="R2079" s="25" t="s">
        <v>68</v>
      </c>
      <c r="S2079" s="25" t="s">
        <v>36</v>
      </c>
    </row>
    <row r="2080" spans="1:19" x14ac:dyDescent="0.35">
      <c r="A2080" s="25" t="str">
        <f>+N2080</f>
        <v>Robinson Sophia</v>
      </c>
      <c r="B2080" s="25" t="str">
        <f>+M2080</f>
        <v>750.09.750.0</v>
      </c>
      <c r="C2080" s="25" t="str">
        <f>LEFT(L2080,2)</f>
        <v>R9</v>
      </c>
      <c r="D2080" s="25">
        <f>+Q2080</f>
        <v>0.75</v>
      </c>
      <c r="E2080" s="25" t="str">
        <f>+R2080</f>
        <v>16&amp;U</v>
      </c>
      <c r="F2080" s="25" t="str">
        <f>+S2080</f>
        <v>A</v>
      </c>
      <c r="G2080" s="29" t="s">
        <v>539</v>
      </c>
      <c r="H2080" s="29" t="str">
        <f t="shared" si="32"/>
        <v/>
      </c>
      <c r="I2080" s="25" t="str">
        <f>IF(K2080&gt;4,"Dames","Messieurs")</f>
        <v>Dames</v>
      </c>
      <c r="J2080" t="str">
        <f>RIGHT(B2080,5)</f>
        <v>750.0</v>
      </c>
      <c r="K2080">
        <f>VALUE(LEFT(J2080,1))</f>
        <v>7</v>
      </c>
      <c r="L2080" s="25" t="str">
        <f>+O2080</f>
        <v>R9 </v>
      </c>
      <c r="M2080" s="25" t="s">
        <v>3120</v>
      </c>
      <c r="N2080" s="25" t="s">
        <v>3121</v>
      </c>
      <c r="O2080" s="25" t="s">
        <v>3073</v>
      </c>
      <c r="P2080" s="25">
        <v>11805</v>
      </c>
      <c r="Q2080" s="25">
        <v>0.75</v>
      </c>
      <c r="R2080" s="25" t="s">
        <v>87</v>
      </c>
      <c r="S2080" s="25" t="s">
        <v>36</v>
      </c>
    </row>
    <row r="2081" spans="1:19" x14ac:dyDescent="0.35">
      <c r="A2081" s="25" t="str">
        <f>+N2081</f>
        <v>Roch Maxime</v>
      </c>
      <c r="B2081" s="25" t="str">
        <f>+M2081</f>
        <v>751.93.245.0</v>
      </c>
      <c r="C2081" s="25" t="str">
        <f>LEFT(L2081,2)</f>
        <v>R9</v>
      </c>
      <c r="D2081" s="25">
        <f>+Q2081</f>
        <v>0.75</v>
      </c>
      <c r="E2081" s="25" t="str">
        <f>+R2081</f>
        <v>A</v>
      </c>
      <c r="F2081" s="25" t="str">
        <f>+S2081</f>
        <v>S</v>
      </c>
      <c r="G2081" s="29" t="s">
        <v>25</v>
      </c>
      <c r="H2081" s="29" t="str">
        <f t="shared" si="32"/>
        <v/>
      </c>
      <c r="I2081" s="25" t="str">
        <f>IF(K2081&gt;4,"Dames","Messieurs")</f>
        <v>Messieurs</v>
      </c>
      <c r="J2081" t="str">
        <f>RIGHT(B2081,5)</f>
        <v>245.0</v>
      </c>
      <c r="K2081">
        <f>VALUE(LEFT(J2081,1))</f>
        <v>2</v>
      </c>
      <c r="L2081" s="25" t="str">
        <f>+O2081</f>
        <v>R9 </v>
      </c>
      <c r="M2081" s="25" t="s">
        <v>1005</v>
      </c>
      <c r="N2081" s="25" t="s">
        <v>1006</v>
      </c>
      <c r="O2081" s="25" t="s">
        <v>3073</v>
      </c>
      <c r="P2081" s="25">
        <v>32458</v>
      </c>
      <c r="Q2081" s="25">
        <v>0.75</v>
      </c>
      <c r="R2081" s="25" t="s">
        <v>36</v>
      </c>
      <c r="S2081" s="25" t="s">
        <v>878</v>
      </c>
    </row>
    <row r="2082" spans="1:19" x14ac:dyDescent="0.35">
      <c r="A2082" s="25" t="str">
        <f>+N2082</f>
        <v>Rochat Samuel</v>
      </c>
      <c r="B2082" s="25" t="str">
        <f>+M2082</f>
        <v>751.89.470.0</v>
      </c>
      <c r="C2082" s="25" t="str">
        <f>LEFT(L2082,2)</f>
        <v>R7</v>
      </c>
      <c r="D2082" s="25">
        <f>+Q2082</f>
        <v>2.8180000000000001</v>
      </c>
      <c r="E2082" s="25" t="str">
        <f>+R2082</f>
        <v>35+</v>
      </c>
      <c r="F2082" s="25" t="str">
        <f>+S2082</f>
        <v>A</v>
      </c>
      <c r="G2082" s="29" t="s">
        <v>28</v>
      </c>
      <c r="H2082" s="29" t="str">
        <f t="shared" ref="H2082:H2145" si="33">IF(B2082=B2081,1,"")</f>
        <v/>
      </c>
      <c r="I2082" s="25" t="str">
        <f>IF(K2082&gt;4,"Dames","Messieurs")</f>
        <v>Messieurs</v>
      </c>
      <c r="J2082" t="str">
        <f>RIGHT(B2082,5)</f>
        <v>470.0</v>
      </c>
      <c r="K2082">
        <f>VALUE(LEFT(J2082,1))</f>
        <v>4</v>
      </c>
      <c r="L2082" s="25" t="str">
        <f>+O2082</f>
        <v>R7 </v>
      </c>
      <c r="M2082" s="25" t="s">
        <v>1820</v>
      </c>
      <c r="N2082" s="25" t="s">
        <v>1821</v>
      </c>
      <c r="O2082" s="25" t="s">
        <v>3066</v>
      </c>
      <c r="P2082" s="25">
        <v>13675</v>
      </c>
      <c r="Q2082" s="25">
        <v>2.8180000000000001</v>
      </c>
      <c r="R2082" s="25" t="s">
        <v>42</v>
      </c>
      <c r="S2082" s="25" t="s">
        <v>36</v>
      </c>
    </row>
    <row r="2083" spans="1:19" x14ac:dyDescent="0.35">
      <c r="A2083" s="25" t="str">
        <f>+N2083</f>
        <v>Rochel Isabel</v>
      </c>
      <c r="B2083" s="25" t="str">
        <f>+M2083</f>
        <v>751.65.583.0</v>
      </c>
      <c r="C2083" s="25" t="str">
        <f>LEFT(L2083,2)</f>
        <v>R8</v>
      </c>
      <c r="D2083" s="25">
        <f>+Q2083</f>
        <v>1.18</v>
      </c>
      <c r="E2083" s="25" t="str">
        <f>+R2083</f>
        <v>60+</v>
      </c>
      <c r="F2083" s="25" t="str">
        <f>+S2083</f>
        <v>S</v>
      </c>
      <c r="G2083" s="29" t="s">
        <v>29</v>
      </c>
      <c r="H2083" s="29" t="str">
        <f t="shared" si="33"/>
        <v/>
      </c>
      <c r="I2083" s="25" t="str">
        <f>IF(K2083&gt;4,"Dames","Messieurs")</f>
        <v>Dames</v>
      </c>
      <c r="J2083" t="str">
        <f>RIGHT(B2083,5)</f>
        <v>583.0</v>
      </c>
      <c r="K2083">
        <f>VALUE(LEFT(J2083,1))</f>
        <v>5</v>
      </c>
      <c r="L2083" s="25" t="str">
        <f>+O2083</f>
        <v>R8 </v>
      </c>
      <c r="M2083" s="25" t="s">
        <v>5190</v>
      </c>
      <c r="N2083" s="25" t="s">
        <v>5191</v>
      </c>
      <c r="O2083" s="25" t="s">
        <v>3070</v>
      </c>
      <c r="P2083" s="25">
        <v>9917</v>
      </c>
      <c r="Q2083" s="25">
        <v>1.18</v>
      </c>
      <c r="R2083" s="25" t="s">
        <v>47</v>
      </c>
      <c r="S2083" s="25" t="s">
        <v>878</v>
      </c>
    </row>
    <row r="2084" spans="1:19" x14ac:dyDescent="0.35">
      <c r="A2084" s="25" t="str">
        <f>+N2084</f>
        <v>Rod Olivia</v>
      </c>
      <c r="B2084" s="25" t="str">
        <f>+M2084</f>
        <v>752.14.734.0</v>
      </c>
      <c r="C2084" s="25" t="str">
        <f>LEFT(L2084,2)</f>
        <v>R6</v>
      </c>
      <c r="D2084" s="25">
        <f>+Q2084</f>
        <v>4.3220000000000001</v>
      </c>
      <c r="E2084" s="25" t="str">
        <f>+R2084</f>
        <v>12&amp;U</v>
      </c>
      <c r="F2084" s="25" t="str">
        <f>+S2084</f>
        <v>A</v>
      </c>
      <c r="G2084" s="29" t="s">
        <v>543</v>
      </c>
      <c r="H2084" s="29" t="str">
        <f t="shared" si="33"/>
        <v/>
      </c>
      <c r="I2084" s="25" t="str">
        <f>IF(K2084&gt;4,"Dames","Messieurs")</f>
        <v>Dames</v>
      </c>
      <c r="J2084" t="str">
        <f>RIGHT(B2084,5)</f>
        <v>734.0</v>
      </c>
      <c r="K2084">
        <f>VALUE(LEFT(J2084,1))</f>
        <v>7</v>
      </c>
      <c r="L2084" s="25" t="str">
        <f>+O2084</f>
        <v>R6 </v>
      </c>
      <c r="M2084" s="25" t="s">
        <v>3396</v>
      </c>
      <c r="N2084" s="25" t="s">
        <v>3397</v>
      </c>
      <c r="O2084" s="25" t="s">
        <v>3065</v>
      </c>
      <c r="P2084" s="25">
        <v>2244</v>
      </c>
      <c r="Q2084" s="25">
        <v>4.3220000000000001</v>
      </c>
      <c r="R2084" s="25" t="s">
        <v>50</v>
      </c>
      <c r="S2084" s="25" t="s">
        <v>36</v>
      </c>
    </row>
    <row r="2085" spans="1:19" x14ac:dyDescent="0.35">
      <c r="A2085" s="25" t="str">
        <f>+N2085</f>
        <v>Rod Stephane</v>
      </c>
      <c r="B2085" s="25" t="str">
        <f>+M2085</f>
        <v>752.81.316.0</v>
      </c>
      <c r="C2085" s="25" t="str">
        <f>LEFT(L2085,2)</f>
        <v>R8</v>
      </c>
      <c r="D2085" s="25">
        <f>+Q2085</f>
        <v>1.17</v>
      </c>
      <c r="E2085" s="25" t="str">
        <f>+R2085</f>
        <v>40+</v>
      </c>
      <c r="F2085" s="25" t="str">
        <f>+S2085</f>
        <v>S</v>
      </c>
      <c r="G2085" s="29" t="s">
        <v>543</v>
      </c>
      <c r="H2085" s="29" t="str">
        <f t="shared" si="33"/>
        <v/>
      </c>
      <c r="I2085" s="25" t="str">
        <f>IF(K2085&gt;4,"Dames","Messieurs")</f>
        <v>Messieurs</v>
      </c>
      <c r="J2085" t="str">
        <f>RIGHT(B2085,5)</f>
        <v>316.0</v>
      </c>
      <c r="K2085">
        <f>VALUE(LEFT(J2085,1))</f>
        <v>3</v>
      </c>
      <c r="L2085" s="25" t="str">
        <f>+O2085</f>
        <v>R8 </v>
      </c>
      <c r="M2085" s="25" t="s">
        <v>1814</v>
      </c>
      <c r="N2085" s="25" t="s">
        <v>1815</v>
      </c>
      <c r="O2085" s="25" t="s">
        <v>3070</v>
      </c>
      <c r="P2085" s="25">
        <v>27120</v>
      </c>
      <c r="Q2085" s="25">
        <v>1.17</v>
      </c>
      <c r="R2085" s="25" t="s">
        <v>68</v>
      </c>
      <c r="S2085" s="25" t="s">
        <v>878</v>
      </c>
    </row>
    <row r="2086" spans="1:19" x14ac:dyDescent="0.35">
      <c r="A2086" s="25" t="str">
        <f>+N2086</f>
        <v>Rodogno Annahandrea</v>
      </c>
      <c r="B2086" s="25" t="str">
        <f>+M2086</f>
        <v>752.07.679.0</v>
      </c>
      <c r="C2086" s="25" t="str">
        <f>LEFT(L2086,2)</f>
        <v>R9</v>
      </c>
      <c r="D2086" s="25">
        <f>+Q2086</f>
        <v>0.75</v>
      </c>
      <c r="E2086" s="25" t="str">
        <f>+R2086</f>
        <v>18&amp;U</v>
      </c>
      <c r="F2086" s="25" t="str">
        <f>+S2086</f>
        <v>S</v>
      </c>
      <c r="G2086" s="29" t="s">
        <v>1839</v>
      </c>
      <c r="H2086" s="29" t="str">
        <f t="shared" si="33"/>
        <v/>
      </c>
      <c r="I2086" s="25" t="str">
        <f>IF(K2086&gt;4,"Dames","Messieurs")</f>
        <v>Dames</v>
      </c>
      <c r="J2086" t="str">
        <f>RIGHT(B2086,5)</f>
        <v>679.0</v>
      </c>
      <c r="K2086">
        <f>VALUE(LEFT(J2086,1))</f>
        <v>6</v>
      </c>
      <c r="L2086" s="25" t="str">
        <f>+O2086</f>
        <v>R9 </v>
      </c>
      <c r="M2086" s="25" t="s">
        <v>2146</v>
      </c>
      <c r="N2086" s="25" t="s">
        <v>2147</v>
      </c>
      <c r="O2086" s="25" t="s">
        <v>3073</v>
      </c>
      <c r="P2086" s="25">
        <v>11805</v>
      </c>
      <c r="Q2086" s="25">
        <v>0.75</v>
      </c>
      <c r="R2086" s="25" t="s">
        <v>73</v>
      </c>
      <c r="S2086" s="25" t="s">
        <v>878</v>
      </c>
    </row>
    <row r="2087" spans="1:19" x14ac:dyDescent="0.35">
      <c r="A2087" s="25" t="str">
        <f>+N2087</f>
        <v>Rodrigo Boettcher Simone</v>
      </c>
      <c r="B2087" s="25" t="str">
        <f>+M2087</f>
        <v>752.81.620.0</v>
      </c>
      <c r="C2087" s="25" t="str">
        <f>LEFT(L2087,2)</f>
        <v>R6</v>
      </c>
      <c r="D2087" s="25">
        <f>+Q2087</f>
        <v>3.3580000000000001</v>
      </c>
      <c r="E2087" s="25" t="str">
        <f>+R2087</f>
        <v>40+</v>
      </c>
      <c r="F2087" s="25" t="str">
        <f>+S2087</f>
        <v>A</v>
      </c>
      <c r="G2087" s="29" t="s">
        <v>27</v>
      </c>
      <c r="H2087" s="29" t="str">
        <f t="shared" si="33"/>
        <v/>
      </c>
      <c r="I2087" s="25" t="str">
        <f>IF(K2087&gt;4,"Dames","Messieurs")</f>
        <v>Dames</v>
      </c>
      <c r="J2087" t="str">
        <f>RIGHT(B2087,5)</f>
        <v>620.0</v>
      </c>
      <c r="K2087">
        <f>VALUE(LEFT(J2087,1))</f>
        <v>6</v>
      </c>
      <c r="L2087" s="25" t="str">
        <f>+O2087</f>
        <v>R6 </v>
      </c>
      <c r="M2087" s="25" t="s">
        <v>2439</v>
      </c>
      <c r="N2087" s="25" t="s">
        <v>2440</v>
      </c>
      <c r="O2087" s="25" t="s">
        <v>3065</v>
      </c>
      <c r="P2087" s="25">
        <v>3702</v>
      </c>
      <c r="Q2087" s="25">
        <v>3.3580000000000001</v>
      </c>
      <c r="R2087" s="25" t="s">
        <v>68</v>
      </c>
      <c r="S2087" s="25" t="s">
        <v>36</v>
      </c>
    </row>
    <row r="2088" spans="1:19" x14ac:dyDescent="0.35">
      <c r="A2088" s="25" t="str">
        <f>+N2088</f>
        <v>Rodriguez Santiago</v>
      </c>
      <c r="B2088" s="25" t="str">
        <f>+M2088</f>
        <v>752.01.119.0</v>
      </c>
      <c r="C2088" s="25" t="str">
        <f>LEFT(L2088,2)</f>
        <v>R9</v>
      </c>
      <c r="D2088" s="25">
        <f>+Q2088</f>
        <v>0.75</v>
      </c>
      <c r="E2088" s="25" t="str">
        <f>+R2088</f>
        <v>A</v>
      </c>
      <c r="F2088" s="25" t="str">
        <f>+S2088</f>
        <v>S</v>
      </c>
      <c r="G2088" s="29" t="s">
        <v>543</v>
      </c>
      <c r="H2088" s="29" t="str">
        <f t="shared" si="33"/>
        <v/>
      </c>
      <c r="I2088" s="25" t="str">
        <f>IF(K2088&gt;4,"Dames","Messieurs")</f>
        <v>Messieurs</v>
      </c>
      <c r="J2088" t="str">
        <f>RIGHT(B2088,5)</f>
        <v>119.0</v>
      </c>
      <c r="K2088">
        <f>VALUE(LEFT(J2088,1))</f>
        <v>1</v>
      </c>
      <c r="L2088" s="25" t="str">
        <f>+O2088</f>
        <v>R9 </v>
      </c>
      <c r="M2088" s="25" t="s">
        <v>1347</v>
      </c>
      <c r="N2088" s="25" t="s">
        <v>1348</v>
      </c>
      <c r="O2088" s="25" t="s">
        <v>3073</v>
      </c>
      <c r="P2088" s="25">
        <v>32458</v>
      </c>
      <c r="Q2088" s="25">
        <v>0.75</v>
      </c>
      <c r="R2088" s="25" t="s">
        <v>36</v>
      </c>
      <c r="S2088" s="25" t="s">
        <v>878</v>
      </c>
    </row>
    <row r="2089" spans="1:19" x14ac:dyDescent="0.35">
      <c r="A2089" s="25" t="str">
        <f>+N2089</f>
        <v>Roduit Guérin</v>
      </c>
      <c r="B2089" s="25" t="str">
        <f>+M2089</f>
        <v>752.01.152.0</v>
      </c>
      <c r="C2089" s="25" t="str">
        <f>LEFT(L2089,2)</f>
        <v>R7</v>
      </c>
      <c r="D2089" s="25">
        <f>+Q2089</f>
        <v>2.4289999999999998</v>
      </c>
      <c r="E2089" s="25" t="str">
        <f>+R2089</f>
        <v>A</v>
      </c>
      <c r="F2089" s="25" t="str">
        <f>+S2089</f>
        <v>S</v>
      </c>
      <c r="G2089" s="29" t="s">
        <v>26</v>
      </c>
      <c r="H2089" s="29" t="str">
        <f t="shared" si="33"/>
        <v/>
      </c>
      <c r="I2089" s="25" t="str">
        <f>IF(K2089&gt;4,"Dames","Messieurs")</f>
        <v>Messieurs</v>
      </c>
      <c r="J2089" t="str">
        <f>RIGHT(B2089,5)</f>
        <v>152.0</v>
      </c>
      <c r="K2089">
        <f>VALUE(LEFT(J2089,1))</f>
        <v>1</v>
      </c>
      <c r="L2089" s="25" t="str">
        <f>+O2089</f>
        <v>R7 </v>
      </c>
      <c r="M2089" s="25" t="s">
        <v>2206</v>
      </c>
      <c r="N2089" s="25" t="s">
        <v>2207</v>
      </c>
      <c r="O2089" s="25" t="s">
        <v>3066</v>
      </c>
      <c r="P2089" s="25">
        <v>16072</v>
      </c>
      <c r="Q2089" s="25">
        <v>2.4289999999999998</v>
      </c>
      <c r="R2089" s="25" t="s">
        <v>36</v>
      </c>
      <c r="S2089" s="25" t="s">
        <v>878</v>
      </c>
    </row>
    <row r="2090" spans="1:19" x14ac:dyDescent="0.35">
      <c r="A2090" s="25" t="str">
        <f>+N2090</f>
        <v>Roduit Stéphane</v>
      </c>
      <c r="B2090" s="25" t="str">
        <f>+M2090</f>
        <v>752.65.130.0</v>
      </c>
      <c r="C2090" s="25" t="str">
        <f>LEFT(L2090,2)</f>
        <v>R9</v>
      </c>
      <c r="D2090" s="25">
        <f>+Q2090</f>
        <v>0.70899999999999996</v>
      </c>
      <c r="E2090" s="25" t="str">
        <f>+R2090</f>
        <v>60+</v>
      </c>
      <c r="F2090" s="25" t="str">
        <f>+S2090</f>
        <v>S</v>
      </c>
      <c r="G2090" s="29" t="s">
        <v>26</v>
      </c>
      <c r="H2090" s="29" t="str">
        <f t="shared" si="33"/>
        <v/>
      </c>
      <c r="I2090" s="25" t="str">
        <f>IF(K2090&gt;4,"Dames","Messieurs")</f>
        <v>Messieurs</v>
      </c>
      <c r="J2090" t="str">
        <f>RIGHT(B2090,5)</f>
        <v>130.0</v>
      </c>
      <c r="K2090">
        <f>VALUE(LEFT(J2090,1))</f>
        <v>1</v>
      </c>
      <c r="L2090" s="25" t="str">
        <f>+O2090</f>
        <v>R9 </v>
      </c>
      <c r="M2090" s="25" t="s">
        <v>182</v>
      </c>
      <c r="N2090" s="25" t="s">
        <v>183</v>
      </c>
      <c r="O2090" s="25" t="s">
        <v>3073</v>
      </c>
      <c r="P2090" s="25">
        <v>56677</v>
      </c>
      <c r="Q2090" s="25">
        <v>0.70899999999999996</v>
      </c>
      <c r="R2090" s="25" t="s">
        <v>47</v>
      </c>
      <c r="S2090" s="25" t="s">
        <v>878</v>
      </c>
    </row>
    <row r="2091" spans="1:19" x14ac:dyDescent="0.35">
      <c r="A2091" s="25" t="str">
        <f>+N2091</f>
        <v>Roduit-Ducrey Julie</v>
      </c>
      <c r="B2091" s="25" t="str">
        <f>+M2091</f>
        <v>293.94.617.0</v>
      </c>
      <c r="C2091" s="25" t="str">
        <f>LEFT(L2091,2)</f>
        <v>R7</v>
      </c>
      <c r="D2091" s="25">
        <f>+Q2091</f>
        <v>2.3079999999999998</v>
      </c>
      <c r="E2091" s="25" t="str">
        <f>+R2091</f>
        <v>30+</v>
      </c>
      <c r="F2091" s="25" t="str">
        <f>+S2091</f>
        <v>A</v>
      </c>
      <c r="G2091" s="29" t="s">
        <v>25</v>
      </c>
      <c r="H2091" s="29" t="str">
        <f t="shared" si="33"/>
        <v/>
      </c>
      <c r="I2091" s="25" t="str">
        <f>IF(K2091&gt;4,"Dames","Messieurs")</f>
        <v>Dames</v>
      </c>
      <c r="J2091" t="str">
        <f>RIGHT(B2091,5)</f>
        <v>617.0</v>
      </c>
      <c r="K2091">
        <f>VALUE(LEFT(J2091,1))</f>
        <v>6</v>
      </c>
      <c r="L2091" s="25" t="str">
        <f>+O2091</f>
        <v>R7 </v>
      </c>
      <c r="M2091" s="25" t="s">
        <v>84</v>
      </c>
      <c r="N2091" s="25" t="s">
        <v>3432</v>
      </c>
      <c r="O2091" s="25" t="s">
        <v>3066</v>
      </c>
      <c r="P2091" s="25">
        <v>5980</v>
      </c>
      <c r="Q2091" s="25">
        <v>2.3079999999999998</v>
      </c>
      <c r="R2091" s="25" t="s">
        <v>35</v>
      </c>
      <c r="S2091" s="25" t="s">
        <v>36</v>
      </c>
    </row>
    <row r="2092" spans="1:19" x14ac:dyDescent="0.35">
      <c r="A2092" s="25" t="str">
        <f>+N2092</f>
        <v>Roesch Vincent</v>
      </c>
      <c r="B2092" s="25" t="str">
        <f>+M2092</f>
        <v>758.90.445.0</v>
      </c>
      <c r="C2092" s="25" t="str">
        <f>LEFT(L2092,2)</f>
        <v>R9</v>
      </c>
      <c r="D2092" s="25">
        <f>+Q2092</f>
        <v>0.75</v>
      </c>
      <c r="E2092" s="25" t="str">
        <f>+R2092</f>
        <v>35+</v>
      </c>
      <c r="F2092" s="25" t="str">
        <f>+S2092</f>
        <v>S</v>
      </c>
      <c r="G2092" s="29" t="s">
        <v>543</v>
      </c>
      <c r="H2092" s="29" t="str">
        <f t="shared" si="33"/>
        <v/>
      </c>
      <c r="I2092" s="25" t="str">
        <f>IF(K2092&gt;4,"Dames","Messieurs")</f>
        <v>Messieurs</v>
      </c>
      <c r="J2092" t="str">
        <f>RIGHT(B2092,5)</f>
        <v>445.0</v>
      </c>
      <c r="K2092">
        <f>VALUE(LEFT(J2092,1))</f>
        <v>4</v>
      </c>
      <c r="L2092" s="25" t="str">
        <f>+O2092</f>
        <v>R9 </v>
      </c>
      <c r="M2092" s="25" t="s">
        <v>1349</v>
      </c>
      <c r="N2092" s="25" t="s">
        <v>1350</v>
      </c>
      <c r="O2092" s="25" t="s">
        <v>3073</v>
      </c>
      <c r="P2092" s="25">
        <v>32458</v>
      </c>
      <c r="Q2092" s="25">
        <v>0.75</v>
      </c>
      <c r="R2092" s="25" t="s">
        <v>42</v>
      </c>
      <c r="S2092" s="25" t="s">
        <v>878</v>
      </c>
    </row>
    <row r="2093" spans="1:19" x14ac:dyDescent="0.35">
      <c r="A2093" s="25" t="str">
        <f>+N2093</f>
        <v>Roessing Noémi</v>
      </c>
      <c r="B2093" s="25" t="str">
        <f>+M2093</f>
        <v>759.15.656.0</v>
      </c>
      <c r="C2093" s="25" t="str">
        <f>LEFT(L2093,2)</f>
        <v>R9</v>
      </c>
      <c r="D2093" s="25">
        <f>+Q2093</f>
        <v>0.74299999999999999</v>
      </c>
      <c r="E2093" s="25" t="str">
        <f>+R2093</f>
        <v>10&amp;U</v>
      </c>
      <c r="F2093" s="25" t="str">
        <f>+S2093</f>
        <v>A</v>
      </c>
      <c r="G2093" s="29" t="s">
        <v>539</v>
      </c>
      <c r="H2093" s="29" t="str">
        <f t="shared" si="33"/>
        <v/>
      </c>
      <c r="I2093" s="25" t="str">
        <f>IF(K2093&gt;4,"Dames","Messieurs")</f>
        <v>Dames</v>
      </c>
      <c r="J2093" t="str">
        <f>RIGHT(B2093,5)</f>
        <v>656.0</v>
      </c>
      <c r="K2093">
        <f>VALUE(LEFT(J2093,1))</f>
        <v>6</v>
      </c>
      <c r="L2093" s="25" t="str">
        <f>+O2093</f>
        <v>R9 </v>
      </c>
      <c r="M2093" s="25" t="s">
        <v>4377</v>
      </c>
      <c r="N2093" s="25" t="s">
        <v>4378</v>
      </c>
      <c r="O2093" s="25" t="s">
        <v>3073</v>
      </c>
      <c r="P2093" s="25">
        <v>16552</v>
      </c>
      <c r="Q2093" s="25">
        <v>0.74299999999999999</v>
      </c>
      <c r="R2093" s="25" t="s">
        <v>110</v>
      </c>
      <c r="S2093" s="25" t="s">
        <v>36</v>
      </c>
    </row>
    <row r="2094" spans="1:19" x14ac:dyDescent="0.35">
      <c r="A2094" s="25" t="str">
        <f>+N2094</f>
        <v>Rogeon Lucie</v>
      </c>
      <c r="B2094" s="25" t="str">
        <f>+M2094</f>
        <v>752.63.649.0</v>
      </c>
      <c r="C2094" s="25" t="str">
        <f>LEFT(L2094,2)</f>
        <v>R6</v>
      </c>
      <c r="D2094" s="25">
        <f>+Q2094</f>
        <v>4.0670000000000002</v>
      </c>
      <c r="E2094" s="25" t="str">
        <f>+R2094</f>
        <v>60+</v>
      </c>
      <c r="F2094" s="25" t="str">
        <f>+S2094</f>
        <v>A</v>
      </c>
      <c r="G2094" s="29" t="s">
        <v>3995</v>
      </c>
      <c r="H2094" s="29" t="str">
        <f t="shared" si="33"/>
        <v/>
      </c>
      <c r="I2094" s="25" t="str">
        <f>IF(K2094&gt;4,"Dames","Messieurs")</f>
        <v>Dames</v>
      </c>
      <c r="J2094" t="str">
        <f>RIGHT(B2094,5)</f>
        <v>649.0</v>
      </c>
      <c r="K2094">
        <f>VALUE(LEFT(J2094,1))</f>
        <v>6</v>
      </c>
      <c r="L2094" s="25" t="str">
        <f>+O2094</f>
        <v>R6 </v>
      </c>
      <c r="M2094" s="25" t="s">
        <v>4060</v>
      </c>
      <c r="N2094" s="25" t="s">
        <v>4061</v>
      </c>
      <c r="O2094" s="25" t="s">
        <v>3065</v>
      </c>
      <c r="P2094" s="25">
        <v>2560</v>
      </c>
      <c r="Q2094" s="25">
        <v>4.0670000000000002</v>
      </c>
      <c r="R2094" s="25" t="s">
        <v>47</v>
      </c>
      <c r="S2094" s="25" t="s">
        <v>36</v>
      </c>
    </row>
    <row r="2095" spans="1:19" x14ac:dyDescent="0.35">
      <c r="A2095" s="25" t="str">
        <f>+N2095</f>
        <v>Roh Bastien</v>
      </c>
      <c r="B2095" s="25" t="str">
        <f>+M2095</f>
        <v>753.99.259.0</v>
      </c>
      <c r="C2095" s="25" t="str">
        <f>LEFT(L2095,2)</f>
        <v>R8</v>
      </c>
      <c r="D2095" s="25">
        <f>+Q2095</f>
        <v>1.256</v>
      </c>
      <c r="E2095" s="25" t="str">
        <f>+R2095</f>
        <v>A</v>
      </c>
      <c r="F2095" s="25" t="str">
        <f>+S2095</f>
        <v>A</v>
      </c>
      <c r="G2095" s="29" t="s">
        <v>25</v>
      </c>
      <c r="H2095" s="29" t="str">
        <f t="shared" si="33"/>
        <v/>
      </c>
      <c r="I2095" s="25" t="str">
        <f>IF(K2095&gt;4,"Dames","Messieurs")</f>
        <v>Messieurs</v>
      </c>
      <c r="J2095" t="str">
        <f>RIGHT(B2095,5)</f>
        <v>259.0</v>
      </c>
      <c r="K2095">
        <f>VALUE(LEFT(J2095,1))</f>
        <v>2</v>
      </c>
      <c r="L2095" s="25" t="str">
        <f>+O2095</f>
        <v>R8 </v>
      </c>
      <c r="M2095" s="25" t="s">
        <v>107</v>
      </c>
      <c r="N2095" s="25" t="s">
        <v>108</v>
      </c>
      <c r="O2095" s="25" t="s">
        <v>3070</v>
      </c>
      <c r="P2095" s="25">
        <v>26113</v>
      </c>
      <c r="Q2095" s="25">
        <v>1.256</v>
      </c>
      <c r="R2095" s="25" t="s">
        <v>36</v>
      </c>
      <c r="S2095" s="25" t="s">
        <v>36</v>
      </c>
    </row>
    <row r="2096" spans="1:19" x14ac:dyDescent="0.35">
      <c r="A2096" s="25" t="str">
        <f>+N2096</f>
        <v>Roh Cédric</v>
      </c>
      <c r="B2096" s="25" t="str">
        <f>+M2096</f>
        <v>753.73.247.0</v>
      </c>
      <c r="C2096" s="25" t="str">
        <f>LEFT(L2096,2)</f>
        <v>R8</v>
      </c>
      <c r="D2096" s="25">
        <f>+Q2096</f>
        <v>1.43</v>
      </c>
      <c r="E2096" s="25" t="str">
        <f>+R2096</f>
        <v>50+</v>
      </c>
      <c r="F2096" s="25" t="str">
        <f>+S2096</f>
        <v>A</v>
      </c>
      <c r="G2096" s="29" t="s">
        <v>25</v>
      </c>
      <c r="H2096" s="29" t="str">
        <f t="shared" si="33"/>
        <v/>
      </c>
      <c r="I2096" s="25" t="str">
        <f>IF(K2096&gt;4,"Dames","Messieurs")</f>
        <v>Messieurs</v>
      </c>
      <c r="J2096" t="str">
        <f>RIGHT(B2096,5)</f>
        <v>247.0</v>
      </c>
      <c r="K2096">
        <f>VALUE(LEFT(J2096,1))</f>
        <v>2</v>
      </c>
      <c r="L2096" s="25" t="str">
        <f>+O2096</f>
        <v>R8 </v>
      </c>
      <c r="M2096" s="25" t="s">
        <v>144</v>
      </c>
      <c r="N2096" s="25" t="s">
        <v>145</v>
      </c>
      <c r="O2096" s="25" t="s">
        <v>3070</v>
      </c>
      <c r="P2096" s="25">
        <v>24098</v>
      </c>
      <c r="Q2096" s="25">
        <v>1.43</v>
      </c>
      <c r="R2096" s="25" t="s">
        <v>39</v>
      </c>
      <c r="S2096" s="25" t="s">
        <v>36</v>
      </c>
    </row>
    <row r="2097" spans="1:19" x14ac:dyDescent="0.35">
      <c r="A2097" s="25" t="str">
        <f>+N2097</f>
        <v>Roh Loic</v>
      </c>
      <c r="B2097" s="25" t="str">
        <f>+M2097</f>
        <v>753.04.283.0</v>
      </c>
      <c r="C2097" s="25" t="str">
        <f>LEFT(L2097,2)</f>
        <v>R9</v>
      </c>
      <c r="D2097" s="25">
        <f>+Q2097</f>
        <v>0.75</v>
      </c>
      <c r="E2097" s="25" t="str">
        <f>+R2097</f>
        <v>A</v>
      </c>
      <c r="F2097" s="25" t="str">
        <f>+S2097</f>
        <v>S</v>
      </c>
      <c r="G2097" s="29" t="s">
        <v>25</v>
      </c>
      <c r="H2097" s="29" t="str">
        <f t="shared" si="33"/>
        <v/>
      </c>
      <c r="I2097" s="25" t="str">
        <f>IF(K2097&gt;4,"Dames","Messieurs")</f>
        <v>Messieurs</v>
      </c>
      <c r="J2097" t="str">
        <f>RIGHT(B2097,5)</f>
        <v>283.0</v>
      </c>
      <c r="K2097">
        <f>VALUE(LEFT(J2097,1))</f>
        <v>2</v>
      </c>
      <c r="L2097" s="25" t="str">
        <f>+O2097</f>
        <v>R9 </v>
      </c>
      <c r="M2097" s="25" t="s">
        <v>153</v>
      </c>
      <c r="N2097" s="25" t="s">
        <v>154</v>
      </c>
      <c r="O2097" s="25" t="s">
        <v>3073</v>
      </c>
      <c r="P2097" s="25">
        <v>32458</v>
      </c>
      <c r="Q2097" s="25">
        <v>0.75</v>
      </c>
      <c r="R2097" s="25" t="s">
        <v>36</v>
      </c>
      <c r="S2097" s="25" t="s">
        <v>878</v>
      </c>
    </row>
    <row r="2098" spans="1:19" x14ac:dyDescent="0.35">
      <c r="A2098" s="25" t="str">
        <f>+N2098</f>
        <v>Roh Nathan</v>
      </c>
      <c r="B2098" s="25" t="str">
        <f>+M2098</f>
        <v>753.05.288.0</v>
      </c>
      <c r="C2098" s="25" t="str">
        <f>LEFT(L2098,2)</f>
        <v>R9</v>
      </c>
      <c r="D2098" s="25">
        <f>+Q2098</f>
        <v>0.75</v>
      </c>
      <c r="E2098" s="25" t="str">
        <f>+R2098</f>
        <v>A</v>
      </c>
      <c r="F2098" s="25" t="str">
        <f>+S2098</f>
        <v>S</v>
      </c>
      <c r="G2098" s="29" t="s">
        <v>25</v>
      </c>
      <c r="H2098" s="29" t="str">
        <f t="shared" si="33"/>
        <v/>
      </c>
      <c r="I2098" s="25" t="str">
        <f>IF(K2098&gt;4,"Dames","Messieurs")</f>
        <v>Messieurs</v>
      </c>
      <c r="J2098" t="str">
        <f>RIGHT(B2098,5)</f>
        <v>288.0</v>
      </c>
      <c r="K2098">
        <f>VALUE(LEFT(J2098,1))</f>
        <v>2</v>
      </c>
      <c r="L2098" s="25" t="str">
        <f>+O2098</f>
        <v>R9 </v>
      </c>
      <c r="M2098" s="25" t="s">
        <v>146</v>
      </c>
      <c r="N2098" s="25" t="s">
        <v>147</v>
      </c>
      <c r="O2098" s="25" t="s">
        <v>3073</v>
      </c>
      <c r="P2098" s="25">
        <v>32458</v>
      </c>
      <c r="Q2098" s="25">
        <v>0.75</v>
      </c>
      <c r="R2098" s="25" t="s">
        <v>36</v>
      </c>
      <c r="S2098" s="25" t="s">
        <v>878</v>
      </c>
    </row>
    <row r="2099" spans="1:19" x14ac:dyDescent="0.35">
      <c r="A2099" s="25" t="str">
        <f>+N2099</f>
        <v>Rohrer Michaël</v>
      </c>
      <c r="B2099" s="25" t="str">
        <f>+M2099</f>
        <v>754.92.172.0</v>
      </c>
      <c r="C2099" s="25" t="str">
        <f>LEFT(L2099,2)</f>
        <v>R9</v>
      </c>
      <c r="D2099" s="25">
        <f>+Q2099</f>
        <v>0.75</v>
      </c>
      <c r="E2099" s="25" t="str">
        <f>+R2099</f>
        <v>A</v>
      </c>
      <c r="F2099" s="25" t="str">
        <f>+S2099</f>
        <v>S</v>
      </c>
      <c r="G2099" s="29" t="s">
        <v>543</v>
      </c>
      <c r="H2099" s="29" t="str">
        <f t="shared" si="33"/>
        <v/>
      </c>
      <c r="I2099" s="25" t="str">
        <f>IF(K2099&gt;4,"Dames","Messieurs")</f>
        <v>Messieurs</v>
      </c>
      <c r="J2099" t="str">
        <f>RIGHT(B2099,5)</f>
        <v>172.0</v>
      </c>
      <c r="K2099">
        <f>VALUE(LEFT(J2099,1))</f>
        <v>1</v>
      </c>
      <c r="L2099" s="25" t="str">
        <f>+O2099</f>
        <v>R9 </v>
      </c>
      <c r="M2099" s="25" t="s">
        <v>1351</v>
      </c>
      <c r="N2099" s="25" t="s">
        <v>1352</v>
      </c>
      <c r="O2099" s="25" t="s">
        <v>3073</v>
      </c>
      <c r="P2099" s="25">
        <v>32458</v>
      </c>
      <c r="Q2099" s="25">
        <v>0.75</v>
      </c>
      <c r="R2099" s="25" t="s">
        <v>36</v>
      </c>
      <c r="S2099" s="25" t="s">
        <v>878</v>
      </c>
    </row>
    <row r="2100" spans="1:19" x14ac:dyDescent="0.35">
      <c r="A2100" s="25" t="str">
        <f>+N2100</f>
        <v>Roisin Yves</v>
      </c>
      <c r="B2100" s="25" t="str">
        <f>+M2100</f>
        <v>755.77.155.1</v>
      </c>
      <c r="C2100" s="25" t="str">
        <f>LEFT(L2100,2)</f>
        <v>R7</v>
      </c>
      <c r="D2100" s="25">
        <f>+Q2100</f>
        <v>2.5939999999999999</v>
      </c>
      <c r="E2100" s="25" t="str">
        <f>+R2100</f>
        <v>45+</v>
      </c>
      <c r="F2100" s="25" t="str">
        <f>+S2100</f>
        <v>A</v>
      </c>
      <c r="G2100" s="29" t="s">
        <v>3393</v>
      </c>
      <c r="H2100" s="29" t="str">
        <f t="shared" si="33"/>
        <v/>
      </c>
      <c r="I2100" s="25" t="str">
        <f>IF(K2100&gt;4,"Dames","Messieurs")</f>
        <v>Messieurs</v>
      </c>
      <c r="J2100" t="str">
        <f>RIGHT(B2100,5)</f>
        <v>155.1</v>
      </c>
      <c r="K2100">
        <f>VALUE(LEFT(J2100,1))</f>
        <v>1</v>
      </c>
      <c r="L2100" s="25" t="str">
        <f>+O2100</f>
        <v>R7 </v>
      </c>
      <c r="M2100" s="25" t="s">
        <v>3650</v>
      </c>
      <c r="N2100" s="25" t="s">
        <v>3651</v>
      </c>
      <c r="O2100" s="25" t="s">
        <v>3066</v>
      </c>
      <c r="P2100" s="25">
        <v>15027</v>
      </c>
      <c r="Q2100" s="25">
        <v>2.5939999999999999</v>
      </c>
      <c r="R2100" s="25" t="s">
        <v>78</v>
      </c>
      <c r="S2100" s="25" t="s">
        <v>36</v>
      </c>
    </row>
    <row r="2101" spans="1:19" x14ac:dyDescent="0.35">
      <c r="A2101" s="25" t="str">
        <f>+N2101</f>
        <v>Roland Alexandre</v>
      </c>
      <c r="B2101" s="25" t="str">
        <f>+M2101</f>
        <v>755.93.335.0</v>
      </c>
      <c r="C2101" s="25" t="str">
        <f>LEFT(L2101,2)</f>
        <v>R9</v>
      </c>
      <c r="D2101" s="25">
        <f>+Q2101</f>
        <v>0.75</v>
      </c>
      <c r="E2101" s="25" t="str">
        <f>+R2101</f>
        <v>A</v>
      </c>
      <c r="F2101" s="25" t="str">
        <f>+S2101</f>
        <v>S</v>
      </c>
      <c r="G2101" s="29" t="s">
        <v>543</v>
      </c>
      <c r="H2101" s="29" t="str">
        <f t="shared" si="33"/>
        <v/>
      </c>
      <c r="I2101" s="25" t="str">
        <f>IF(K2101&gt;4,"Dames","Messieurs")</f>
        <v>Messieurs</v>
      </c>
      <c r="J2101" t="str">
        <f>RIGHT(B2101,5)</f>
        <v>335.0</v>
      </c>
      <c r="K2101">
        <f>VALUE(LEFT(J2101,1))</f>
        <v>3</v>
      </c>
      <c r="L2101" s="25" t="str">
        <f>+O2101</f>
        <v>R9 </v>
      </c>
      <c r="M2101" s="25" t="s">
        <v>1353</v>
      </c>
      <c r="N2101" s="25" t="s">
        <v>1354</v>
      </c>
      <c r="O2101" s="25" t="s">
        <v>3073</v>
      </c>
      <c r="P2101" s="25">
        <v>32458</v>
      </c>
      <c r="Q2101" s="25">
        <v>0.75</v>
      </c>
      <c r="R2101" s="25" t="s">
        <v>36</v>
      </c>
      <c r="S2101" s="25" t="s">
        <v>878</v>
      </c>
    </row>
    <row r="2102" spans="1:19" x14ac:dyDescent="0.35">
      <c r="A2102" s="25" t="str">
        <f>+N2102</f>
        <v>Rollot Petreymann Laurence</v>
      </c>
      <c r="B2102" s="25" t="str">
        <f>+M2102</f>
        <v>755.66.681.0</v>
      </c>
      <c r="C2102" s="25" t="str">
        <f>LEFT(L2102,2)</f>
        <v>R9</v>
      </c>
      <c r="D2102" s="25">
        <f>+Q2102</f>
        <v>0.75</v>
      </c>
      <c r="E2102" s="25" t="str">
        <f>+R2102</f>
        <v>55+</v>
      </c>
      <c r="F2102" s="25" t="str">
        <f>+S2102</f>
        <v>S</v>
      </c>
      <c r="G2102" s="29" t="s">
        <v>1839</v>
      </c>
      <c r="H2102" s="29" t="str">
        <f t="shared" si="33"/>
        <v/>
      </c>
      <c r="I2102" s="25" t="str">
        <f>IF(K2102&gt;4,"Dames","Messieurs")</f>
        <v>Dames</v>
      </c>
      <c r="J2102" t="str">
        <f>RIGHT(B2102,5)</f>
        <v>681.0</v>
      </c>
      <c r="K2102">
        <f>VALUE(LEFT(J2102,1))</f>
        <v>6</v>
      </c>
      <c r="L2102" s="25" t="str">
        <f>+O2102</f>
        <v>R9 </v>
      </c>
      <c r="M2102" s="25" t="s">
        <v>3264</v>
      </c>
      <c r="N2102" s="25" t="s">
        <v>3265</v>
      </c>
      <c r="O2102" s="25" t="s">
        <v>3073</v>
      </c>
      <c r="P2102" s="25">
        <v>11805</v>
      </c>
      <c r="Q2102" s="25">
        <v>0.75</v>
      </c>
      <c r="R2102" s="25" t="s">
        <v>53</v>
      </c>
      <c r="S2102" s="25" t="s">
        <v>878</v>
      </c>
    </row>
    <row r="2103" spans="1:19" x14ac:dyDescent="0.35">
      <c r="A2103" s="25" t="str">
        <f>+N2103</f>
        <v>Romanens Carine</v>
      </c>
      <c r="B2103" s="25" t="str">
        <f>+M2103</f>
        <v>756.72.760.0</v>
      </c>
      <c r="C2103" s="25" t="str">
        <f>LEFT(L2103,2)</f>
        <v>R5</v>
      </c>
      <c r="D2103" s="25">
        <f>+Q2103</f>
        <v>4.9790000000000001</v>
      </c>
      <c r="E2103" s="25" t="str">
        <f>+R2103</f>
        <v>50+</v>
      </c>
      <c r="F2103" s="25" t="str">
        <f>+S2103</f>
        <v>A</v>
      </c>
      <c r="G2103" s="29" t="s">
        <v>3393</v>
      </c>
      <c r="H2103" s="29" t="str">
        <f t="shared" si="33"/>
        <v/>
      </c>
      <c r="I2103" s="25" t="str">
        <f>IF(K2103&gt;4,"Dames","Messieurs")</f>
        <v>Dames</v>
      </c>
      <c r="J2103" t="str">
        <f>RIGHT(B2103,5)</f>
        <v>760.0</v>
      </c>
      <c r="K2103">
        <f>VALUE(LEFT(J2103,1))</f>
        <v>7</v>
      </c>
      <c r="L2103" s="25" t="str">
        <f>+O2103</f>
        <v>R5 </v>
      </c>
      <c r="M2103" s="25" t="s">
        <v>3510</v>
      </c>
      <c r="N2103" s="25" t="s">
        <v>3511</v>
      </c>
      <c r="O2103" s="25" t="s">
        <v>3084</v>
      </c>
      <c r="P2103" s="25">
        <v>1557</v>
      </c>
      <c r="Q2103" s="25">
        <v>4.9790000000000001</v>
      </c>
      <c r="R2103" s="25" t="s">
        <v>39</v>
      </c>
      <c r="S2103" s="25" t="s">
        <v>36</v>
      </c>
    </row>
    <row r="2104" spans="1:19" x14ac:dyDescent="0.35">
      <c r="A2104" s="25" t="str">
        <f>+N2104</f>
        <v>Romanens Jonathan</v>
      </c>
      <c r="B2104" s="25" t="str">
        <f>+M2104</f>
        <v>756.89.334.0</v>
      </c>
      <c r="C2104" s="25" t="str">
        <f>LEFT(L2104,2)</f>
        <v>R7</v>
      </c>
      <c r="D2104" s="25">
        <f>+Q2104</f>
        <v>2.843</v>
      </c>
      <c r="E2104" s="25" t="str">
        <f>+R2104</f>
        <v>35+</v>
      </c>
      <c r="F2104" s="25" t="str">
        <f>+S2104</f>
        <v>A</v>
      </c>
      <c r="G2104" s="29" t="s">
        <v>3393</v>
      </c>
      <c r="H2104" s="29" t="str">
        <f t="shared" si="33"/>
        <v/>
      </c>
      <c r="I2104" s="25" t="str">
        <f>IF(K2104&gt;4,"Dames","Messieurs")</f>
        <v>Messieurs</v>
      </c>
      <c r="J2104" t="str">
        <f>RIGHT(B2104,5)</f>
        <v>334.0</v>
      </c>
      <c r="K2104">
        <f>VALUE(LEFT(J2104,1))</f>
        <v>3</v>
      </c>
      <c r="L2104" s="25" t="str">
        <f>+O2104</f>
        <v>R7 </v>
      </c>
      <c r="M2104" s="25" t="s">
        <v>3670</v>
      </c>
      <c r="N2104" s="25" t="s">
        <v>3671</v>
      </c>
      <c r="O2104" s="25" t="s">
        <v>3066</v>
      </c>
      <c r="P2104" s="25">
        <v>13528</v>
      </c>
      <c r="Q2104" s="25">
        <v>2.843</v>
      </c>
      <c r="R2104" s="25" t="s">
        <v>42</v>
      </c>
      <c r="S2104" s="25" t="s">
        <v>36</v>
      </c>
    </row>
    <row r="2105" spans="1:19" x14ac:dyDescent="0.35">
      <c r="A2105" s="25" t="str">
        <f>+N2105</f>
        <v>Romeira Noah</v>
      </c>
      <c r="B2105" s="25" t="str">
        <f>+M2105</f>
        <v>756.10.347.0</v>
      </c>
      <c r="C2105" s="25" t="str">
        <f>LEFT(L2105,2)</f>
        <v>R9</v>
      </c>
      <c r="D2105" s="25">
        <f>+Q2105</f>
        <v>0.75</v>
      </c>
      <c r="E2105" s="25" t="str">
        <f>+R2105</f>
        <v>16&amp;U</v>
      </c>
      <c r="F2105" s="25" t="str">
        <f>+S2105</f>
        <v>S</v>
      </c>
      <c r="G2105" s="29" t="s">
        <v>2175</v>
      </c>
      <c r="H2105" s="29" t="str">
        <f t="shared" si="33"/>
        <v/>
      </c>
      <c r="I2105" s="25" t="str">
        <f>IF(K2105&gt;4,"Dames","Messieurs")</f>
        <v>Messieurs</v>
      </c>
      <c r="J2105" t="str">
        <f>RIGHT(B2105,5)</f>
        <v>347.0</v>
      </c>
      <c r="K2105">
        <f>VALUE(LEFT(J2105,1))</f>
        <v>3</v>
      </c>
      <c r="L2105" s="25" t="str">
        <f>+O2105</f>
        <v>R9 </v>
      </c>
      <c r="M2105" s="25" t="s">
        <v>3035</v>
      </c>
      <c r="N2105" s="25" t="s">
        <v>3036</v>
      </c>
      <c r="O2105" s="25" t="s">
        <v>3073</v>
      </c>
      <c r="P2105" s="25">
        <v>32458</v>
      </c>
      <c r="Q2105" s="25">
        <v>0.75</v>
      </c>
      <c r="R2105" s="25" t="s">
        <v>87</v>
      </c>
      <c r="S2105" s="25" t="s">
        <v>878</v>
      </c>
    </row>
    <row r="2106" spans="1:19" x14ac:dyDescent="0.35">
      <c r="A2106" s="25" t="str">
        <f>+N2106</f>
        <v>Roquette Caroline</v>
      </c>
      <c r="B2106" s="25" t="str">
        <f>+M2106</f>
        <v>757.81.513.0</v>
      </c>
      <c r="C2106" s="25" t="str">
        <f>LEFT(L2106,2)</f>
        <v>R8</v>
      </c>
      <c r="D2106" s="25">
        <f>+Q2106</f>
        <v>0.93</v>
      </c>
      <c r="E2106" s="25" t="str">
        <f>+R2106</f>
        <v>40+</v>
      </c>
      <c r="F2106" s="25" t="str">
        <f>+S2106</f>
        <v>S</v>
      </c>
      <c r="G2106" s="29" t="s">
        <v>1839</v>
      </c>
      <c r="H2106" s="29" t="str">
        <f t="shared" si="33"/>
        <v/>
      </c>
      <c r="I2106" s="25" t="str">
        <f>IF(K2106&gt;4,"Dames","Messieurs")</f>
        <v>Dames</v>
      </c>
      <c r="J2106" t="str">
        <f>RIGHT(B2106,5)</f>
        <v>513.0</v>
      </c>
      <c r="K2106">
        <f>VALUE(LEFT(J2106,1))</f>
        <v>5</v>
      </c>
      <c r="L2106" s="25" t="str">
        <f>+O2106</f>
        <v>R8 </v>
      </c>
      <c r="M2106" s="25" t="s">
        <v>3258</v>
      </c>
      <c r="N2106" s="25" t="s">
        <v>3259</v>
      </c>
      <c r="O2106" s="25" t="s">
        <v>3070</v>
      </c>
      <c r="P2106" s="25">
        <v>10936</v>
      </c>
      <c r="Q2106" s="25">
        <v>0.93</v>
      </c>
      <c r="R2106" s="25" t="s">
        <v>68</v>
      </c>
      <c r="S2106" s="25" t="s">
        <v>878</v>
      </c>
    </row>
    <row r="2107" spans="1:19" x14ac:dyDescent="0.35">
      <c r="A2107" s="25" t="str">
        <f>+N2107</f>
        <v>Rose Marc antoine</v>
      </c>
      <c r="B2107" s="25" t="str">
        <f>+M2107</f>
        <v>758.08.321.0</v>
      </c>
      <c r="C2107" s="25" t="str">
        <f>LEFT(L2107,2)</f>
        <v>R9</v>
      </c>
      <c r="D2107" s="25">
        <f>+Q2107</f>
        <v>0.75</v>
      </c>
      <c r="E2107" s="25" t="str">
        <f>+R2107</f>
        <v>18&amp;U</v>
      </c>
      <c r="F2107" s="25" t="str">
        <f>+S2107</f>
        <v>A</v>
      </c>
      <c r="G2107" s="29" t="s">
        <v>28</v>
      </c>
      <c r="H2107" s="29" t="str">
        <f t="shared" si="33"/>
        <v/>
      </c>
      <c r="I2107" s="25" t="str">
        <f>IF(K2107&gt;4,"Dames","Messieurs")</f>
        <v>Messieurs</v>
      </c>
      <c r="J2107" t="str">
        <f>RIGHT(B2107,5)</f>
        <v>321.0</v>
      </c>
      <c r="K2107">
        <f>VALUE(LEFT(J2107,1))</f>
        <v>3</v>
      </c>
      <c r="L2107" s="25" t="str">
        <f>+O2107</f>
        <v>R9 </v>
      </c>
      <c r="M2107" s="25" t="s">
        <v>4871</v>
      </c>
      <c r="N2107" s="25" t="s">
        <v>4872</v>
      </c>
      <c r="O2107" s="25" t="s">
        <v>3073</v>
      </c>
      <c r="P2107" s="25">
        <v>32458</v>
      </c>
      <c r="Q2107" s="25">
        <v>0.75</v>
      </c>
      <c r="R2107" s="25" t="s">
        <v>73</v>
      </c>
      <c r="S2107" s="25" t="s">
        <v>36</v>
      </c>
    </row>
    <row r="2108" spans="1:19" x14ac:dyDescent="0.35">
      <c r="A2108" s="25" t="str">
        <f>+N2108</f>
        <v>Rosen Tim</v>
      </c>
      <c r="B2108" s="25" t="str">
        <f>+M2108</f>
        <v>758.09.371.0</v>
      </c>
      <c r="C2108" s="25" t="str">
        <f>LEFT(L2108,2)</f>
        <v>R9</v>
      </c>
      <c r="D2108" s="25">
        <f>+Q2108</f>
        <v>0.75</v>
      </c>
      <c r="E2108" s="25" t="str">
        <f>+R2108</f>
        <v>16&amp;U</v>
      </c>
      <c r="F2108" s="25" t="str">
        <f>+S2108</f>
        <v>S</v>
      </c>
      <c r="G2108" s="29" t="s">
        <v>28</v>
      </c>
      <c r="H2108" s="29" t="str">
        <f t="shared" si="33"/>
        <v/>
      </c>
      <c r="I2108" s="25" t="str">
        <f>IF(K2108&gt;4,"Dames","Messieurs")</f>
        <v>Messieurs</v>
      </c>
      <c r="J2108" t="str">
        <f>RIGHT(B2108,5)</f>
        <v>371.0</v>
      </c>
      <c r="K2108">
        <f>VALUE(LEFT(J2108,1))</f>
        <v>3</v>
      </c>
      <c r="L2108" s="25" t="str">
        <f>+O2108</f>
        <v>R9 </v>
      </c>
      <c r="M2108" s="25" t="s">
        <v>706</v>
      </c>
      <c r="N2108" s="25" t="s">
        <v>707</v>
      </c>
      <c r="O2108" s="25" t="s">
        <v>3073</v>
      </c>
      <c r="P2108" s="25">
        <v>32458</v>
      </c>
      <c r="Q2108" s="25">
        <v>0.75</v>
      </c>
      <c r="R2108" s="25" t="s">
        <v>87</v>
      </c>
      <c r="S2108" s="25" t="s">
        <v>878</v>
      </c>
    </row>
    <row r="2109" spans="1:19" x14ac:dyDescent="0.35">
      <c r="A2109" s="25" t="str">
        <f>+N2109</f>
        <v>Rossat Alexandre</v>
      </c>
      <c r="B2109" s="25" t="str">
        <f>+M2109</f>
        <v>759.70.403.0</v>
      </c>
      <c r="C2109" s="25" t="str">
        <f>LEFT(L2109,2)</f>
        <v>R8</v>
      </c>
      <c r="D2109" s="25">
        <f>+Q2109</f>
        <v>0.98099999999999998</v>
      </c>
      <c r="E2109" s="25" t="str">
        <f>+R2109</f>
        <v>55+</v>
      </c>
      <c r="F2109" s="25" t="str">
        <f>+S2109</f>
        <v>A</v>
      </c>
      <c r="G2109" s="29" t="s">
        <v>1839</v>
      </c>
      <c r="H2109" s="29" t="str">
        <f t="shared" si="33"/>
        <v/>
      </c>
      <c r="I2109" s="25" t="str">
        <f>IF(K2109&gt;4,"Dames","Messieurs")</f>
        <v>Messieurs</v>
      </c>
      <c r="J2109" t="str">
        <f>RIGHT(B2109,5)</f>
        <v>403.0</v>
      </c>
      <c r="K2109">
        <f>VALUE(LEFT(J2109,1))</f>
        <v>4</v>
      </c>
      <c r="L2109" s="25" t="str">
        <f>+O2109</f>
        <v>R8 </v>
      </c>
      <c r="M2109" s="25" t="s">
        <v>2154</v>
      </c>
      <c r="N2109" s="25" t="s">
        <v>2155</v>
      </c>
      <c r="O2109" s="25" t="s">
        <v>3070</v>
      </c>
      <c r="P2109" s="25">
        <v>29189</v>
      </c>
      <c r="Q2109" s="25">
        <v>0.98099999999999998</v>
      </c>
      <c r="R2109" s="25" t="s">
        <v>53</v>
      </c>
      <c r="S2109" s="25" t="s">
        <v>36</v>
      </c>
    </row>
    <row r="2110" spans="1:19" x14ac:dyDescent="0.35">
      <c r="A2110" s="25" t="str">
        <f>+N2110</f>
        <v>Rossat Stella</v>
      </c>
      <c r="B2110" s="25" t="str">
        <f>+M2110</f>
        <v>759.08.666.0</v>
      </c>
      <c r="C2110" s="25" t="str">
        <f>LEFT(L2110,2)</f>
        <v>R5</v>
      </c>
      <c r="D2110" s="25">
        <f>+Q2110</f>
        <v>4.7030000000000003</v>
      </c>
      <c r="E2110" s="25" t="str">
        <f>+R2110</f>
        <v>18&amp;U</v>
      </c>
      <c r="F2110" s="25" t="str">
        <f>+S2110</f>
        <v>S</v>
      </c>
      <c r="G2110" s="29" t="s">
        <v>1839</v>
      </c>
      <c r="H2110" s="29" t="str">
        <f t="shared" si="33"/>
        <v/>
      </c>
      <c r="I2110" s="25" t="str">
        <f>IF(K2110&gt;4,"Dames","Messieurs")</f>
        <v>Dames</v>
      </c>
      <c r="J2110" t="str">
        <f>RIGHT(B2110,5)</f>
        <v>666.0</v>
      </c>
      <c r="K2110">
        <f>VALUE(LEFT(J2110,1))</f>
        <v>6</v>
      </c>
      <c r="L2110" s="25" t="str">
        <f>+O2110</f>
        <v>R5 </v>
      </c>
      <c r="M2110" s="25" t="s">
        <v>1920</v>
      </c>
      <c r="N2110" s="25" t="s">
        <v>1921</v>
      </c>
      <c r="O2110" s="25" t="s">
        <v>3084</v>
      </c>
      <c r="P2110" s="25">
        <v>1813</v>
      </c>
      <c r="Q2110" s="25">
        <v>4.7030000000000003</v>
      </c>
      <c r="R2110" s="25" t="s">
        <v>73</v>
      </c>
      <c r="S2110" s="25" t="s">
        <v>878</v>
      </c>
    </row>
    <row r="2111" spans="1:19" x14ac:dyDescent="0.35">
      <c r="A2111" s="25" t="str">
        <f>+N2111</f>
        <v>Rossat Thomas</v>
      </c>
      <c r="B2111" s="25" t="str">
        <f>+M2111</f>
        <v>759.02.270.0</v>
      </c>
      <c r="C2111" s="25" t="str">
        <f>LEFT(L2111,2)</f>
        <v>R8</v>
      </c>
      <c r="D2111" s="25">
        <f>+Q2111</f>
        <v>1.24</v>
      </c>
      <c r="E2111" s="25" t="str">
        <f>+R2111</f>
        <v>A</v>
      </c>
      <c r="F2111" s="25" t="str">
        <f>+S2111</f>
        <v>S</v>
      </c>
      <c r="G2111" s="29" t="s">
        <v>1839</v>
      </c>
      <c r="H2111" s="29" t="str">
        <f t="shared" si="33"/>
        <v/>
      </c>
      <c r="I2111" s="25" t="str">
        <f>IF(K2111&gt;4,"Dames","Messieurs")</f>
        <v>Messieurs</v>
      </c>
      <c r="J2111" t="str">
        <f>RIGHT(B2111,5)</f>
        <v>270.0</v>
      </c>
      <c r="K2111">
        <f>VALUE(LEFT(J2111,1))</f>
        <v>2</v>
      </c>
      <c r="L2111" s="25" t="str">
        <f>+O2111</f>
        <v>R8 </v>
      </c>
      <c r="M2111" s="25" t="s">
        <v>1883</v>
      </c>
      <c r="N2111" s="25" t="s">
        <v>1884</v>
      </c>
      <c r="O2111" s="25" t="s">
        <v>3070</v>
      </c>
      <c r="P2111" s="25">
        <v>26300</v>
      </c>
      <c r="Q2111" s="25">
        <v>1.24</v>
      </c>
      <c r="R2111" s="25" t="s">
        <v>36</v>
      </c>
      <c r="S2111" s="25" t="s">
        <v>878</v>
      </c>
    </row>
    <row r="2112" spans="1:19" x14ac:dyDescent="0.35">
      <c r="A2112" s="25" t="str">
        <f>+N2112</f>
        <v>Rossen Maria</v>
      </c>
      <c r="B2112" s="25" t="str">
        <f>+M2112</f>
        <v>759.56.721.0</v>
      </c>
      <c r="C2112" s="25" t="str">
        <f>LEFT(L2112,2)</f>
        <v>R7</v>
      </c>
      <c r="D2112" s="25">
        <f>+Q2112</f>
        <v>2.7650000000000001</v>
      </c>
      <c r="E2112" s="25" t="str">
        <f>+R2112</f>
        <v>65+</v>
      </c>
      <c r="F2112" s="25" t="str">
        <f>+S2112</f>
        <v>S</v>
      </c>
      <c r="G2112" s="29" t="s">
        <v>1839</v>
      </c>
      <c r="H2112" s="29" t="str">
        <f t="shared" si="33"/>
        <v/>
      </c>
      <c r="I2112" s="25" t="str">
        <f>IF(K2112&gt;4,"Dames","Messieurs")</f>
        <v>Dames</v>
      </c>
      <c r="J2112" t="str">
        <f>RIGHT(B2112,5)</f>
        <v>721.0</v>
      </c>
      <c r="K2112">
        <f>VALUE(LEFT(J2112,1))</f>
        <v>7</v>
      </c>
      <c r="L2112" s="25" t="str">
        <f>+O2112</f>
        <v>R7 </v>
      </c>
      <c r="M2112" s="25" t="s">
        <v>3238</v>
      </c>
      <c r="N2112" s="25" t="s">
        <v>3239</v>
      </c>
      <c r="O2112" s="25" t="s">
        <v>3066</v>
      </c>
      <c r="P2112" s="25">
        <v>4884</v>
      </c>
      <c r="Q2112" s="25">
        <v>2.7650000000000001</v>
      </c>
      <c r="R2112" s="25" t="s">
        <v>100</v>
      </c>
      <c r="S2112" s="25" t="s">
        <v>878</v>
      </c>
    </row>
    <row r="2113" spans="1:19" x14ac:dyDescent="0.35">
      <c r="A2113" s="25" t="str">
        <f>+N2113</f>
        <v>Rosset Xavier</v>
      </c>
      <c r="B2113" s="25" t="str">
        <f>+M2113</f>
        <v>759.81.111.0</v>
      </c>
      <c r="C2113" s="25" t="str">
        <f>LEFT(L2113,2)</f>
        <v>R9</v>
      </c>
      <c r="D2113" s="25">
        <f>+Q2113</f>
        <v>0.75</v>
      </c>
      <c r="E2113" s="25" t="str">
        <f>+R2113</f>
        <v>40+</v>
      </c>
      <c r="F2113" s="25" t="str">
        <f>+S2113</f>
        <v>S</v>
      </c>
      <c r="G2113" s="29" t="s">
        <v>25</v>
      </c>
      <c r="H2113" s="29" t="str">
        <f t="shared" si="33"/>
        <v/>
      </c>
      <c r="I2113" s="25" t="str">
        <f>IF(K2113&gt;4,"Dames","Messieurs")</f>
        <v>Messieurs</v>
      </c>
      <c r="J2113" t="str">
        <f>RIGHT(B2113,5)</f>
        <v>111.0</v>
      </c>
      <c r="K2113">
        <f>VALUE(LEFT(J2113,1))</f>
        <v>1</v>
      </c>
      <c r="L2113" s="25" t="str">
        <f>+O2113</f>
        <v>R9 </v>
      </c>
      <c r="M2113" s="25" t="s">
        <v>142</v>
      </c>
      <c r="N2113" s="25" t="s">
        <v>143</v>
      </c>
      <c r="O2113" s="25" t="s">
        <v>3073</v>
      </c>
      <c r="P2113" s="25">
        <v>32458</v>
      </c>
      <c r="Q2113" s="25">
        <v>0.75</v>
      </c>
      <c r="R2113" s="25" t="s">
        <v>68</v>
      </c>
      <c r="S2113" s="25" t="s">
        <v>878</v>
      </c>
    </row>
    <row r="2114" spans="1:19" x14ac:dyDescent="0.35">
      <c r="A2114" s="25" t="str">
        <f>+N2114</f>
        <v>Rossier Jean</v>
      </c>
      <c r="B2114" s="25" t="str">
        <f>+M2114</f>
        <v>759.84.120.0</v>
      </c>
      <c r="C2114" s="25" t="str">
        <f>LEFT(L2114,2)</f>
        <v>R7</v>
      </c>
      <c r="D2114" s="25">
        <f>+Q2114</f>
        <v>2.8159999999999998</v>
      </c>
      <c r="E2114" s="25" t="str">
        <f>+R2114</f>
        <v>40+</v>
      </c>
      <c r="F2114" s="25" t="str">
        <f>+S2114</f>
        <v>A</v>
      </c>
      <c r="G2114" s="29" t="s">
        <v>3996</v>
      </c>
      <c r="H2114" s="29" t="str">
        <f t="shared" si="33"/>
        <v/>
      </c>
      <c r="I2114" s="25" t="str">
        <f>IF(K2114&gt;4,"Dames","Messieurs")</f>
        <v>Messieurs</v>
      </c>
      <c r="J2114" t="str">
        <f>RIGHT(B2114,5)</f>
        <v>120.0</v>
      </c>
      <c r="K2114">
        <f>VALUE(LEFT(J2114,1))</f>
        <v>1</v>
      </c>
      <c r="L2114" s="25" t="str">
        <f>+O2114</f>
        <v>R7 </v>
      </c>
      <c r="M2114" s="25" t="s">
        <v>4471</v>
      </c>
      <c r="N2114" s="25" t="s">
        <v>4472</v>
      </c>
      <c r="O2114" s="25" t="s">
        <v>3066</v>
      </c>
      <c r="P2114" s="25">
        <v>13687</v>
      </c>
      <c r="Q2114" s="25">
        <v>2.8159999999999998</v>
      </c>
      <c r="R2114" s="25" t="s">
        <v>68</v>
      </c>
      <c r="S2114" s="25" t="s">
        <v>36</v>
      </c>
    </row>
    <row r="2115" spans="1:19" x14ac:dyDescent="0.35">
      <c r="A2115" s="25" t="str">
        <f>+N2115</f>
        <v>Rossier Maxime</v>
      </c>
      <c r="B2115" s="25" t="str">
        <f>+M2115</f>
        <v>759.12.356.0</v>
      </c>
      <c r="C2115" s="25" t="str">
        <f>LEFT(L2115,2)</f>
        <v>R5</v>
      </c>
      <c r="D2115" s="25">
        <f>+Q2115</f>
        <v>4.9790000000000001</v>
      </c>
      <c r="E2115" s="25" t="str">
        <f>+R2115</f>
        <v>14&amp;U</v>
      </c>
      <c r="F2115" s="25" t="str">
        <f>+S2115</f>
        <v>A</v>
      </c>
      <c r="G2115" s="29" t="s">
        <v>543</v>
      </c>
      <c r="H2115" s="29" t="str">
        <f t="shared" si="33"/>
        <v/>
      </c>
      <c r="I2115" s="25" t="str">
        <f>IF(K2115&gt;4,"Dames","Messieurs")</f>
        <v>Messieurs</v>
      </c>
      <c r="J2115" t="str">
        <f>RIGHT(B2115,5)</f>
        <v>356.0</v>
      </c>
      <c r="K2115">
        <f>VALUE(LEFT(J2115,1))</f>
        <v>3</v>
      </c>
      <c r="L2115" s="25" t="str">
        <f>+O2115</f>
        <v>R5 </v>
      </c>
      <c r="M2115" s="25" t="s">
        <v>2370</v>
      </c>
      <c r="N2115" s="25" t="s">
        <v>2371</v>
      </c>
      <c r="O2115" s="25" t="s">
        <v>3084</v>
      </c>
      <c r="P2115" s="25">
        <v>4376</v>
      </c>
      <c r="Q2115" s="25">
        <v>4.9790000000000001</v>
      </c>
      <c r="R2115" s="25" t="s">
        <v>83</v>
      </c>
      <c r="S2115" s="25" t="s">
        <v>36</v>
      </c>
    </row>
    <row r="2116" spans="1:19" x14ac:dyDescent="0.35">
      <c r="A2116" s="25" t="str">
        <f>+N2116</f>
        <v>Rossier Thibault</v>
      </c>
      <c r="B2116" s="25" t="str">
        <f>+M2116</f>
        <v>759.13.492.0</v>
      </c>
      <c r="C2116" s="25" t="str">
        <f>LEFT(L2116,2)</f>
        <v>R6</v>
      </c>
      <c r="D2116" s="25">
        <f>+Q2116</f>
        <v>4.1900000000000004</v>
      </c>
      <c r="E2116" s="25" t="str">
        <f>+R2116</f>
        <v>12&amp;U</v>
      </c>
      <c r="F2116" s="25" t="str">
        <f>+S2116</f>
        <v>A</v>
      </c>
      <c r="G2116" s="29" t="s">
        <v>3393</v>
      </c>
      <c r="H2116" s="29" t="str">
        <f t="shared" si="33"/>
        <v/>
      </c>
      <c r="I2116" s="25" t="str">
        <f>IF(K2116&gt;4,"Dames","Messieurs")</f>
        <v>Messieurs</v>
      </c>
      <c r="J2116" t="str">
        <f>RIGHT(B2116,5)</f>
        <v>492.0</v>
      </c>
      <c r="K2116">
        <f>VALUE(LEFT(J2116,1))</f>
        <v>4</v>
      </c>
      <c r="L2116" s="25" t="str">
        <f>+O2116</f>
        <v>R6 </v>
      </c>
      <c r="M2116" s="25" t="s">
        <v>3626</v>
      </c>
      <c r="N2116" s="25" t="s">
        <v>3627</v>
      </c>
      <c r="O2116" s="25" t="s">
        <v>3065</v>
      </c>
      <c r="P2116" s="25">
        <v>6895</v>
      </c>
      <c r="Q2116" s="25">
        <v>4.1900000000000004</v>
      </c>
      <c r="R2116" s="25" t="s">
        <v>50</v>
      </c>
      <c r="S2116" s="25" t="s">
        <v>36</v>
      </c>
    </row>
    <row r="2117" spans="1:19" x14ac:dyDescent="0.35">
      <c r="A2117" s="25" t="str">
        <f>+N2117</f>
        <v>Rossier Thierry</v>
      </c>
      <c r="B2117" s="25" t="str">
        <f>+M2117</f>
        <v>759.68.217.0</v>
      </c>
      <c r="C2117" s="25" t="str">
        <f>LEFT(L2117,2)</f>
        <v>R7</v>
      </c>
      <c r="D2117" s="25">
        <f>+Q2117</f>
        <v>2.46</v>
      </c>
      <c r="E2117" s="25" t="str">
        <f>+R2117</f>
        <v>55+</v>
      </c>
      <c r="F2117" s="25" t="str">
        <f>+S2117</f>
        <v>S</v>
      </c>
      <c r="G2117" s="29" t="s">
        <v>2175</v>
      </c>
      <c r="H2117" s="29" t="str">
        <f t="shared" si="33"/>
        <v/>
      </c>
      <c r="I2117" s="25" t="str">
        <f>IF(K2117&gt;4,"Dames","Messieurs")</f>
        <v>Messieurs</v>
      </c>
      <c r="J2117" t="str">
        <f>RIGHT(B2117,5)</f>
        <v>217.0</v>
      </c>
      <c r="K2117">
        <f>VALUE(LEFT(J2117,1))</f>
        <v>2</v>
      </c>
      <c r="L2117" s="25" t="str">
        <f>+O2117</f>
        <v>R7 </v>
      </c>
      <c r="M2117" s="25" t="s">
        <v>2725</v>
      </c>
      <c r="N2117" s="25" t="s">
        <v>2726</v>
      </c>
      <c r="O2117" s="25" t="s">
        <v>3066</v>
      </c>
      <c r="P2117" s="25">
        <v>15844</v>
      </c>
      <c r="Q2117" s="25">
        <v>2.46</v>
      </c>
      <c r="R2117" s="25" t="s">
        <v>53</v>
      </c>
      <c r="S2117" s="25" t="s">
        <v>878</v>
      </c>
    </row>
    <row r="2118" spans="1:19" x14ac:dyDescent="0.35">
      <c r="A2118" s="25" t="str">
        <f>+N2118</f>
        <v>Roth Damien</v>
      </c>
      <c r="B2118" s="25" t="str">
        <f>+M2118</f>
        <v>761.59.206.0</v>
      </c>
      <c r="C2118" s="25" t="str">
        <f>LEFT(L2118,2)</f>
        <v>R9</v>
      </c>
      <c r="D2118" s="25">
        <f>+Q2118</f>
        <v>0.75</v>
      </c>
      <c r="E2118" s="25" t="str">
        <f>+R2118</f>
        <v>65+</v>
      </c>
      <c r="F2118" s="25" t="str">
        <f>+S2118</f>
        <v>S</v>
      </c>
      <c r="G2118" s="29" t="s">
        <v>3359</v>
      </c>
      <c r="H2118" s="29" t="str">
        <f t="shared" si="33"/>
        <v/>
      </c>
      <c r="I2118" s="25" t="str">
        <f>IF(K2118&gt;4,"Dames","Messieurs")</f>
        <v>Messieurs</v>
      </c>
      <c r="J2118" t="str">
        <f>RIGHT(B2118,5)</f>
        <v>206.0</v>
      </c>
      <c r="K2118">
        <f>VALUE(LEFT(J2118,1))</f>
        <v>2</v>
      </c>
      <c r="L2118" s="25" t="str">
        <f>+O2118</f>
        <v>R9 </v>
      </c>
      <c r="M2118" s="25" t="s">
        <v>1733</v>
      </c>
      <c r="N2118" s="25" t="s">
        <v>1734</v>
      </c>
      <c r="O2118" s="25" t="s">
        <v>3073</v>
      </c>
      <c r="P2118" s="25">
        <v>32458</v>
      </c>
      <c r="Q2118" s="25">
        <v>0.75</v>
      </c>
      <c r="R2118" s="25" t="s">
        <v>100</v>
      </c>
      <c r="S2118" s="25" t="s">
        <v>878</v>
      </c>
    </row>
    <row r="2119" spans="1:19" x14ac:dyDescent="0.35">
      <c r="A2119" s="25" t="str">
        <f>+N2119</f>
        <v>Roth Jolyon</v>
      </c>
      <c r="B2119" s="25" t="str">
        <f>+M2119</f>
        <v>761.81.411.0</v>
      </c>
      <c r="C2119" s="25" t="str">
        <f>LEFT(L2119,2)</f>
        <v>R9</v>
      </c>
      <c r="D2119" s="25">
        <f>+Q2119</f>
        <v>0.75</v>
      </c>
      <c r="E2119" s="25" t="str">
        <f>+R2119</f>
        <v>40+</v>
      </c>
      <c r="F2119" s="25" t="str">
        <f>+S2119</f>
        <v>S</v>
      </c>
      <c r="G2119" s="29" t="s">
        <v>3359</v>
      </c>
      <c r="H2119" s="29" t="str">
        <f t="shared" si="33"/>
        <v/>
      </c>
      <c r="I2119" s="25" t="str">
        <f>IF(K2119&gt;4,"Dames","Messieurs")</f>
        <v>Messieurs</v>
      </c>
      <c r="J2119" t="str">
        <f>RIGHT(B2119,5)</f>
        <v>411.0</v>
      </c>
      <c r="K2119">
        <f>VALUE(LEFT(J2119,1))</f>
        <v>4</v>
      </c>
      <c r="L2119" s="25" t="str">
        <f>+O2119</f>
        <v>R9 </v>
      </c>
      <c r="M2119" s="25" t="s">
        <v>1735</v>
      </c>
      <c r="N2119" s="25" t="s">
        <v>1736</v>
      </c>
      <c r="O2119" s="25" t="s">
        <v>3073</v>
      </c>
      <c r="P2119" s="25">
        <v>32458</v>
      </c>
      <c r="Q2119" s="25">
        <v>0.75</v>
      </c>
      <c r="R2119" s="25" t="s">
        <v>68</v>
      </c>
      <c r="S2119" s="25" t="s">
        <v>878</v>
      </c>
    </row>
    <row r="2120" spans="1:19" x14ac:dyDescent="0.35">
      <c r="A2120" s="25" t="str">
        <f>+N2120</f>
        <v>Rotzetter Jocelyn</v>
      </c>
      <c r="B2120" s="25" t="str">
        <f>+M2120</f>
        <v>763.11.182.0</v>
      </c>
      <c r="C2120" s="25" t="str">
        <f>LEFT(L2120,2)</f>
        <v>R7</v>
      </c>
      <c r="D2120" s="25">
        <f>+Q2120</f>
        <v>2.1800000000000002</v>
      </c>
      <c r="E2120" s="25" t="str">
        <f>+R2120</f>
        <v>14&amp;U</v>
      </c>
      <c r="F2120" s="25" t="str">
        <f>+S2120</f>
        <v>S</v>
      </c>
      <c r="G2120" s="29" t="s">
        <v>3393</v>
      </c>
      <c r="H2120" s="29" t="str">
        <f t="shared" si="33"/>
        <v/>
      </c>
      <c r="I2120" s="25" t="str">
        <f>IF(K2120&gt;4,"Dames","Messieurs")</f>
        <v>Messieurs</v>
      </c>
      <c r="J2120" t="str">
        <f>RIGHT(B2120,5)</f>
        <v>182.0</v>
      </c>
      <c r="K2120">
        <f>VALUE(LEFT(J2120,1))</f>
        <v>1</v>
      </c>
      <c r="L2120" s="25" t="str">
        <f>+O2120</f>
        <v>R7 </v>
      </c>
      <c r="M2120" s="25" t="s">
        <v>3622</v>
      </c>
      <c r="N2120" s="25" t="s">
        <v>3623</v>
      </c>
      <c r="O2120" s="25" t="s">
        <v>3066</v>
      </c>
      <c r="P2120" s="25">
        <v>17858</v>
      </c>
      <c r="Q2120" s="25">
        <v>2.1800000000000002</v>
      </c>
      <c r="R2120" s="25" t="s">
        <v>83</v>
      </c>
      <c r="S2120" s="25" t="s">
        <v>878</v>
      </c>
    </row>
    <row r="2121" spans="1:19" x14ac:dyDescent="0.35">
      <c r="A2121" s="25" t="str">
        <f>+N2121</f>
        <v>Rouas Joël</v>
      </c>
      <c r="B2121" s="25" t="str">
        <f>+M2121</f>
        <v>764.78.193.0</v>
      </c>
      <c r="C2121" s="25" t="str">
        <f>LEFT(L2121,2)</f>
        <v>R6</v>
      </c>
      <c r="D2121" s="25">
        <f>+Q2121</f>
        <v>4.3890000000000002</v>
      </c>
      <c r="E2121" s="25" t="str">
        <f>+R2121</f>
        <v>45+</v>
      </c>
      <c r="F2121" s="25" t="str">
        <f>+S2121</f>
        <v>A</v>
      </c>
      <c r="G2121" s="29" t="s">
        <v>3393</v>
      </c>
      <c r="H2121" s="29" t="str">
        <f t="shared" si="33"/>
        <v/>
      </c>
      <c r="I2121" s="25" t="str">
        <f>IF(K2121&gt;4,"Dames","Messieurs")</f>
        <v>Messieurs</v>
      </c>
      <c r="J2121" t="str">
        <f>RIGHT(B2121,5)</f>
        <v>193.0</v>
      </c>
      <c r="K2121">
        <f>VALUE(LEFT(J2121,1))</f>
        <v>1</v>
      </c>
      <c r="L2121" s="25" t="str">
        <f>+O2121</f>
        <v>R6 </v>
      </c>
      <c r="M2121" s="25" t="s">
        <v>3628</v>
      </c>
      <c r="N2121" s="25" t="s">
        <v>3629</v>
      </c>
      <c r="O2121" s="25" t="s">
        <v>3065</v>
      </c>
      <c r="P2121" s="25">
        <v>6199</v>
      </c>
      <c r="Q2121" s="25">
        <v>4.3890000000000002</v>
      </c>
      <c r="R2121" s="25" t="s">
        <v>78</v>
      </c>
      <c r="S2121" s="25" t="s">
        <v>36</v>
      </c>
    </row>
    <row r="2122" spans="1:19" x14ac:dyDescent="0.35">
      <c r="A2122" s="25" t="str">
        <f>+N2122</f>
        <v>Rouaud Colin</v>
      </c>
      <c r="B2122" s="25" t="str">
        <f>+M2122</f>
        <v>764.07.378.0</v>
      </c>
      <c r="C2122" s="25" t="str">
        <f>LEFT(L2122,2)</f>
        <v>R5</v>
      </c>
      <c r="D2122" s="25">
        <f>+Q2122</f>
        <v>5.1859999999999999</v>
      </c>
      <c r="E2122" s="25" t="str">
        <f>+R2122</f>
        <v>18&amp;U</v>
      </c>
      <c r="F2122" s="25" t="str">
        <f>+S2122</f>
        <v>A</v>
      </c>
      <c r="G2122" s="29" t="s">
        <v>543</v>
      </c>
      <c r="H2122" s="29" t="str">
        <f t="shared" si="33"/>
        <v/>
      </c>
      <c r="I2122" s="25" t="str">
        <f>IF(K2122&gt;4,"Dames","Messieurs")</f>
        <v>Messieurs</v>
      </c>
      <c r="J2122" t="str">
        <f>RIGHT(B2122,5)</f>
        <v>378.0</v>
      </c>
      <c r="K2122">
        <f>VALUE(LEFT(J2122,1))</f>
        <v>3</v>
      </c>
      <c r="L2122" s="25" t="str">
        <f>+O2122</f>
        <v>R5 </v>
      </c>
      <c r="M2122" s="25" t="s">
        <v>631</v>
      </c>
      <c r="N2122" s="25" t="s">
        <v>632</v>
      </c>
      <c r="O2122" s="25" t="s">
        <v>3084</v>
      </c>
      <c r="P2122" s="25">
        <v>3811</v>
      </c>
      <c r="Q2122" s="25">
        <v>5.1859999999999999</v>
      </c>
      <c r="R2122" s="25" t="s">
        <v>73</v>
      </c>
      <c r="S2122" s="25" t="s">
        <v>36</v>
      </c>
    </row>
    <row r="2123" spans="1:19" x14ac:dyDescent="0.35">
      <c r="A2123" s="25" t="str">
        <f>+N2123</f>
        <v>Roulin Claude</v>
      </c>
      <c r="B2123" s="25" t="str">
        <f>+M2123</f>
        <v>764.49.328.0</v>
      </c>
      <c r="C2123" s="25" t="str">
        <f>LEFT(L2123,2)</f>
        <v>R9</v>
      </c>
      <c r="D2123" s="25">
        <f>+Q2123</f>
        <v>0.75</v>
      </c>
      <c r="E2123" s="25" t="str">
        <f>+R2123</f>
        <v>75+</v>
      </c>
      <c r="F2123" s="25" t="str">
        <f>+S2123</f>
        <v>S</v>
      </c>
      <c r="G2123" s="29" t="s">
        <v>3995</v>
      </c>
      <c r="H2123" s="29" t="str">
        <f t="shared" si="33"/>
        <v/>
      </c>
      <c r="I2123" s="25" t="str">
        <f>IF(K2123&gt;4,"Dames","Messieurs")</f>
        <v>Messieurs</v>
      </c>
      <c r="J2123" t="str">
        <f>RIGHT(B2123,5)</f>
        <v>328.0</v>
      </c>
      <c r="K2123">
        <f>VALUE(LEFT(J2123,1))</f>
        <v>3</v>
      </c>
      <c r="L2123" s="25" t="str">
        <f>+O2123</f>
        <v>R9 </v>
      </c>
      <c r="M2123" s="25" t="s">
        <v>4294</v>
      </c>
      <c r="N2123" s="25" t="s">
        <v>4295</v>
      </c>
      <c r="O2123" s="25" t="s">
        <v>3073</v>
      </c>
      <c r="P2123" s="25">
        <v>32458</v>
      </c>
      <c r="Q2123" s="25">
        <v>0.75</v>
      </c>
      <c r="R2123" s="25" t="s">
        <v>159</v>
      </c>
      <c r="S2123" s="25" t="s">
        <v>878</v>
      </c>
    </row>
    <row r="2124" spans="1:19" x14ac:dyDescent="0.35">
      <c r="A2124" s="25" t="str">
        <f>+N2124</f>
        <v>Roumajon Carine</v>
      </c>
      <c r="B2124" s="25" t="str">
        <f>+M2124</f>
        <v>764.82.821.0</v>
      </c>
      <c r="C2124" s="25" t="str">
        <f>LEFT(L2124,2)</f>
        <v>R6</v>
      </c>
      <c r="D2124" s="25">
        <f>+Q2124</f>
        <v>3.9079999999999999</v>
      </c>
      <c r="E2124" s="25" t="str">
        <f>+R2124</f>
        <v>40+</v>
      </c>
      <c r="F2124" s="25" t="str">
        <f>+S2124</f>
        <v>A</v>
      </c>
      <c r="G2124" s="29" t="s">
        <v>3995</v>
      </c>
      <c r="H2124" s="29" t="str">
        <f t="shared" si="33"/>
        <v/>
      </c>
      <c r="I2124" s="25" t="str">
        <f>IF(K2124&gt;4,"Dames","Messieurs")</f>
        <v>Dames</v>
      </c>
      <c r="J2124" t="str">
        <f>RIGHT(B2124,5)</f>
        <v>821.0</v>
      </c>
      <c r="K2124">
        <f>VALUE(LEFT(J2124,1))</f>
        <v>8</v>
      </c>
      <c r="L2124" s="25" t="str">
        <f>+O2124</f>
        <v>R6 </v>
      </c>
      <c r="M2124" s="25" t="s">
        <v>3357</v>
      </c>
      <c r="N2124" s="25" t="s">
        <v>3358</v>
      </c>
      <c r="O2124" s="25" t="s">
        <v>3065</v>
      </c>
      <c r="P2124" s="25">
        <v>2812</v>
      </c>
      <c r="Q2124" s="25">
        <v>3.9079999999999999</v>
      </c>
      <c r="R2124" s="25" t="s">
        <v>68</v>
      </c>
      <c r="S2124" s="25" t="s">
        <v>36</v>
      </c>
    </row>
    <row r="2125" spans="1:19" x14ac:dyDescent="0.35">
      <c r="A2125" s="25" t="str">
        <f>+N2125</f>
        <v>Roux Gilbert Marcel</v>
      </c>
      <c r="B2125" s="25" t="str">
        <f>+M2125</f>
        <v>764.42.329.0</v>
      </c>
      <c r="C2125" s="25" t="str">
        <f>LEFT(L2125,2)</f>
        <v>R9</v>
      </c>
      <c r="D2125" s="25">
        <f>+Q2125</f>
        <v>0.75</v>
      </c>
      <c r="E2125" s="25" t="str">
        <f>+R2125</f>
        <v>80+</v>
      </c>
      <c r="F2125" s="25" t="str">
        <f>+S2125</f>
        <v>S</v>
      </c>
      <c r="G2125" s="29" t="s">
        <v>27</v>
      </c>
      <c r="H2125" s="29" t="str">
        <f t="shared" si="33"/>
        <v/>
      </c>
      <c r="I2125" s="25" t="str">
        <f>IF(K2125&gt;4,"Dames","Messieurs")</f>
        <v>Messieurs</v>
      </c>
      <c r="J2125" t="str">
        <f>RIGHT(B2125,5)</f>
        <v>329.0</v>
      </c>
      <c r="K2125">
        <f>VALUE(LEFT(J2125,1))</f>
        <v>3</v>
      </c>
      <c r="L2125" s="25" t="str">
        <f>+O2125</f>
        <v>R9 </v>
      </c>
      <c r="M2125" s="25" t="s">
        <v>1473</v>
      </c>
      <c r="N2125" s="25" t="s">
        <v>1474</v>
      </c>
      <c r="O2125" s="25" t="s">
        <v>3073</v>
      </c>
      <c r="P2125" s="25">
        <v>32458</v>
      </c>
      <c r="Q2125" s="25">
        <v>0.75</v>
      </c>
      <c r="R2125" s="25" t="s">
        <v>160</v>
      </c>
      <c r="S2125" s="25" t="s">
        <v>878</v>
      </c>
    </row>
    <row r="2126" spans="1:19" x14ac:dyDescent="0.35">
      <c r="A2126" s="25" t="str">
        <f>+N2126</f>
        <v>Roux Timothée</v>
      </c>
      <c r="B2126" s="25" t="str">
        <f>+M2126</f>
        <v>764.07.390.0</v>
      </c>
      <c r="C2126" s="25" t="str">
        <f>LEFT(L2126,2)</f>
        <v>R9</v>
      </c>
      <c r="D2126" s="25">
        <f>+Q2126</f>
        <v>0.75</v>
      </c>
      <c r="E2126" s="25" t="str">
        <f>+R2126</f>
        <v>18&amp;U</v>
      </c>
      <c r="F2126" s="25" t="str">
        <f>+S2126</f>
        <v>A</v>
      </c>
      <c r="G2126" s="29" t="s">
        <v>2175</v>
      </c>
      <c r="H2126" s="29" t="str">
        <f t="shared" si="33"/>
        <v/>
      </c>
      <c r="I2126" s="25" t="str">
        <f>IF(K2126&gt;4,"Dames","Messieurs")</f>
        <v>Messieurs</v>
      </c>
      <c r="J2126" t="str">
        <f>RIGHT(B2126,5)</f>
        <v>390.0</v>
      </c>
      <c r="K2126">
        <f>VALUE(LEFT(J2126,1))</f>
        <v>3</v>
      </c>
      <c r="L2126" s="25" t="str">
        <f>+O2126</f>
        <v>R9 </v>
      </c>
      <c r="M2126" s="25" t="s">
        <v>2917</v>
      </c>
      <c r="N2126" s="25" t="s">
        <v>2918</v>
      </c>
      <c r="O2126" s="25" t="s">
        <v>3073</v>
      </c>
      <c r="P2126" s="25">
        <v>32458</v>
      </c>
      <c r="Q2126" s="25">
        <v>0.75</v>
      </c>
      <c r="R2126" s="25" t="s">
        <v>73</v>
      </c>
      <c r="S2126" s="25" t="s">
        <v>36</v>
      </c>
    </row>
    <row r="2127" spans="1:19" x14ac:dyDescent="0.35">
      <c r="A2127" s="25" t="str">
        <f>+N2127</f>
        <v>Roy Denis</v>
      </c>
      <c r="B2127" s="25" t="str">
        <f>+M2127</f>
        <v>764.64.132.0</v>
      </c>
      <c r="C2127" s="25" t="str">
        <f>LEFT(L2127,2)</f>
        <v>R7</v>
      </c>
      <c r="D2127" s="25">
        <f>+Q2127</f>
        <v>2.544</v>
      </c>
      <c r="E2127" s="25" t="str">
        <f>+R2127</f>
        <v>60+</v>
      </c>
      <c r="F2127" s="25" t="str">
        <f>+S2127</f>
        <v>A</v>
      </c>
      <c r="G2127" s="29" t="s">
        <v>26</v>
      </c>
      <c r="H2127" s="29" t="str">
        <f t="shared" si="33"/>
        <v/>
      </c>
      <c r="I2127" s="25" t="str">
        <f>IF(K2127&gt;4,"Dames","Messieurs")</f>
        <v>Messieurs</v>
      </c>
      <c r="J2127" t="str">
        <f>RIGHT(B2127,5)</f>
        <v>132.0</v>
      </c>
      <c r="K2127">
        <f>VALUE(LEFT(J2127,1))</f>
        <v>1</v>
      </c>
      <c r="L2127" s="25" t="str">
        <f>+O2127</f>
        <v>R7 </v>
      </c>
      <c r="M2127" s="25" t="s">
        <v>441</v>
      </c>
      <c r="N2127" s="25" t="s">
        <v>442</v>
      </c>
      <c r="O2127" s="25" t="s">
        <v>3066</v>
      </c>
      <c r="P2127" s="25">
        <v>15343</v>
      </c>
      <c r="Q2127" s="25">
        <v>2.544</v>
      </c>
      <c r="R2127" s="25" t="s">
        <v>47</v>
      </c>
      <c r="S2127" s="25" t="s">
        <v>36</v>
      </c>
    </row>
    <row r="2128" spans="1:19" x14ac:dyDescent="0.35">
      <c r="A2128" s="25" t="str">
        <f>+N2128</f>
        <v>Roy Lucien</v>
      </c>
      <c r="B2128" s="25" t="str">
        <f>+M2128</f>
        <v>764.94.473.0</v>
      </c>
      <c r="C2128" s="25" t="str">
        <f>LEFT(L2128,2)</f>
        <v>R5</v>
      </c>
      <c r="D2128" s="25">
        <f>+Q2128</f>
        <v>5.5469999999999997</v>
      </c>
      <c r="E2128" s="25" t="str">
        <f>+R2128</f>
        <v>A</v>
      </c>
      <c r="F2128" s="25" t="str">
        <f>+S2128</f>
        <v>A</v>
      </c>
      <c r="G2128" s="29" t="s">
        <v>26</v>
      </c>
      <c r="H2128" s="29" t="str">
        <f t="shared" si="33"/>
        <v/>
      </c>
      <c r="I2128" s="25" t="str">
        <f>IF(K2128&gt;4,"Dames","Messieurs")</f>
        <v>Messieurs</v>
      </c>
      <c r="J2128" t="str">
        <f>RIGHT(B2128,5)</f>
        <v>473.0</v>
      </c>
      <c r="K2128">
        <f>VALUE(LEFT(J2128,1))</f>
        <v>4</v>
      </c>
      <c r="L2128" s="25" t="str">
        <f>+O2128</f>
        <v>R5 </v>
      </c>
      <c r="M2128" s="25" t="s">
        <v>171</v>
      </c>
      <c r="N2128" s="25" t="s">
        <v>172</v>
      </c>
      <c r="O2128" s="25" t="s">
        <v>3084</v>
      </c>
      <c r="P2128" s="25">
        <v>3051</v>
      </c>
      <c r="Q2128" s="25">
        <v>5.5469999999999997</v>
      </c>
      <c r="R2128" s="25" t="s">
        <v>36</v>
      </c>
      <c r="S2128" s="25" t="s">
        <v>36</v>
      </c>
    </row>
    <row r="2129" spans="1:19" x14ac:dyDescent="0.35">
      <c r="A2129" s="25" t="str">
        <f>+N2129</f>
        <v>Roy Patrick</v>
      </c>
      <c r="B2129" s="25" t="str">
        <f>+M2129</f>
        <v>764.84.240.0</v>
      </c>
      <c r="C2129" s="25" t="str">
        <f>LEFT(L2129,2)</f>
        <v>R9</v>
      </c>
      <c r="D2129" s="25">
        <f>+Q2129</f>
        <v>0.75</v>
      </c>
      <c r="E2129" s="25" t="str">
        <f>+R2129</f>
        <v>40+</v>
      </c>
      <c r="F2129" s="25" t="str">
        <f>+S2129</f>
        <v>S</v>
      </c>
      <c r="G2129" s="29" t="s">
        <v>543</v>
      </c>
      <c r="H2129" s="29" t="str">
        <f t="shared" si="33"/>
        <v/>
      </c>
      <c r="I2129" s="25" t="str">
        <f>IF(K2129&gt;4,"Dames","Messieurs")</f>
        <v>Messieurs</v>
      </c>
      <c r="J2129" t="str">
        <f>RIGHT(B2129,5)</f>
        <v>240.0</v>
      </c>
      <c r="K2129">
        <f>VALUE(LEFT(J2129,1))</f>
        <v>2</v>
      </c>
      <c r="L2129" s="25" t="str">
        <f>+O2129</f>
        <v>R9 </v>
      </c>
      <c r="M2129" s="25" t="s">
        <v>1355</v>
      </c>
      <c r="N2129" s="25" t="s">
        <v>1356</v>
      </c>
      <c r="O2129" s="25" t="s">
        <v>3073</v>
      </c>
      <c r="P2129" s="25">
        <v>32458</v>
      </c>
      <c r="Q2129" s="25">
        <v>0.75</v>
      </c>
      <c r="R2129" s="25" t="s">
        <v>68</v>
      </c>
      <c r="S2129" s="25" t="s">
        <v>878</v>
      </c>
    </row>
    <row r="2130" spans="1:19" x14ac:dyDescent="0.35">
      <c r="A2130" s="25" t="str">
        <f>+N2130</f>
        <v>Rozeboom Samuel</v>
      </c>
      <c r="B2130" s="25" t="str">
        <f>+M2130</f>
        <v>764.09.290.0</v>
      </c>
      <c r="C2130" s="25" t="str">
        <f>LEFT(L2130,2)</f>
        <v>R7</v>
      </c>
      <c r="D2130" s="25">
        <f>+Q2130</f>
        <v>2.5630000000000002</v>
      </c>
      <c r="E2130" s="25" t="str">
        <f>+R2130</f>
        <v>16&amp;U</v>
      </c>
      <c r="F2130" s="25" t="str">
        <f>+S2130</f>
        <v>A</v>
      </c>
      <c r="G2130" s="29" t="s">
        <v>2175</v>
      </c>
      <c r="H2130" s="29" t="str">
        <f t="shared" si="33"/>
        <v/>
      </c>
      <c r="I2130" s="25" t="str">
        <f>IF(K2130&gt;4,"Dames","Messieurs")</f>
        <v>Messieurs</v>
      </c>
      <c r="J2130" t="str">
        <f>RIGHT(B2130,5)</f>
        <v>290.0</v>
      </c>
      <c r="K2130">
        <f>VALUE(LEFT(J2130,1))</f>
        <v>2</v>
      </c>
      <c r="L2130" s="25" t="str">
        <f>+O2130</f>
        <v>R7 </v>
      </c>
      <c r="M2130" s="25" t="s">
        <v>3049</v>
      </c>
      <c r="N2130" s="25" t="s">
        <v>3050</v>
      </c>
      <c r="O2130" s="25" t="s">
        <v>3066</v>
      </c>
      <c r="P2130" s="25">
        <v>15221</v>
      </c>
      <c r="Q2130" s="25">
        <v>2.5630000000000002</v>
      </c>
      <c r="R2130" s="25" t="s">
        <v>87</v>
      </c>
      <c r="S2130" s="25" t="s">
        <v>36</v>
      </c>
    </row>
    <row r="2131" spans="1:19" x14ac:dyDescent="0.35">
      <c r="A2131" s="25" t="str">
        <f>+N2131</f>
        <v>Rubcic Sebastien</v>
      </c>
      <c r="B2131" s="25" t="str">
        <f>+M2131</f>
        <v>765.70.315.0</v>
      </c>
      <c r="C2131" s="25" t="str">
        <f>LEFT(L2131,2)</f>
        <v>R9</v>
      </c>
      <c r="D2131" s="25">
        <f>+Q2131</f>
        <v>0.75</v>
      </c>
      <c r="E2131" s="25" t="str">
        <f>+R2131</f>
        <v>55+</v>
      </c>
      <c r="F2131" s="25" t="str">
        <f>+S2131</f>
        <v>S</v>
      </c>
      <c r="G2131" s="29" t="s">
        <v>543</v>
      </c>
      <c r="H2131" s="29" t="str">
        <f t="shared" si="33"/>
        <v/>
      </c>
      <c r="I2131" s="25" t="str">
        <f>IF(K2131&gt;4,"Dames","Messieurs")</f>
        <v>Messieurs</v>
      </c>
      <c r="J2131" t="str">
        <f>RIGHT(B2131,5)</f>
        <v>315.0</v>
      </c>
      <c r="K2131">
        <f>VALUE(LEFT(J2131,1))</f>
        <v>3</v>
      </c>
      <c r="L2131" s="25" t="str">
        <f>+O2131</f>
        <v>R9 </v>
      </c>
      <c r="M2131" s="25" t="s">
        <v>1357</v>
      </c>
      <c r="N2131" s="25" t="s">
        <v>1358</v>
      </c>
      <c r="O2131" s="25" t="s">
        <v>3073</v>
      </c>
      <c r="P2131" s="25">
        <v>32458</v>
      </c>
      <c r="Q2131" s="25">
        <v>0.75</v>
      </c>
      <c r="R2131" s="25" t="s">
        <v>53</v>
      </c>
      <c r="S2131" s="25" t="s">
        <v>878</v>
      </c>
    </row>
    <row r="2132" spans="1:19" x14ac:dyDescent="0.35">
      <c r="A2132" s="25" t="str">
        <f>+N2132</f>
        <v>Rubio Francisco</v>
      </c>
      <c r="B2132" s="25" t="str">
        <f>+M2132</f>
        <v>765.66.142.0</v>
      </c>
      <c r="C2132" s="25" t="str">
        <f>LEFT(L2132,2)</f>
        <v>R7</v>
      </c>
      <c r="D2132" s="25">
        <f>+Q2132</f>
        <v>3.028</v>
      </c>
      <c r="E2132" s="25" t="str">
        <f>+R2132</f>
        <v>55+</v>
      </c>
      <c r="F2132" s="25" t="str">
        <f>+S2132</f>
        <v>A</v>
      </c>
      <c r="G2132" s="29" t="s">
        <v>29</v>
      </c>
      <c r="H2132" s="29" t="str">
        <f t="shared" si="33"/>
        <v/>
      </c>
      <c r="I2132" s="25" t="str">
        <f>IF(K2132&gt;4,"Dames","Messieurs")</f>
        <v>Messieurs</v>
      </c>
      <c r="J2132" t="str">
        <f>RIGHT(B2132,5)</f>
        <v>142.0</v>
      </c>
      <c r="K2132">
        <f>VALUE(LEFT(J2132,1))</f>
        <v>1</v>
      </c>
      <c r="L2132" s="25" t="str">
        <f>+O2132</f>
        <v>R7 </v>
      </c>
      <c r="M2132" s="25" t="s">
        <v>5254</v>
      </c>
      <c r="N2132" s="25" t="s">
        <v>5255</v>
      </c>
      <c r="O2132" s="25" t="s">
        <v>3066</v>
      </c>
      <c r="P2132" s="25">
        <v>12430</v>
      </c>
      <c r="Q2132" s="25">
        <v>3.028</v>
      </c>
      <c r="R2132" s="25" t="s">
        <v>53</v>
      </c>
      <c r="S2132" s="25" t="s">
        <v>36</v>
      </c>
    </row>
    <row r="2133" spans="1:19" x14ac:dyDescent="0.35">
      <c r="A2133" s="25" t="str">
        <f>+N2133</f>
        <v>Rubio Miguel-Angel</v>
      </c>
      <c r="B2133" s="25" t="str">
        <f>+M2133</f>
        <v>765.81.450.0</v>
      </c>
      <c r="C2133" s="25" t="str">
        <f>LEFT(L2133,2)</f>
        <v>R9</v>
      </c>
      <c r="D2133" s="25">
        <f>+Q2133</f>
        <v>0.75</v>
      </c>
      <c r="E2133" s="25" t="str">
        <f>+R2133</f>
        <v>40+</v>
      </c>
      <c r="F2133" s="25" t="str">
        <f>+S2133</f>
        <v>S</v>
      </c>
      <c r="G2133" s="29" t="s">
        <v>543</v>
      </c>
      <c r="H2133" s="29" t="str">
        <f t="shared" si="33"/>
        <v/>
      </c>
      <c r="I2133" s="25" t="str">
        <f>IF(K2133&gt;4,"Dames","Messieurs")</f>
        <v>Messieurs</v>
      </c>
      <c r="J2133" t="str">
        <f>RIGHT(B2133,5)</f>
        <v>450.0</v>
      </c>
      <c r="K2133">
        <f>VALUE(LEFT(J2133,1))</f>
        <v>4</v>
      </c>
      <c r="L2133" s="25" t="str">
        <f>+O2133</f>
        <v>R9 </v>
      </c>
      <c r="M2133" s="25" t="s">
        <v>1359</v>
      </c>
      <c r="N2133" s="25" t="s">
        <v>1360</v>
      </c>
      <c r="O2133" s="25" t="s">
        <v>3073</v>
      </c>
      <c r="P2133" s="25">
        <v>32458</v>
      </c>
      <c r="Q2133" s="25">
        <v>0.75</v>
      </c>
      <c r="R2133" s="25" t="s">
        <v>68</v>
      </c>
      <c r="S2133" s="25" t="s">
        <v>878</v>
      </c>
    </row>
    <row r="2134" spans="1:19" x14ac:dyDescent="0.35">
      <c r="A2134" s="25" t="str">
        <f>+N2134</f>
        <v>Rubli Maxime</v>
      </c>
      <c r="B2134" s="25" t="str">
        <f>+M2134</f>
        <v>765.14.269.0</v>
      </c>
      <c r="C2134" s="25" t="str">
        <f>LEFT(L2134,2)</f>
        <v>R6</v>
      </c>
      <c r="D2134" s="25">
        <f>+Q2134</f>
        <v>3.9990000000000001</v>
      </c>
      <c r="E2134" s="25" t="str">
        <f>+R2134</f>
        <v>12&amp;U</v>
      </c>
      <c r="F2134" s="25" t="str">
        <f>+S2134</f>
        <v>A</v>
      </c>
      <c r="G2134" s="29" t="s">
        <v>27</v>
      </c>
      <c r="H2134" s="29" t="str">
        <f t="shared" si="33"/>
        <v/>
      </c>
      <c r="I2134" s="25" t="str">
        <f>IF(K2134&gt;4,"Dames","Messieurs")</f>
        <v>Messieurs</v>
      </c>
      <c r="J2134" t="str">
        <f>RIGHT(B2134,5)</f>
        <v>269.0</v>
      </c>
      <c r="K2134">
        <f>VALUE(LEFT(J2134,1))</f>
        <v>2</v>
      </c>
      <c r="L2134" s="25" t="str">
        <f>+O2134</f>
        <v>R6 </v>
      </c>
      <c r="M2134" s="25" t="s">
        <v>3177</v>
      </c>
      <c r="N2134" s="25" t="s">
        <v>3178</v>
      </c>
      <c r="O2134" s="25" t="s">
        <v>3065</v>
      </c>
      <c r="P2134" s="25">
        <v>7708</v>
      </c>
      <c r="Q2134" s="25">
        <v>3.9990000000000001</v>
      </c>
      <c r="R2134" s="25" t="s">
        <v>50</v>
      </c>
      <c r="S2134" s="25" t="s">
        <v>36</v>
      </c>
    </row>
    <row r="2135" spans="1:19" x14ac:dyDescent="0.35">
      <c r="A2135" s="25" t="str">
        <f>+N2135</f>
        <v>Ruckebusch Jonathan</v>
      </c>
      <c r="B2135" s="25" t="str">
        <f>+M2135</f>
        <v>766.85.113.0</v>
      </c>
      <c r="C2135" s="25" t="str">
        <f>LEFT(L2135,2)</f>
        <v>R9</v>
      </c>
      <c r="D2135" s="25">
        <f>+Q2135</f>
        <v>0.75</v>
      </c>
      <c r="E2135" s="25" t="str">
        <f>+R2135</f>
        <v>40+</v>
      </c>
      <c r="F2135" s="25" t="str">
        <f>+S2135</f>
        <v>S</v>
      </c>
      <c r="G2135" s="29" t="s">
        <v>3359</v>
      </c>
      <c r="H2135" s="29" t="str">
        <f t="shared" si="33"/>
        <v/>
      </c>
      <c r="I2135" s="25" t="str">
        <f>IF(K2135&gt;4,"Dames","Messieurs")</f>
        <v>Messieurs</v>
      </c>
      <c r="J2135" t="str">
        <f>RIGHT(B2135,5)</f>
        <v>113.0</v>
      </c>
      <c r="K2135">
        <f>VALUE(LEFT(J2135,1))</f>
        <v>1</v>
      </c>
      <c r="L2135" s="25" t="str">
        <f>+O2135</f>
        <v>R9 </v>
      </c>
      <c r="M2135" s="25" t="s">
        <v>1737</v>
      </c>
      <c r="N2135" s="25" t="s">
        <v>1738</v>
      </c>
      <c r="O2135" s="25" t="s">
        <v>3073</v>
      </c>
      <c r="P2135" s="25">
        <v>32458</v>
      </c>
      <c r="Q2135" s="25">
        <v>0.75</v>
      </c>
      <c r="R2135" s="25" t="s">
        <v>68</v>
      </c>
      <c r="S2135" s="25" t="s">
        <v>878</v>
      </c>
    </row>
    <row r="2136" spans="1:19" x14ac:dyDescent="0.35">
      <c r="A2136" s="25" t="str">
        <f>+N2136</f>
        <v>Rudaz Antoine</v>
      </c>
      <c r="B2136" s="25" t="str">
        <f>+M2136</f>
        <v>767.97.319.0</v>
      </c>
      <c r="C2136" s="25" t="str">
        <f>LEFT(L2136,2)</f>
        <v>R9</v>
      </c>
      <c r="D2136" s="25">
        <f>+Q2136</f>
        <v>0.75</v>
      </c>
      <c r="E2136" s="25" t="str">
        <f>+R2136</f>
        <v>A</v>
      </c>
      <c r="F2136" s="25" t="str">
        <f>+S2136</f>
        <v>A</v>
      </c>
      <c r="G2136" s="29" t="s">
        <v>3995</v>
      </c>
      <c r="H2136" s="29" t="str">
        <f t="shared" si="33"/>
        <v/>
      </c>
      <c r="I2136" s="25" t="str">
        <f>IF(K2136&gt;4,"Dames","Messieurs")</f>
        <v>Messieurs</v>
      </c>
      <c r="J2136" t="str">
        <f>RIGHT(B2136,5)</f>
        <v>319.0</v>
      </c>
      <c r="K2136">
        <f>VALUE(LEFT(J2136,1))</f>
        <v>3</v>
      </c>
      <c r="L2136" s="25" t="str">
        <f>+O2136</f>
        <v>R9 </v>
      </c>
      <c r="M2136" s="25" t="s">
        <v>4254</v>
      </c>
      <c r="N2136" s="25" t="s">
        <v>4255</v>
      </c>
      <c r="O2136" s="25" t="s">
        <v>3073</v>
      </c>
      <c r="P2136" s="25">
        <v>32458</v>
      </c>
      <c r="Q2136" s="25">
        <v>0.75</v>
      </c>
      <c r="R2136" s="25" t="s">
        <v>36</v>
      </c>
      <c r="S2136" s="25" t="s">
        <v>36</v>
      </c>
    </row>
    <row r="2137" spans="1:19" x14ac:dyDescent="0.35">
      <c r="A2137" s="25" t="str">
        <f>+N2137</f>
        <v>Rudaz Ebener Caroline</v>
      </c>
      <c r="B2137" s="25" t="str">
        <f>+M2137</f>
        <v>767.75.609.0</v>
      </c>
      <c r="C2137" s="25" t="str">
        <f>LEFT(L2137,2)</f>
        <v>R9</v>
      </c>
      <c r="D2137" s="25">
        <f>+Q2137</f>
        <v>0.75</v>
      </c>
      <c r="E2137" s="25" t="str">
        <f>+R2137</f>
        <v>50+</v>
      </c>
      <c r="F2137" s="25" t="str">
        <f>+S2137</f>
        <v>A</v>
      </c>
      <c r="G2137" s="29" t="s">
        <v>2175</v>
      </c>
      <c r="H2137" s="29" t="str">
        <f t="shared" si="33"/>
        <v/>
      </c>
      <c r="I2137" s="25" t="str">
        <f>IF(K2137&gt;4,"Dames","Messieurs")</f>
        <v>Dames</v>
      </c>
      <c r="J2137" t="str">
        <f>RIGHT(B2137,5)</f>
        <v>609.0</v>
      </c>
      <c r="K2137">
        <f>VALUE(LEFT(J2137,1))</f>
        <v>6</v>
      </c>
      <c r="L2137" s="25" t="str">
        <f>+O2137</f>
        <v>R9 </v>
      </c>
      <c r="M2137" s="25" t="s">
        <v>2969</v>
      </c>
      <c r="N2137" s="25" t="s">
        <v>2970</v>
      </c>
      <c r="O2137" s="25" t="s">
        <v>3073</v>
      </c>
      <c r="P2137" s="25">
        <v>11805</v>
      </c>
      <c r="Q2137" s="25">
        <v>0.75</v>
      </c>
      <c r="R2137" s="25" t="s">
        <v>39</v>
      </c>
      <c r="S2137" s="25" t="s">
        <v>36</v>
      </c>
    </row>
    <row r="2138" spans="1:19" x14ac:dyDescent="0.35">
      <c r="A2138" s="25" t="str">
        <f>+N2138</f>
        <v>Rudaz Nolan</v>
      </c>
      <c r="B2138" s="25" t="str">
        <f>+M2138</f>
        <v>767.09.342.0</v>
      </c>
      <c r="C2138" s="25" t="str">
        <f>LEFT(L2138,2)</f>
        <v>R9</v>
      </c>
      <c r="D2138" s="25">
        <f>+Q2138</f>
        <v>0.75</v>
      </c>
      <c r="E2138" s="25" t="str">
        <f>+R2138</f>
        <v>16&amp;U</v>
      </c>
      <c r="F2138" s="25" t="str">
        <f>+S2138</f>
        <v>S</v>
      </c>
      <c r="G2138" s="29" t="s">
        <v>26</v>
      </c>
      <c r="H2138" s="29" t="str">
        <f t="shared" si="33"/>
        <v/>
      </c>
      <c r="I2138" s="25" t="str">
        <f>IF(K2138&gt;4,"Dames","Messieurs")</f>
        <v>Messieurs</v>
      </c>
      <c r="J2138" t="str">
        <f>RIGHT(B2138,5)</f>
        <v>342.0</v>
      </c>
      <c r="K2138">
        <f>VALUE(LEFT(J2138,1))</f>
        <v>3</v>
      </c>
      <c r="L2138" s="25" t="str">
        <f>+O2138</f>
        <v>R9 </v>
      </c>
      <c r="M2138" s="25" t="s">
        <v>2220</v>
      </c>
      <c r="N2138" s="25" t="s">
        <v>2221</v>
      </c>
      <c r="O2138" s="25" t="s">
        <v>3073</v>
      </c>
      <c r="P2138" s="25">
        <v>32458</v>
      </c>
      <c r="Q2138" s="25">
        <v>0.75</v>
      </c>
      <c r="R2138" s="25" t="s">
        <v>87</v>
      </c>
      <c r="S2138" s="25" t="s">
        <v>878</v>
      </c>
    </row>
    <row r="2139" spans="1:19" x14ac:dyDescent="0.35">
      <c r="A2139" s="25" t="str">
        <f>+N2139</f>
        <v>Rüegg Leylah-Raphaela</v>
      </c>
      <c r="B2139" s="25" t="str">
        <f>+M2139</f>
        <v>767.06.866.0</v>
      </c>
      <c r="C2139" s="25" t="str">
        <f>LEFT(L2139,2)</f>
        <v>R7</v>
      </c>
      <c r="D2139" s="25">
        <f>+Q2139</f>
        <v>1.8740000000000001</v>
      </c>
      <c r="E2139" s="25" t="str">
        <f>+R2139</f>
        <v>A</v>
      </c>
      <c r="F2139" s="25" t="str">
        <f>+S2139</f>
        <v>S</v>
      </c>
      <c r="G2139" s="29" t="s">
        <v>28</v>
      </c>
      <c r="H2139" s="29" t="str">
        <f t="shared" si="33"/>
        <v/>
      </c>
      <c r="I2139" s="25" t="str">
        <f>IF(K2139&gt;4,"Dames","Messieurs")</f>
        <v>Dames</v>
      </c>
      <c r="J2139" t="str">
        <f>RIGHT(B2139,5)</f>
        <v>866.0</v>
      </c>
      <c r="K2139">
        <f>VALUE(LEFT(J2139,1))</f>
        <v>8</v>
      </c>
      <c r="L2139" s="25" t="str">
        <f>+O2139</f>
        <v>R7 </v>
      </c>
      <c r="M2139" s="25" t="s">
        <v>2458</v>
      </c>
      <c r="N2139" s="25" t="s">
        <v>2459</v>
      </c>
      <c r="O2139" s="25" t="s">
        <v>3066</v>
      </c>
      <c r="P2139" s="25">
        <v>7252</v>
      </c>
      <c r="Q2139" s="25">
        <v>1.8740000000000001</v>
      </c>
      <c r="R2139" s="25" t="s">
        <v>36</v>
      </c>
      <c r="S2139" s="25" t="s">
        <v>878</v>
      </c>
    </row>
    <row r="2140" spans="1:19" x14ac:dyDescent="0.35">
      <c r="A2140" s="25" t="str">
        <f>+N2140</f>
        <v>Ruey Thomas</v>
      </c>
      <c r="B2140" s="25" t="str">
        <f>+M2140</f>
        <v>773.97.267.0</v>
      </c>
      <c r="C2140" s="25" t="str">
        <f>LEFT(L2140,2)</f>
        <v>R9</v>
      </c>
      <c r="D2140" s="25">
        <f>+Q2140</f>
        <v>0.75</v>
      </c>
      <c r="E2140" s="25" t="str">
        <f>+R2140</f>
        <v>A</v>
      </c>
      <c r="F2140" s="25" t="str">
        <f>+S2140</f>
        <v>S</v>
      </c>
      <c r="G2140" s="29" t="s">
        <v>543</v>
      </c>
      <c r="H2140" s="29" t="str">
        <f t="shared" si="33"/>
        <v/>
      </c>
      <c r="I2140" s="25" t="str">
        <f>IF(K2140&gt;4,"Dames","Messieurs")</f>
        <v>Messieurs</v>
      </c>
      <c r="J2140" t="str">
        <f>RIGHT(B2140,5)</f>
        <v>267.0</v>
      </c>
      <c r="K2140">
        <f>VALUE(LEFT(J2140,1))</f>
        <v>2</v>
      </c>
      <c r="L2140" s="25" t="str">
        <f>+O2140</f>
        <v>R9 </v>
      </c>
      <c r="M2140" s="25" t="s">
        <v>1361</v>
      </c>
      <c r="N2140" s="25" t="s">
        <v>1362</v>
      </c>
      <c r="O2140" s="25" t="s">
        <v>3073</v>
      </c>
      <c r="P2140" s="25">
        <v>32458</v>
      </c>
      <c r="Q2140" s="25">
        <v>0.75</v>
      </c>
      <c r="R2140" s="25" t="s">
        <v>36</v>
      </c>
      <c r="S2140" s="25" t="s">
        <v>878</v>
      </c>
    </row>
    <row r="2141" spans="1:19" x14ac:dyDescent="0.35">
      <c r="A2141" s="25" t="str">
        <f>+N2141</f>
        <v>Ruggeri Giuseppe</v>
      </c>
      <c r="B2141" s="25" t="str">
        <f>+M2141</f>
        <v>769.71.148.0</v>
      </c>
      <c r="C2141" s="25" t="str">
        <f>LEFT(L2141,2)</f>
        <v>R8</v>
      </c>
      <c r="D2141" s="25">
        <f>+Q2141</f>
        <v>0.89600000000000002</v>
      </c>
      <c r="E2141" s="25" t="str">
        <f>+R2141</f>
        <v>50+</v>
      </c>
      <c r="F2141" s="25" t="str">
        <f>+S2141</f>
        <v>A</v>
      </c>
      <c r="G2141" s="29" t="s">
        <v>539</v>
      </c>
      <c r="H2141" s="29" t="str">
        <f t="shared" si="33"/>
        <v/>
      </c>
      <c r="I2141" s="25" t="str">
        <f>IF(K2141&gt;4,"Dames","Messieurs")</f>
        <v>Messieurs</v>
      </c>
      <c r="J2141" t="str">
        <f>RIGHT(B2141,5)</f>
        <v>148.0</v>
      </c>
      <c r="K2141">
        <f>VALUE(LEFT(J2141,1))</f>
        <v>1</v>
      </c>
      <c r="L2141" s="25" t="str">
        <f>+O2141</f>
        <v>R8 </v>
      </c>
      <c r="M2141" s="25" t="s">
        <v>3492</v>
      </c>
      <c r="N2141" s="25" t="s">
        <v>3493</v>
      </c>
      <c r="O2141" s="25" t="s">
        <v>3070</v>
      </c>
      <c r="P2141" s="25">
        <v>30438</v>
      </c>
      <c r="Q2141" s="25">
        <v>0.89600000000000002</v>
      </c>
      <c r="R2141" s="25" t="s">
        <v>39</v>
      </c>
      <c r="S2141" s="25" t="s">
        <v>36</v>
      </c>
    </row>
    <row r="2142" spans="1:19" x14ac:dyDescent="0.35">
      <c r="A2142" s="25" t="str">
        <f>+N2142</f>
        <v>Ruggeri Robert</v>
      </c>
      <c r="B2142" s="25" t="str">
        <f>+M2142</f>
        <v>769.10.125.0</v>
      </c>
      <c r="C2142" s="25" t="str">
        <f>LEFT(L2142,2)</f>
        <v>R9</v>
      </c>
      <c r="D2142" s="25">
        <f>+Q2142</f>
        <v>0.75</v>
      </c>
      <c r="E2142" s="25" t="str">
        <f>+R2142</f>
        <v>16&amp;U</v>
      </c>
      <c r="F2142" s="25" t="str">
        <f>+S2142</f>
        <v>A</v>
      </c>
      <c r="G2142" s="29" t="s">
        <v>539</v>
      </c>
      <c r="H2142" s="29" t="str">
        <f t="shared" si="33"/>
        <v/>
      </c>
      <c r="I2142" s="25" t="str">
        <f>IF(K2142&gt;4,"Dames","Messieurs")</f>
        <v>Messieurs</v>
      </c>
      <c r="J2142" t="str">
        <f>RIGHT(B2142,5)</f>
        <v>125.0</v>
      </c>
      <c r="K2142">
        <f>VALUE(LEFT(J2142,1))</f>
        <v>1</v>
      </c>
      <c r="L2142" s="25" t="str">
        <f>+O2142</f>
        <v>R9 </v>
      </c>
      <c r="M2142" s="25" t="s">
        <v>2263</v>
      </c>
      <c r="N2142" s="25" t="s">
        <v>2264</v>
      </c>
      <c r="O2142" s="25" t="s">
        <v>3073</v>
      </c>
      <c r="P2142" s="25">
        <v>32458</v>
      </c>
      <c r="Q2142" s="25">
        <v>0.75</v>
      </c>
      <c r="R2142" s="25" t="s">
        <v>87</v>
      </c>
      <c r="S2142" s="25" t="s">
        <v>36</v>
      </c>
    </row>
    <row r="2143" spans="1:19" x14ac:dyDescent="0.35">
      <c r="A2143" s="25" t="str">
        <f>+N2143</f>
        <v>Ruggli Damien</v>
      </c>
      <c r="B2143" s="25" t="str">
        <f>+M2143</f>
        <v>769.97.225.0</v>
      </c>
      <c r="C2143" s="25" t="str">
        <f>LEFT(L2143,2)</f>
        <v>R8</v>
      </c>
      <c r="D2143" s="25">
        <f>+Q2143</f>
        <v>0.92100000000000004</v>
      </c>
      <c r="E2143" s="25" t="str">
        <f>+R2143</f>
        <v>A</v>
      </c>
      <c r="F2143" s="25" t="str">
        <f>+S2143</f>
        <v>A</v>
      </c>
      <c r="G2143" s="29" t="s">
        <v>3996</v>
      </c>
      <c r="H2143" s="29" t="str">
        <f t="shared" si="33"/>
        <v/>
      </c>
      <c r="I2143" s="25" t="str">
        <f>IF(K2143&gt;4,"Dames","Messieurs")</f>
        <v>Messieurs</v>
      </c>
      <c r="J2143" t="str">
        <f>RIGHT(B2143,5)</f>
        <v>225.0</v>
      </c>
      <c r="K2143">
        <f>VALUE(LEFT(J2143,1))</f>
        <v>2</v>
      </c>
      <c r="L2143" s="25" t="str">
        <f>+O2143</f>
        <v>R8 </v>
      </c>
      <c r="M2143" s="25" t="s">
        <v>4529</v>
      </c>
      <c r="N2143" s="25" t="s">
        <v>4530</v>
      </c>
      <c r="O2143" s="25" t="s">
        <v>3070</v>
      </c>
      <c r="P2143" s="25">
        <v>30104</v>
      </c>
      <c r="Q2143" s="25">
        <v>0.92100000000000004</v>
      </c>
      <c r="R2143" s="25" t="s">
        <v>36</v>
      </c>
      <c r="S2143" s="25" t="s">
        <v>36</v>
      </c>
    </row>
    <row r="2144" spans="1:19" x14ac:dyDescent="0.35">
      <c r="A2144" s="25" t="str">
        <f>+N2144</f>
        <v>Rugo Graber Paola</v>
      </c>
      <c r="B2144" s="25" t="str">
        <f>+M2144</f>
        <v>769.68.841.0</v>
      </c>
      <c r="C2144" s="25" t="str">
        <f>LEFT(L2144,2)</f>
        <v>R9</v>
      </c>
      <c r="D2144" s="25">
        <f>+Q2144</f>
        <v>0.74299999999999999</v>
      </c>
      <c r="E2144" s="25" t="str">
        <f>+R2144</f>
        <v>55+</v>
      </c>
      <c r="F2144" s="25" t="str">
        <f>+S2144</f>
        <v>A</v>
      </c>
      <c r="G2144" s="29" t="s">
        <v>3393</v>
      </c>
      <c r="H2144" s="29" t="str">
        <f t="shared" si="33"/>
        <v/>
      </c>
      <c r="I2144" s="25" t="str">
        <f>IF(K2144&gt;4,"Dames","Messieurs")</f>
        <v>Dames</v>
      </c>
      <c r="J2144" t="str">
        <f>RIGHT(B2144,5)</f>
        <v>841.0</v>
      </c>
      <c r="K2144">
        <f>VALUE(LEFT(J2144,1))</f>
        <v>8</v>
      </c>
      <c r="L2144" s="25" t="str">
        <f>+O2144</f>
        <v>R9 </v>
      </c>
      <c r="M2144" s="25" t="s">
        <v>4739</v>
      </c>
      <c r="N2144" s="25" t="s">
        <v>4740</v>
      </c>
      <c r="O2144" s="25" t="s">
        <v>3073</v>
      </c>
      <c r="P2144" s="25">
        <v>16552</v>
      </c>
      <c r="Q2144" s="25">
        <v>0.74299999999999999</v>
      </c>
      <c r="R2144" s="25" t="s">
        <v>53</v>
      </c>
      <c r="S2144" s="25" t="s">
        <v>36</v>
      </c>
    </row>
    <row r="2145" spans="1:19" x14ac:dyDescent="0.35">
      <c r="A2145" s="25" t="str">
        <f>+N2145</f>
        <v>Ruiz Alessandra</v>
      </c>
      <c r="B2145" s="25" t="str">
        <f>+M2145</f>
        <v>770.12.625.0</v>
      </c>
      <c r="C2145" s="25" t="str">
        <f>LEFT(L2145,2)</f>
        <v>R8</v>
      </c>
      <c r="D2145" s="25">
        <f>+Q2145</f>
        <v>1.6240000000000001</v>
      </c>
      <c r="E2145" s="25" t="str">
        <f>+R2145</f>
        <v>14&amp;U</v>
      </c>
      <c r="F2145" s="25" t="str">
        <f>+S2145</f>
        <v>A</v>
      </c>
      <c r="G2145" s="29" t="s">
        <v>1839</v>
      </c>
      <c r="H2145" s="29" t="str">
        <f t="shared" si="33"/>
        <v/>
      </c>
      <c r="I2145" s="25" t="str">
        <f>IF(K2145&gt;4,"Dames","Messieurs")</f>
        <v>Dames</v>
      </c>
      <c r="J2145" t="str">
        <f>RIGHT(B2145,5)</f>
        <v>625.0</v>
      </c>
      <c r="K2145">
        <f>VALUE(LEFT(J2145,1))</f>
        <v>6</v>
      </c>
      <c r="L2145" s="25" t="str">
        <f>+O2145</f>
        <v>R8 </v>
      </c>
      <c r="M2145" s="25" t="s">
        <v>4897</v>
      </c>
      <c r="N2145" s="25" t="s">
        <v>4898</v>
      </c>
      <c r="O2145" s="25" t="s">
        <v>3070</v>
      </c>
      <c r="P2145" s="25">
        <v>8126</v>
      </c>
      <c r="Q2145" s="25">
        <v>1.6240000000000001</v>
      </c>
      <c r="R2145" s="25" t="s">
        <v>83</v>
      </c>
      <c r="S2145" s="25" t="s">
        <v>36</v>
      </c>
    </row>
    <row r="2146" spans="1:19" x14ac:dyDescent="0.35">
      <c r="A2146" s="25" t="str">
        <f>+N2146</f>
        <v>Ruiz James</v>
      </c>
      <c r="B2146" s="25" t="str">
        <f>+M2146</f>
        <v>770.16.132.0</v>
      </c>
      <c r="C2146" s="25" t="str">
        <f>LEFT(L2146,2)</f>
        <v>R9</v>
      </c>
      <c r="D2146" s="25">
        <f>+Q2146</f>
        <v>0.433</v>
      </c>
      <c r="E2146" s="25" t="str">
        <f>+R2146</f>
        <v>10&amp;U</v>
      </c>
      <c r="F2146" s="25" t="str">
        <f>+S2146</f>
        <v>A</v>
      </c>
      <c r="G2146" s="29" t="s">
        <v>1839</v>
      </c>
      <c r="H2146" s="29" t="str">
        <f t="shared" ref="H2146:H2208" si="34">IF(B2146=B2145,1,"")</f>
        <v/>
      </c>
      <c r="I2146" s="25" t="str">
        <f>IF(K2146&gt;4,"Dames","Messieurs")</f>
        <v>Messieurs</v>
      </c>
      <c r="J2146" t="str">
        <f>RIGHT(B2146,5)</f>
        <v>132.0</v>
      </c>
      <c r="K2146">
        <f>VALUE(LEFT(J2146,1))</f>
        <v>1</v>
      </c>
      <c r="L2146" s="25" t="str">
        <f>+O2146</f>
        <v>R9 </v>
      </c>
      <c r="M2146" s="25" t="s">
        <v>5011</v>
      </c>
      <c r="N2146" s="25" t="s">
        <v>5012</v>
      </c>
      <c r="O2146" s="25" t="s">
        <v>3073</v>
      </c>
      <c r="P2146" s="25">
        <v>58259</v>
      </c>
      <c r="Q2146" s="25">
        <v>0.433</v>
      </c>
      <c r="R2146" s="25" t="s">
        <v>110</v>
      </c>
      <c r="S2146" s="25" t="s">
        <v>36</v>
      </c>
    </row>
    <row r="2147" spans="1:19" x14ac:dyDescent="0.35">
      <c r="A2147" s="25" t="str">
        <f>+N2147</f>
        <v>Ruiz Javier</v>
      </c>
      <c r="B2147" s="25" t="str">
        <f>+M2147</f>
        <v>770.01.205.0</v>
      </c>
      <c r="C2147" s="25" t="str">
        <f>LEFT(L2147,2)</f>
        <v>R6</v>
      </c>
      <c r="D2147" s="25">
        <f>+Q2147</f>
        <v>4.6280000000000001</v>
      </c>
      <c r="E2147" s="25" t="str">
        <f>+R2147</f>
        <v>A</v>
      </c>
      <c r="F2147" s="25" t="str">
        <f>+S2147</f>
        <v>S</v>
      </c>
      <c r="G2147" s="29" t="s">
        <v>1839</v>
      </c>
      <c r="H2147" s="29" t="str">
        <f t="shared" si="34"/>
        <v/>
      </c>
      <c r="I2147" s="25" t="str">
        <f>IF(K2147&gt;4,"Dames","Messieurs")</f>
        <v>Messieurs</v>
      </c>
      <c r="J2147" t="str">
        <f>RIGHT(B2147,5)</f>
        <v>205.0</v>
      </c>
      <c r="K2147">
        <f>VALUE(LEFT(J2147,1))</f>
        <v>2</v>
      </c>
      <c r="L2147" s="25" t="str">
        <f>+O2147</f>
        <v>R6 </v>
      </c>
      <c r="M2147" s="25" t="s">
        <v>4939</v>
      </c>
      <c r="N2147" s="25" t="s">
        <v>4940</v>
      </c>
      <c r="O2147" s="25" t="s">
        <v>3065</v>
      </c>
      <c r="P2147" s="25">
        <v>5398</v>
      </c>
      <c r="Q2147" s="25">
        <v>4.6280000000000001</v>
      </c>
      <c r="R2147" s="25" t="s">
        <v>36</v>
      </c>
      <c r="S2147" s="25" t="s">
        <v>878</v>
      </c>
    </row>
    <row r="2148" spans="1:19" x14ac:dyDescent="0.35">
      <c r="A2148" s="25" t="str">
        <f>+N2148</f>
        <v>Ruiz John</v>
      </c>
      <c r="B2148" s="25" t="str">
        <f>+M2148</f>
        <v>770.14.158.0</v>
      </c>
      <c r="C2148" s="25" t="str">
        <f>LEFT(L2148,2)</f>
        <v>R7</v>
      </c>
      <c r="D2148" s="25">
        <f>+Q2148</f>
        <v>3.4009999999999998</v>
      </c>
      <c r="E2148" s="25" t="str">
        <f>+R2148</f>
        <v>12&amp;U</v>
      </c>
      <c r="F2148" s="25" t="str">
        <f>+S2148</f>
        <v>A</v>
      </c>
      <c r="G2148" s="29" t="s">
        <v>1839</v>
      </c>
      <c r="H2148" s="29" t="str">
        <f t="shared" si="34"/>
        <v/>
      </c>
      <c r="I2148" s="25" t="str">
        <f>IF(K2148&gt;4,"Dames","Messieurs")</f>
        <v>Messieurs</v>
      </c>
      <c r="J2148" t="str">
        <f>RIGHT(B2148,5)</f>
        <v>158.0</v>
      </c>
      <c r="K2148">
        <f>VALUE(LEFT(J2148,1))</f>
        <v>1</v>
      </c>
      <c r="L2148" s="25" t="str">
        <f>+O2148</f>
        <v>R7 </v>
      </c>
      <c r="M2148" s="25" t="s">
        <v>4956</v>
      </c>
      <c r="N2148" s="25" t="s">
        <v>4957</v>
      </c>
      <c r="O2148" s="25" t="s">
        <v>3066</v>
      </c>
      <c r="P2148" s="25">
        <v>10456</v>
      </c>
      <c r="Q2148" s="25">
        <v>3.4009999999999998</v>
      </c>
      <c r="R2148" s="25" t="s">
        <v>50</v>
      </c>
      <c r="S2148" s="25" t="s">
        <v>36</v>
      </c>
    </row>
    <row r="2149" spans="1:19" x14ac:dyDescent="0.35">
      <c r="A2149" s="25" t="str">
        <f>+N2149</f>
        <v>Rundquist Erik</v>
      </c>
      <c r="B2149" s="25" t="str">
        <f>+M2149</f>
        <v>770.09.309.0</v>
      </c>
      <c r="C2149" s="25" t="str">
        <f>LEFT(L2149,2)</f>
        <v>R6</v>
      </c>
      <c r="D2149" s="25">
        <f>+Q2149</f>
        <v>4.0369999999999999</v>
      </c>
      <c r="E2149" s="25" t="str">
        <f>+R2149</f>
        <v>16&amp;U</v>
      </c>
      <c r="F2149" s="25" t="str">
        <f>+S2149</f>
        <v>A</v>
      </c>
      <c r="G2149" s="29" t="s">
        <v>29</v>
      </c>
      <c r="H2149" s="29" t="str">
        <f t="shared" si="34"/>
        <v/>
      </c>
      <c r="I2149" s="25" t="str">
        <f>IF(K2149&gt;4,"Dames","Messieurs")</f>
        <v>Messieurs</v>
      </c>
      <c r="J2149" t="str">
        <f>RIGHT(B2149,5)</f>
        <v>309.0</v>
      </c>
      <c r="K2149">
        <f>VALUE(LEFT(J2149,1))</f>
        <v>3</v>
      </c>
      <c r="L2149" s="25" t="str">
        <f>+O2149</f>
        <v>R6 </v>
      </c>
      <c r="M2149" s="25" t="s">
        <v>5228</v>
      </c>
      <c r="N2149" s="25" t="s">
        <v>5229</v>
      </c>
      <c r="O2149" s="25" t="s">
        <v>3065</v>
      </c>
      <c r="P2149" s="25">
        <v>7536</v>
      </c>
      <c r="Q2149" s="25">
        <v>4.0369999999999999</v>
      </c>
      <c r="R2149" s="25" t="s">
        <v>87</v>
      </c>
      <c r="S2149" s="25" t="s">
        <v>36</v>
      </c>
    </row>
    <row r="2150" spans="1:19" x14ac:dyDescent="0.35">
      <c r="A2150" s="25" t="str">
        <f>+N2150</f>
        <v>Ryniker Anne</v>
      </c>
      <c r="B2150" s="25" t="str">
        <f>+M2150</f>
        <v>774.60.870.0</v>
      </c>
      <c r="C2150" s="25" t="str">
        <f>LEFT(L2150,2)</f>
        <v>R7</v>
      </c>
      <c r="D2150" s="25">
        <f>+Q2150</f>
        <v>2.6949999999999998</v>
      </c>
      <c r="E2150" s="25" t="str">
        <f>+R2150</f>
        <v>65+</v>
      </c>
      <c r="F2150" s="25" t="str">
        <f>+S2150</f>
        <v>A</v>
      </c>
      <c r="G2150" s="29" t="s">
        <v>3995</v>
      </c>
      <c r="H2150" s="29" t="str">
        <f t="shared" si="34"/>
        <v/>
      </c>
      <c r="I2150" s="25" t="str">
        <f>IF(K2150&gt;4,"Dames","Messieurs")</f>
        <v>Dames</v>
      </c>
      <c r="J2150" t="str">
        <f>RIGHT(B2150,5)</f>
        <v>870.0</v>
      </c>
      <c r="K2150">
        <f>VALUE(LEFT(J2150,1))</f>
        <v>8</v>
      </c>
      <c r="L2150" s="25" t="str">
        <f>+O2150</f>
        <v>R7 </v>
      </c>
      <c r="M2150" s="25" t="s">
        <v>4068</v>
      </c>
      <c r="N2150" s="25" t="s">
        <v>4069</v>
      </c>
      <c r="O2150" s="25" t="s">
        <v>3066</v>
      </c>
      <c r="P2150" s="25">
        <v>5033</v>
      </c>
      <c r="Q2150" s="25">
        <v>2.6949999999999998</v>
      </c>
      <c r="R2150" s="25" t="s">
        <v>100</v>
      </c>
      <c r="S2150" s="25" t="s">
        <v>36</v>
      </c>
    </row>
    <row r="2151" spans="1:19" x14ac:dyDescent="0.35">
      <c r="A2151" s="25" t="str">
        <f>+N2151</f>
        <v>Ryser Heinz</v>
      </c>
      <c r="B2151" s="25" t="str">
        <f>+M2151</f>
        <v>774.60.176.0</v>
      </c>
      <c r="C2151" s="25" t="str">
        <f>LEFT(L2151,2)</f>
        <v>R7</v>
      </c>
      <c r="D2151" s="25">
        <f>+Q2151</f>
        <v>3.339</v>
      </c>
      <c r="E2151" s="25" t="str">
        <f>+R2151</f>
        <v>65+</v>
      </c>
      <c r="F2151" s="25" t="str">
        <f>+S2151</f>
        <v>A</v>
      </c>
      <c r="G2151" s="29" t="s">
        <v>1839</v>
      </c>
      <c r="H2151" s="29" t="str">
        <f t="shared" si="34"/>
        <v/>
      </c>
      <c r="I2151" s="25" t="str">
        <f>IF(K2151&gt;4,"Dames","Messieurs")</f>
        <v>Messieurs</v>
      </c>
      <c r="J2151" t="str">
        <f>RIGHT(B2151,5)</f>
        <v>176.0</v>
      </c>
      <c r="K2151">
        <f>VALUE(LEFT(J2151,1))</f>
        <v>1</v>
      </c>
      <c r="L2151" s="25" t="str">
        <f>+O2151</f>
        <v>R7 </v>
      </c>
      <c r="M2151" s="25" t="s">
        <v>2547</v>
      </c>
      <c r="N2151" s="25" t="s">
        <v>2548</v>
      </c>
      <c r="O2151" s="25" t="s">
        <v>3066</v>
      </c>
      <c r="P2151" s="25">
        <v>10794</v>
      </c>
      <c r="Q2151" s="25">
        <v>3.339</v>
      </c>
      <c r="R2151" s="25" t="s">
        <v>100</v>
      </c>
      <c r="S2151" s="25" t="s">
        <v>36</v>
      </c>
    </row>
    <row r="2152" spans="1:19" x14ac:dyDescent="0.35">
      <c r="A2152" s="25" t="str">
        <f>+N2152</f>
        <v>Sahin Sidar</v>
      </c>
      <c r="B2152" s="25" t="str">
        <f>+M2152</f>
        <v>775.82.305.0</v>
      </c>
      <c r="C2152" s="25" t="str">
        <f>LEFT(L2152,2)</f>
        <v>R9</v>
      </c>
      <c r="D2152" s="25">
        <f>+Q2152</f>
        <v>0.75</v>
      </c>
      <c r="E2152" s="25" t="str">
        <f>+R2152</f>
        <v>40+</v>
      </c>
      <c r="F2152" s="25" t="str">
        <f>+S2152</f>
        <v>A</v>
      </c>
      <c r="G2152" s="29" t="s">
        <v>3996</v>
      </c>
      <c r="H2152" s="29" t="str">
        <f t="shared" si="34"/>
        <v/>
      </c>
      <c r="I2152" s="25" t="str">
        <f>IF(K2152&gt;4,"Dames","Messieurs")</f>
        <v>Messieurs</v>
      </c>
      <c r="J2152" t="str">
        <f>RIGHT(B2152,5)</f>
        <v>305.0</v>
      </c>
      <c r="K2152">
        <f>VALUE(LEFT(J2152,1))</f>
        <v>3</v>
      </c>
      <c r="L2152" s="25" t="str">
        <f>+O2152</f>
        <v>R9 </v>
      </c>
      <c r="M2152" s="25" t="s">
        <v>4547</v>
      </c>
      <c r="N2152" s="25" t="s">
        <v>4548</v>
      </c>
      <c r="O2152" s="25" t="s">
        <v>3073</v>
      </c>
      <c r="P2152" s="25">
        <v>32458</v>
      </c>
      <c r="Q2152" s="25">
        <v>0.75</v>
      </c>
      <c r="R2152" s="25" t="s">
        <v>68</v>
      </c>
      <c r="S2152" s="25" t="s">
        <v>36</v>
      </c>
    </row>
    <row r="2153" spans="1:19" x14ac:dyDescent="0.35">
      <c r="A2153" s="25" t="str">
        <f>+N2153</f>
        <v>Sajadi Reza</v>
      </c>
      <c r="B2153" s="25" t="str">
        <f>+M2153</f>
        <v>775.79.303.0</v>
      </c>
      <c r="C2153" s="25" t="str">
        <f>LEFT(L2153,2)</f>
        <v>R5</v>
      </c>
      <c r="D2153" s="25">
        <f>+Q2153</f>
        <v>5.5229999999999997</v>
      </c>
      <c r="E2153" s="25" t="str">
        <f>+R2153</f>
        <v>45+</v>
      </c>
      <c r="F2153" s="25" t="str">
        <f>+S2153</f>
        <v>A</v>
      </c>
      <c r="G2153" s="29" t="s">
        <v>27</v>
      </c>
      <c r="H2153" s="29" t="str">
        <f t="shared" si="34"/>
        <v/>
      </c>
      <c r="I2153" s="25" t="str">
        <f>IF(K2153&gt;4,"Dames","Messieurs")</f>
        <v>Messieurs</v>
      </c>
      <c r="J2153" t="str">
        <f>RIGHT(B2153,5)</f>
        <v>303.0</v>
      </c>
      <c r="K2153">
        <f>VALUE(LEFT(J2153,1))</f>
        <v>3</v>
      </c>
      <c r="L2153" s="25" t="str">
        <f>+O2153</f>
        <v>R5 </v>
      </c>
      <c r="M2153" s="25" t="s">
        <v>1475</v>
      </c>
      <c r="N2153" s="25" t="s">
        <v>1476</v>
      </c>
      <c r="O2153" s="25" t="s">
        <v>3084</v>
      </c>
      <c r="P2153" s="25">
        <v>3090</v>
      </c>
      <c r="Q2153" s="25">
        <v>5.5229999999999997</v>
      </c>
      <c r="R2153" s="25" t="s">
        <v>78</v>
      </c>
      <c r="S2153" s="25" t="s">
        <v>36</v>
      </c>
    </row>
    <row r="2154" spans="1:19" x14ac:dyDescent="0.35">
      <c r="A2154" s="25" t="str">
        <f>+N2154</f>
        <v>Salama Daniel</v>
      </c>
      <c r="B2154" s="25" t="str">
        <f>+M2154</f>
        <v>776.83.493.0</v>
      </c>
      <c r="C2154" s="25" t="str">
        <f>LEFT(L2154,2)</f>
        <v>R7</v>
      </c>
      <c r="D2154" s="25">
        <f>+Q2154</f>
        <v>2.774</v>
      </c>
      <c r="E2154" s="25" t="str">
        <f>+R2154</f>
        <v>40+</v>
      </c>
      <c r="F2154" s="25" t="str">
        <f>+S2154</f>
        <v>A</v>
      </c>
      <c r="G2154" s="29" t="s">
        <v>3995</v>
      </c>
      <c r="H2154" s="29" t="str">
        <f t="shared" si="34"/>
        <v/>
      </c>
      <c r="I2154" s="25" t="str">
        <f>IF(K2154&gt;4,"Dames","Messieurs")</f>
        <v>Messieurs</v>
      </c>
      <c r="J2154" t="str">
        <f>RIGHT(B2154,5)</f>
        <v>493.0</v>
      </c>
      <c r="K2154">
        <f>VALUE(LEFT(J2154,1))</f>
        <v>4</v>
      </c>
      <c r="L2154" s="25" t="str">
        <f>+O2154</f>
        <v>R7 </v>
      </c>
      <c r="M2154" s="25" t="s">
        <v>4168</v>
      </c>
      <c r="N2154" s="25" t="s">
        <v>4169</v>
      </c>
      <c r="O2154" s="25" t="s">
        <v>3066</v>
      </c>
      <c r="P2154" s="25">
        <v>13918</v>
      </c>
      <c r="Q2154" s="25">
        <v>2.774</v>
      </c>
      <c r="R2154" s="25" t="s">
        <v>68</v>
      </c>
      <c r="S2154" s="25" t="s">
        <v>36</v>
      </c>
    </row>
    <row r="2155" spans="1:19" x14ac:dyDescent="0.35">
      <c r="A2155" s="25" t="str">
        <f>+N2155</f>
        <v>Salem Nora</v>
      </c>
      <c r="B2155" s="25" t="str">
        <f>+M2155</f>
        <v>776.03.750.0</v>
      </c>
      <c r="C2155" s="25" t="str">
        <f>LEFT(L2155,2)</f>
        <v>R9</v>
      </c>
      <c r="D2155" s="25">
        <f>+Q2155</f>
        <v>0.74199999999999999</v>
      </c>
      <c r="E2155" s="25" t="str">
        <f>+R2155</f>
        <v>A</v>
      </c>
      <c r="F2155" s="25" t="str">
        <f>+S2155</f>
        <v>S</v>
      </c>
      <c r="G2155" s="29" t="s">
        <v>3359</v>
      </c>
      <c r="H2155" s="29" t="str">
        <f t="shared" si="34"/>
        <v/>
      </c>
      <c r="I2155" s="25" t="str">
        <f>IF(K2155&gt;4,"Dames","Messieurs")</f>
        <v>Dames</v>
      </c>
      <c r="J2155" t="str">
        <f>RIGHT(B2155,5)</f>
        <v>750.0</v>
      </c>
      <c r="K2155">
        <f>VALUE(LEFT(J2155,1))</f>
        <v>7</v>
      </c>
      <c r="L2155" s="25" t="str">
        <f>+O2155</f>
        <v>R9 </v>
      </c>
      <c r="M2155" s="25" t="s">
        <v>1739</v>
      </c>
      <c r="N2155" s="25" t="s">
        <v>1740</v>
      </c>
      <c r="O2155" s="25" t="s">
        <v>3073</v>
      </c>
      <c r="P2155" s="25">
        <v>20720</v>
      </c>
      <c r="Q2155" s="25">
        <v>0.74199999999999999</v>
      </c>
      <c r="R2155" s="25" t="s">
        <v>36</v>
      </c>
      <c r="S2155" s="25" t="s">
        <v>878</v>
      </c>
    </row>
    <row r="2156" spans="1:19" x14ac:dyDescent="0.35">
      <c r="A2156" s="25" t="str">
        <f>+N2156</f>
        <v>Salerno Quorchi Anouar</v>
      </c>
      <c r="B2156" s="25" t="str">
        <f>+M2156</f>
        <v>776.04.385.0</v>
      </c>
      <c r="C2156" s="25" t="str">
        <f>LEFT(L2156,2)</f>
        <v>R9</v>
      </c>
      <c r="D2156" s="25">
        <f>+Q2156</f>
        <v>0.75</v>
      </c>
      <c r="E2156" s="25" t="str">
        <f>+R2156</f>
        <v>A</v>
      </c>
      <c r="F2156" s="25" t="str">
        <f>+S2156</f>
        <v>S</v>
      </c>
      <c r="G2156" s="29" t="s">
        <v>28</v>
      </c>
      <c r="H2156" s="29" t="str">
        <f t="shared" si="34"/>
        <v/>
      </c>
      <c r="I2156" s="25" t="str">
        <f>IF(K2156&gt;4,"Dames","Messieurs")</f>
        <v>Messieurs</v>
      </c>
      <c r="J2156" t="str">
        <f>RIGHT(B2156,5)</f>
        <v>385.0</v>
      </c>
      <c r="K2156">
        <f>VALUE(LEFT(J2156,1))</f>
        <v>3</v>
      </c>
      <c r="L2156" s="25" t="str">
        <f>+O2156</f>
        <v>R9 </v>
      </c>
      <c r="M2156" s="25" t="s">
        <v>415</v>
      </c>
      <c r="N2156" s="25" t="s">
        <v>416</v>
      </c>
      <c r="O2156" s="25" t="s">
        <v>3073</v>
      </c>
      <c r="P2156" s="25">
        <v>32458</v>
      </c>
      <c r="Q2156" s="25">
        <v>0.75</v>
      </c>
      <c r="R2156" s="25" t="s">
        <v>36</v>
      </c>
      <c r="S2156" s="25" t="s">
        <v>878</v>
      </c>
    </row>
    <row r="2157" spans="1:19" x14ac:dyDescent="0.35">
      <c r="A2157" s="25" t="str">
        <f>+N2157</f>
        <v>Salgado Gabriella</v>
      </c>
      <c r="B2157" s="25" t="str">
        <f>+M2157</f>
        <v>776.00.505.0</v>
      </c>
      <c r="C2157" s="25" t="str">
        <f>LEFT(L2157,2)</f>
        <v>R9</v>
      </c>
      <c r="D2157" s="25">
        <f>+Q2157</f>
        <v>0.75</v>
      </c>
      <c r="E2157" s="25" t="str">
        <f>+R2157</f>
        <v>A</v>
      </c>
      <c r="F2157" s="25" t="str">
        <f>+S2157</f>
        <v>S</v>
      </c>
      <c r="G2157" s="29" t="s">
        <v>543</v>
      </c>
      <c r="H2157" s="29" t="str">
        <f t="shared" si="34"/>
        <v/>
      </c>
      <c r="I2157" s="25" t="str">
        <f>IF(K2157&gt;4,"Dames","Messieurs")</f>
        <v>Dames</v>
      </c>
      <c r="J2157" t="str">
        <f>RIGHT(B2157,5)</f>
        <v>505.0</v>
      </c>
      <c r="K2157">
        <f>VALUE(LEFT(J2157,1))</f>
        <v>5</v>
      </c>
      <c r="L2157" s="25" t="str">
        <f>+O2157</f>
        <v>R9 </v>
      </c>
      <c r="M2157" s="25" t="s">
        <v>1363</v>
      </c>
      <c r="N2157" s="25" t="s">
        <v>1364</v>
      </c>
      <c r="O2157" s="25" t="s">
        <v>3073</v>
      </c>
      <c r="P2157" s="25">
        <v>11805</v>
      </c>
      <c r="Q2157" s="25">
        <v>0.75</v>
      </c>
      <c r="R2157" s="25" t="s">
        <v>36</v>
      </c>
      <c r="S2157" s="25" t="s">
        <v>878</v>
      </c>
    </row>
    <row r="2158" spans="1:19" x14ac:dyDescent="0.35">
      <c r="A2158" s="25" t="str">
        <f>+N2158</f>
        <v>Salgado Pilar</v>
      </c>
      <c r="B2158" s="25" t="str">
        <f>+M2158</f>
        <v>776.62.858.0</v>
      </c>
      <c r="C2158" s="25" t="str">
        <f>LEFT(L2158,2)</f>
        <v>R9</v>
      </c>
      <c r="D2158" s="25">
        <f>+Q2158</f>
        <v>0.75</v>
      </c>
      <c r="E2158" s="25" t="str">
        <f>+R2158</f>
        <v>60+</v>
      </c>
      <c r="F2158" s="25" t="str">
        <f>+S2158</f>
        <v>S</v>
      </c>
      <c r="G2158" s="29" t="s">
        <v>28</v>
      </c>
      <c r="H2158" s="29" t="str">
        <f t="shared" si="34"/>
        <v/>
      </c>
      <c r="I2158" s="25" t="str">
        <f>IF(K2158&gt;4,"Dames","Messieurs")</f>
        <v>Dames</v>
      </c>
      <c r="J2158" t="str">
        <f>RIGHT(B2158,5)</f>
        <v>858.0</v>
      </c>
      <c r="K2158">
        <f>VALUE(LEFT(J2158,1))</f>
        <v>8</v>
      </c>
      <c r="L2158" s="25" t="str">
        <f>+O2158</f>
        <v>R9 </v>
      </c>
      <c r="M2158" s="25" t="s">
        <v>3191</v>
      </c>
      <c r="N2158" s="25" t="s">
        <v>3192</v>
      </c>
      <c r="O2158" s="25" t="s">
        <v>3073</v>
      </c>
      <c r="P2158" s="25">
        <v>11805</v>
      </c>
      <c r="Q2158" s="25">
        <v>0.75</v>
      </c>
      <c r="R2158" s="25" t="s">
        <v>47</v>
      </c>
      <c r="S2158" s="25" t="s">
        <v>878</v>
      </c>
    </row>
    <row r="2159" spans="1:19" x14ac:dyDescent="0.35">
      <c r="A2159" s="25" t="str">
        <f>+N2159</f>
        <v>Salgado Samuel</v>
      </c>
      <c r="B2159" s="25" t="str">
        <f>+M2159</f>
        <v>776.96.330.0</v>
      </c>
      <c r="C2159" s="25" t="str">
        <f>LEFT(L2159,2)</f>
        <v>R9</v>
      </c>
      <c r="D2159" s="25">
        <f>+Q2159</f>
        <v>0.75</v>
      </c>
      <c r="E2159" s="25" t="str">
        <f>+R2159</f>
        <v>A</v>
      </c>
      <c r="F2159" s="25" t="str">
        <f>+S2159</f>
        <v>S</v>
      </c>
      <c r="G2159" s="29" t="s">
        <v>543</v>
      </c>
      <c r="H2159" s="29" t="str">
        <f t="shared" si="34"/>
        <v/>
      </c>
      <c r="I2159" s="25" t="str">
        <f>IF(K2159&gt;4,"Dames","Messieurs")</f>
        <v>Messieurs</v>
      </c>
      <c r="J2159" t="str">
        <f>RIGHT(B2159,5)</f>
        <v>330.0</v>
      </c>
      <c r="K2159">
        <f>VALUE(LEFT(J2159,1))</f>
        <v>3</v>
      </c>
      <c r="L2159" s="25" t="str">
        <f>+O2159</f>
        <v>R9 </v>
      </c>
      <c r="M2159" s="25" t="s">
        <v>1365</v>
      </c>
      <c r="N2159" s="25" t="s">
        <v>1366</v>
      </c>
      <c r="O2159" s="25" t="s">
        <v>3073</v>
      </c>
      <c r="P2159" s="25">
        <v>32458</v>
      </c>
      <c r="Q2159" s="25">
        <v>0.75</v>
      </c>
      <c r="R2159" s="25" t="s">
        <v>36</v>
      </c>
      <c r="S2159" s="25" t="s">
        <v>878</v>
      </c>
    </row>
    <row r="2160" spans="1:19" x14ac:dyDescent="0.35">
      <c r="A2160" s="25" t="str">
        <f>+N2160</f>
        <v>Salomon Maxime</v>
      </c>
      <c r="B2160" s="25" t="str">
        <f>+M2160</f>
        <v>776.02.130.0</v>
      </c>
      <c r="C2160" s="25" t="str">
        <f>LEFT(L2160,2)</f>
        <v>R5</v>
      </c>
      <c r="D2160" s="25">
        <f>+Q2160</f>
        <v>4.8369999999999997</v>
      </c>
      <c r="E2160" s="25" t="str">
        <f>+R2160</f>
        <v>A</v>
      </c>
      <c r="F2160" s="25" t="str">
        <f>+S2160</f>
        <v>A</v>
      </c>
      <c r="G2160" s="29" t="s">
        <v>3393</v>
      </c>
      <c r="H2160" s="29" t="str">
        <f t="shared" si="34"/>
        <v/>
      </c>
      <c r="I2160" s="25" t="str">
        <f>IF(K2160&gt;4,"Dames","Messieurs")</f>
        <v>Messieurs</v>
      </c>
      <c r="J2160" t="str">
        <f>RIGHT(B2160,5)</f>
        <v>130.0</v>
      </c>
      <c r="K2160">
        <f>VALUE(LEFT(J2160,1))</f>
        <v>1</v>
      </c>
      <c r="L2160" s="25" t="str">
        <f>+O2160</f>
        <v>R5 </v>
      </c>
      <c r="M2160" s="25" t="s">
        <v>3614</v>
      </c>
      <c r="N2160" s="25" t="s">
        <v>3615</v>
      </c>
      <c r="O2160" s="25" t="s">
        <v>3084</v>
      </c>
      <c r="P2160" s="25">
        <v>4754</v>
      </c>
      <c r="Q2160" s="25">
        <v>4.8369999999999997</v>
      </c>
      <c r="R2160" s="25" t="s">
        <v>36</v>
      </c>
      <c r="S2160" s="25" t="s">
        <v>36</v>
      </c>
    </row>
    <row r="2161" spans="1:19" x14ac:dyDescent="0.35">
      <c r="A2161" s="25" t="str">
        <f>+N2161</f>
        <v>Saltafuori Mauro</v>
      </c>
      <c r="B2161" s="25" t="str">
        <f>+M2161</f>
        <v>776.58.332.0</v>
      </c>
      <c r="C2161" s="25" t="str">
        <f>LEFT(L2161,2)</f>
        <v>R9</v>
      </c>
      <c r="D2161" s="25">
        <f>+Q2161</f>
        <v>0.75</v>
      </c>
      <c r="E2161" s="25" t="str">
        <f>+R2161</f>
        <v>65+</v>
      </c>
      <c r="F2161" s="25" t="str">
        <f>+S2161</f>
        <v>S</v>
      </c>
      <c r="G2161" s="29" t="s">
        <v>28</v>
      </c>
      <c r="H2161" s="29" t="str">
        <f t="shared" si="34"/>
        <v/>
      </c>
      <c r="I2161" s="25" t="str">
        <f>IF(K2161&gt;4,"Dames","Messieurs")</f>
        <v>Messieurs</v>
      </c>
      <c r="J2161" t="str">
        <f>RIGHT(B2161,5)</f>
        <v>332.0</v>
      </c>
      <c r="K2161">
        <f>VALUE(LEFT(J2161,1))</f>
        <v>3</v>
      </c>
      <c r="L2161" s="25" t="str">
        <f>+O2161</f>
        <v>R9 </v>
      </c>
      <c r="M2161" s="25" t="s">
        <v>1567</v>
      </c>
      <c r="N2161" s="25" t="s">
        <v>1568</v>
      </c>
      <c r="O2161" s="25" t="s">
        <v>3073</v>
      </c>
      <c r="P2161" s="25">
        <v>32458</v>
      </c>
      <c r="Q2161" s="25">
        <v>0.75</v>
      </c>
      <c r="R2161" s="25" t="s">
        <v>100</v>
      </c>
      <c r="S2161" s="25" t="s">
        <v>878</v>
      </c>
    </row>
    <row r="2162" spans="1:19" x14ac:dyDescent="0.35">
      <c r="A2162" s="25" t="str">
        <f>+N2162</f>
        <v>Samah Alan</v>
      </c>
      <c r="B2162" s="25" t="str">
        <f>+M2162</f>
        <v>777.97.389.0</v>
      </c>
      <c r="C2162" s="25" t="str">
        <f>LEFT(L2162,2)</f>
        <v>R9</v>
      </c>
      <c r="D2162" s="25">
        <f>+Q2162</f>
        <v>0.75</v>
      </c>
      <c r="E2162" s="25" t="str">
        <f>+R2162</f>
        <v>A</v>
      </c>
      <c r="F2162" s="25" t="str">
        <f>+S2162</f>
        <v>S</v>
      </c>
      <c r="G2162" s="29" t="s">
        <v>28</v>
      </c>
      <c r="H2162" s="29" t="str">
        <f t="shared" si="34"/>
        <v/>
      </c>
      <c r="I2162" s="25" t="str">
        <f>IF(K2162&gt;4,"Dames","Messieurs")</f>
        <v>Messieurs</v>
      </c>
      <c r="J2162" t="str">
        <f>RIGHT(B2162,5)</f>
        <v>389.0</v>
      </c>
      <c r="K2162">
        <f>VALUE(LEFT(J2162,1))</f>
        <v>3</v>
      </c>
      <c r="L2162" s="25" t="str">
        <f>+O2162</f>
        <v>R9 </v>
      </c>
      <c r="M2162" s="25" t="s">
        <v>1569</v>
      </c>
      <c r="N2162" s="25" t="s">
        <v>1570</v>
      </c>
      <c r="O2162" s="25" t="s">
        <v>3073</v>
      </c>
      <c r="P2162" s="25">
        <v>32458</v>
      </c>
      <c r="Q2162" s="25">
        <v>0.75</v>
      </c>
      <c r="R2162" s="25" t="s">
        <v>36</v>
      </c>
      <c r="S2162" s="25" t="s">
        <v>878</v>
      </c>
    </row>
    <row r="2163" spans="1:19" x14ac:dyDescent="0.35">
      <c r="A2163" s="25" t="str">
        <f>+N2163</f>
        <v>Sanchez Panizza Rodrigo</v>
      </c>
      <c r="B2163" s="25" t="str">
        <f>+M2163</f>
        <v>777.78.355.0</v>
      </c>
      <c r="C2163" s="25" t="str">
        <f>LEFT(L2163,2)</f>
        <v>R9</v>
      </c>
      <c r="D2163" s="25">
        <f>+Q2163</f>
        <v>0.75</v>
      </c>
      <c r="E2163" s="25" t="str">
        <f>+R2163</f>
        <v>45+</v>
      </c>
      <c r="F2163" s="25" t="str">
        <f>+S2163</f>
        <v>A</v>
      </c>
      <c r="G2163" s="29" t="s">
        <v>1839</v>
      </c>
      <c r="H2163" s="29" t="str">
        <f t="shared" si="34"/>
        <v/>
      </c>
      <c r="I2163" s="25" t="str">
        <f>IF(K2163&gt;4,"Dames","Messieurs")</f>
        <v>Messieurs</v>
      </c>
      <c r="J2163" t="str">
        <f>RIGHT(B2163,5)</f>
        <v>355.0</v>
      </c>
      <c r="K2163">
        <f>VALUE(LEFT(J2163,1))</f>
        <v>3</v>
      </c>
      <c r="L2163" s="25" t="str">
        <f>+O2163</f>
        <v>R9 </v>
      </c>
      <c r="M2163" s="25" t="s">
        <v>4979</v>
      </c>
      <c r="N2163" s="25" t="s">
        <v>4980</v>
      </c>
      <c r="O2163" s="25" t="s">
        <v>3073</v>
      </c>
      <c r="P2163" s="25">
        <v>32458</v>
      </c>
      <c r="Q2163" s="25">
        <v>0.75</v>
      </c>
      <c r="R2163" s="25" t="s">
        <v>78</v>
      </c>
      <c r="S2163" s="25" t="s">
        <v>36</v>
      </c>
    </row>
    <row r="2164" spans="1:19" x14ac:dyDescent="0.35">
      <c r="A2164" s="25" t="str">
        <f>+N2164</f>
        <v>Sancho Joana</v>
      </c>
      <c r="B2164" s="25" t="str">
        <f>+M2164</f>
        <v>777.65.828.0</v>
      </c>
      <c r="C2164" s="25" t="str">
        <f>LEFT(L2164,2)</f>
        <v>R5</v>
      </c>
      <c r="D2164" s="25">
        <f>+Q2164</f>
        <v>4.5590000000000002</v>
      </c>
      <c r="E2164" s="25" t="str">
        <f>+R2164</f>
        <v>60+</v>
      </c>
      <c r="F2164" s="25" t="str">
        <f>+S2164</f>
        <v>A</v>
      </c>
      <c r="G2164" s="29" t="s">
        <v>3977</v>
      </c>
      <c r="H2164" s="29" t="str">
        <f t="shared" si="34"/>
        <v/>
      </c>
      <c r="I2164" s="25" t="str">
        <f>IF(K2164&gt;4,"Dames","Messieurs")</f>
        <v>Dames</v>
      </c>
      <c r="J2164" t="str">
        <f>RIGHT(B2164,5)</f>
        <v>828.0</v>
      </c>
      <c r="K2164">
        <f>VALUE(LEFT(J2164,1))</f>
        <v>8</v>
      </c>
      <c r="L2164" s="25" t="str">
        <f>+O2164</f>
        <v>R5 </v>
      </c>
      <c r="M2164" s="25" t="s">
        <v>4893</v>
      </c>
      <c r="N2164" s="25" t="s">
        <v>4894</v>
      </c>
      <c r="O2164" s="25" t="s">
        <v>3084</v>
      </c>
      <c r="P2164" s="25">
        <v>1962</v>
      </c>
      <c r="Q2164" s="25">
        <v>4.5590000000000002</v>
      </c>
      <c r="R2164" s="25" t="s">
        <v>47</v>
      </c>
      <c r="S2164" s="25" t="s">
        <v>36</v>
      </c>
    </row>
    <row r="2165" spans="1:19" x14ac:dyDescent="0.35">
      <c r="A2165" s="25" t="str">
        <f>+N2165</f>
        <v>Sand Fabian</v>
      </c>
      <c r="B2165" s="25" t="str">
        <f>+M2165</f>
        <v>777.09.325.0</v>
      </c>
      <c r="C2165" s="25" t="str">
        <f>LEFT(L2165,2)</f>
        <v>R9</v>
      </c>
      <c r="D2165" s="25">
        <f>+Q2165</f>
        <v>0.75</v>
      </c>
      <c r="E2165" s="25" t="str">
        <f>+R2165</f>
        <v>16&amp;U</v>
      </c>
      <c r="F2165" s="25" t="str">
        <f>+S2165</f>
        <v>S</v>
      </c>
      <c r="G2165" s="29" t="s">
        <v>3359</v>
      </c>
      <c r="H2165" s="29" t="str">
        <f t="shared" si="34"/>
        <v/>
      </c>
      <c r="I2165" s="25" t="str">
        <f>IF(K2165&gt;4,"Dames","Messieurs")</f>
        <v>Messieurs</v>
      </c>
      <c r="J2165" t="str">
        <f>RIGHT(B2165,5)</f>
        <v>325.0</v>
      </c>
      <c r="K2165">
        <f>VALUE(LEFT(J2165,1))</f>
        <v>3</v>
      </c>
      <c r="L2165" s="25" t="str">
        <f>+O2165</f>
        <v>R9 </v>
      </c>
      <c r="M2165" s="25" t="s">
        <v>825</v>
      </c>
      <c r="N2165" s="25" t="s">
        <v>826</v>
      </c>
      <c r="O2165" s="25" t="s">
        <v>3073</v>
      </c>
      <c r="P2165" s="25">
        <v>32458</v>
      </c>
      <c r="Q2165" s="25">
        <v>0.75</v>
      </c>
      <c r="R2165" s="25" t="s">
        <v>87</v>
      </c>
      <c r="S2165" s="25" t="s">
        <v>878</v>
      </c>
    </row>
    <row r="2166" spans="1:19" x14ac:dyDescent="0.35">
      <c r="A2166" s="25" t="str">
        <f>+N2166</f>
        <v>San-Juan José</v>
      </c>
      <c r="B2166" s="25" t="str">
        <f>+M2166</f>
        <v>777.53.110.0</v>
      </c>
      <c r="C2166" s="25" t="str">
        <f>LEFT(L2166,2)</f>
        <v>R7</v>
      </c>
      <c r="D2166" s="25">
        <f>+Q2166</f>
        <v>2.3660000000000001</v>
      </c>
      <c r="E2166" s="25" t="str">
        <f>+R2166</f>
        <v>70+</v>
      </c>
      <c r="F2166" s="25" t="str">
        <f>+S2166</f>
        <v>A</v>
      </c>
      <c r="G2166" s="29" t="s">
        <v>3359</v>
      </c>
      <c r="H2166" s="29" t="str">
        <f t="shared" si="34"/>
        <v/>
      </c>
      <c r="I2166" s="25" t="str">
        <f>IF(K2166&gt;4,"Dames","Messieurs")</f>
        <v>Messieurs</v>
      </c>
      <c r="J2166" t="str">
        <f>RIGHT(B2166,5)</f>
        <v>110.0</v>
      </c>
      <c r="K2166">
        <f>VALUE(LEFT(J2166,1))</f>
        <v>1</v>
      </c>
      <c r="L2166" s="25" t="str">
        <f>+O2166</f>
        <v>R7 </v>
      </c>
      <c r="M2166" s="25" t="s">
        <v>759</v>
      </c>
      <c r="N2166" s="25" t="s">
        <v>3921</v>
      </c>
      <c r="O2166" s="25" t="s">
        <v>3066</v>
      </c>
      <c r="P2166" s="25">
        <v>16520</v>
      </c>
      <c r="Q2166" s="25">
        <v>2.3660000000000001</v>
      </c>
      <c r="R2166" s="25" t="s">
        <v>148</v>
      </c>
      <c r="S2166" s="25" t="s">
        <v>36</v>
      </c>
    </row>
    <row r="2167" spans="1:19" x14ac:dyDescent="0.35">
      <c r="A2167" s="25" t="str">
        <f>+N2167</f>
        <v>Santamaria Blanca</v>
      </c>
      <c r="B2167" s="25" t="str">
        <f>+M2167</f>
        <v>777.67.674.0</v>
      </c>
      <c r="C2167" s="25" t="str">
        <f>LEFT(L2167,2)</f>
        <v>R8</v>
      </c>
      <c r="D2167" s="25">
        <f>+Q2167</f>
        <v>1.262</v>
      </c>
      <c r="E2167" s="25" t="str">
        <f>+R2167</f>
        <v>55+</v>
      </c>
      <c r="F2167" s="25" t="str">
        <f>+S2167</f>
        <v>A</v>
      </c>
      <c r="G2167" s="29" t="s">
        <v>29</v>
      </c>
      <c r="H2167" s="29" t="str">
        <f t="shared" si="34"/>
        <v/>
      </c>
      <c r="I2167" s="25" t="str">
        <f>IF(K2167&gt;4,"Dames","Messieurs")</f>
        <v>Dames</v>
      </c>
      <c r="J2167" t="str">
        <f>RIGHT(B2167,5)</f>
        <v>674.0</v>
      </c>
      <c r="K2167">
        <f>VALUE(LEFT(J2167,1))</f>
        <v>6</v>
      </c>
      <c r="L2167" s="25" t="str">
        <f>+O2167</f>
        <v>R8 </v>
      </c>
      <c r="M2167" s="25" t="s">
        <v>5188</v>
      </c>
      <c r="N2167" s="25" t="s">
        <v>5189</v>
      </c>
      <c r="O2167" s="25" t="s">
        <v>3070</v>
      </c>
      <c r="P2167" s="25">
        <v>9544</v>
      </c>
      <c r="Q2167" s="25">
        <v>1.262</v>
      </c>
      <c r="R2167" s="25" t="s">
        <v>53</v>
      </c>
      <c r="S2167" s="25" t="s">
        <v>36</v>
      </c>
    </row>
    <row r="2168" spans="1:19" x14ac:dyDescent="0.35">
      <c r="A2168" s="25" t="str">
        <f>+N2168</f>
        <v>Santos Ana Catarina</v>
      </c>
      <c r="B2168" s="25" t="str">
        <f>+M2168</f>
        <v>777.02.603.0</v>
      </c>
      <c r="C2168" s="25" t="str">
        <f>LEFT(L2168,2)</f>
        <v>R9</v>
      </c>
      <c r="D2168" s="25">
        <f>+Q2168</f>
        <v>0.75</v>
      </c>
      <c r="E2168" s="25" t="str">
        <f>+R2168</f>
        <v>A</v>
      </c>
      <c r="F2168" s="25" t="str">
        <f>+S2168</f>
        <v>S</v>
      </c>
      <c r="G2168" s="29" t="s">
        <v>2175</v>
      </c>
      <c r="H2168" s="29" t="str">
        <f t="shared" si="34"/>
        <v/>
      </c>
      <c r="I2168" s="25" t="str">
        <f>IF(K2168&gt;4,"Dames","Messieurs")</f>
        <v>Dames</v>
      </c>
      <c r="J2168" t="str">
        <f>RIGHT(B2168,5)</f>
        <v>603.0</v>
      </c>
      <c r="K2168">
        <f>VALUE(LEFT(J2168,1))</f>
        <v>6</v>
      </c>
      <c r="L2168" s="25" t="str">
        <f>+O2168</f>
        <v>R9 </v>
      </c>
      <c r="M2168" s="25" t="s">
        <v>3021</v>
      </c>
      <c r="N2168" s="25" t="s">
        <v>3022</v>
      </c>
      <c r="O2168" s="25" t="s">
        <v>3073</v>
      </c>
      <c r="P2168" s="25">
        <v>11805</v>
      </c>
      <c r="Q2168" s="25">
        <v>0.75</v>
      </c>
      <c r="R2168" s="25" t="s">
        <v>36</v>
      </c>
      <c r="S2168" s="25" t="s">
        <v>878</v>
      </c>
    </row>
    <row r="2169" spans="1:19" x14ac:dyDescent="0.35">
      <c r="A2169" s="25" t="str">
        <f>+N2169</f>
        <v>SANTOS Eva</v>
      </c>
      <c r="B2169" s="25" t="str">
        <f>+M2169</f>
        <v>777.03.602.0</v>
      </c>
      <c r="C2169" s="25" t="str">
        <f>LEFT(L2169,2)</f>
        <v>R9</v>
      </c>
      <c r="D2169" s="25">
        <f>+Q2169</f>
        <v>0.75</v>
      </c>
      <c r="E2169" s="25" t="str">
        <f>+R2169</f>
        <v>A</v>
      </c>
      <c r="F2169" s="25" t="str">
        <f>+S2169</f>
        <v>S</v>
      </c>
      <c r="G2169" s="29" t="s">
        <v>543</v>
      </c>
      <c r="H2169" s="29" t="str">
        <f t="shared" si="34"/>
        <v/>
      </c>
      <c r="I2169" s="25" t="str">
        <f>IF(K2169&gt;4,"Dames","Messieurs")</f>
        <v>Dames</v>
      </c>
      <c r="J2169" t="str">
        <f>RIGHT(B2169,5)</f>
        <v>602.0</v>
      </c>
      <c r="K2169">
        <f>VALUE(LEFT(J2169,1))</f>
        <v>6</v>
      </c>
      <c r="L2169" s="25" t="str">
        <f>+O2169</f>
        <v>R9 </v>
      </c>
      <c r="M2169" s="25" t="s">
        <v>1367</v>
      </c>
      <c r="N2169" s="25" t="s">
        <v>1368</v>
      </c>
      <c r="O2169" s="25" t="s">
        <v>3073</v>
      </c>
      <c r="P2169" s="25">
        <v>11805</v>
      </c>
      <c r="Q2169" s="25">
        <v>0.75</v>
      </c>
      <c r="R2169" s="25" t="s">
        <v>36</v>
      </c>
      <c r="S2169" s="25" t="s">
        <v>878</v>
      </c>
    </row>
    <row r="2170" spans="1:19" x14ac:dyDescent="0.35">
      <c r="A2170" s="25" t="str">
        <f>+N2170</f>
        <v>Sapey Michel</v>
      </c>
      <c r="B2170" s="25" t="str">
        <f>+M2170</f>
        <v>777.42.327.0</v>
      </c>
      <c r="C2170" s="25" t="str">
        <f>LEFT(L2170,2)</f>
        <v>R9</v>
      </c>
      <c r="D2170" s="25">
        <f>+Q2170</f>
        <v>0.75</v>
      </c>
      <c r="E2170" s="25" t="str">
        <f>+R2170</f>
        <v>80+</v>
      </c>
      <c r="F2170" s="25" t="str">
        <f>+S2170</f>
        <v>S</v>
      </c>
      <c r="G2170" s="29" t="s">
        <v>3359</v>
      </c>
      <c r="H2170" s="29" t="str">
        <f t="shared" si="34"/>
        <v/>
      </c>
      <c r="I2170" s="25" t="str">
        <f>IF(K2170&gt;4,"Dames","Messieurs")</f>
        <v>Messieurs</v>
      </c>
      <c r="J2170" t="str">
        <f>RIGHT(B2170,5)</f>
        <v>327.0</v>
      </c>
      <c r="K2170">
        <f>VALUE(LEFT(J2170,1))</f>
        <v>3</v>
      </c>
      <c r="L2170" s="25" t="str">
        <f>+O2170</f>
        <v>R9 </v>
      </c>
      <c r="M2170" s="25" t="s">
        <v>1742</v>
      </c>
      <c r="N2170" s="25" t="s">
        <v>1743</v>
      </c>
      <c r="O2170" s="25" t="s">
        <v>3073</v>
      </c>
      <c r="P2170" s="25">
        <v>32458</v>
      </c>
      <c r="Q2170" s="25">
        <v>0.75</v>
      </c>
      <c r="R2170" s="25" t="s">
        <v>160</v>
      </c>
      <c r="S2170" s="25" t="s">
        <v>878</v>
      </c>
    </row>
    <row r="2171" spans="1:19" x14ac:dyDescent="0.35">
      <c r="A2171" s="25" t="str">
        <f>+N2171</f>
        <v>SATAMIAN ALIK</v>
      </c>
      <c r="B2171" s="25" t="str">
        <f>+M2171</f>
        <v>778.10.227.0</v>
      </c>
      <c r="C2171" s="25" t="str">
        <f>LEFT(L2171,2)</f>
        <v>R9</v>
      </c>
      <c r="D2171" s="25">
        <f>+Q2171</f>
        <v>0.75</v>
      </c>
      <c r="E2171" s="25" t="str">
        <f>+R2171</f>
        <v>16&amp;U</v>
      </c>
      <c r="F2171" s="25" t="str">
        <f>+S2171</f>
        <v>S</v>
      </c>
      <c r="G2171" s="29" t="s">
        <v>1839</v>
      </c>
      <c r="H2171" s="29" t="str">
        <f t="shared" si="34"/>
        <v/>
      </c>
      <c r="I2171" s="25" t="str">
        <f>IF(K2171&gt;4,"Dames","Messieurs")</f>
        <v>Messieurs</v>
      </c>
      <c r="J2171" t="str">
        <f>RIGHT(B2171,5)</f>
        <v>227.0</v>
      </c>
      <c r="K2171">
        <f>VALUE(LEFT(J2171,1))</f>
        <v>2</v>
      </c>
      <c r="L2171" s="25" t="str">
        <f>+O2171</f>
        <v>R9 </v>
      </c>
      <c r="M2171" s="25" t="s">
        <v>2600</v>
      </c>
      <c r="N2171" s="25" t="s">
        <v>2601</v>
      </c>
      <c r="O2171" s="25" t="s">
        <v>3073</v>
      </c>
      <c r="P2171" s="25">
        <v>32458</v>
      </c>
      <c r="Q2171" s="25">
        <v>0.75</v>
      </c>
      <c r="R2171" s="25" t="s">
        <v>87</v>
      </c>
      <c r="S2171" s="25" t="s">
        <v>878</v>
      </c>
    </row>
    <row r="2172" spans="1:19" x14ac:dyDescent="0.35">
      <c r="A2172" s="25" t="str">
        <f>+N2172</f>
        <v>Satamian Karine</v>
      </c>
      <c r="B2172" s="25" t="str">
        <f>+M2172</f>
        <v>778.66.767.0</v>
      </c>
      <c r="C2172" s="25" t="str">
        <f>LEFT(L2172,2)</f>
        <v>R7</v>
      </c>
      <c r="D2172" s="25">
        <f>+Q2172</f>
        <v>1.7569999999999999</v>
      </c>
      <c r="E2172" s="25" t="str">
        <f>+R2172</f>
        <v>55+</v>
      </c>
      <c r="F2172" s="25" t="str">
        <f>+S2172</f>
        <v>A</v>
      </c>
      <c r="G2172" s="29" t="s">
        <v>1839</v>
      </c>
      <c r="H2172" s="29" t="str">
        <f t="shared" si="34"/>
        <v/>
      </c>
      <c r="I2172" s="25" t="str">
        <f>IF(K2172&gt;4,"Dames","Messieurs")</f>
        <v>Dames</v>
      </c>
      <c r="J2172" t="str">
        <f>RIGHT(B2172,5)</f>
        <v>767.0</v>
      </c>
      <c r="K2172">
        <f>VALUE(LEFT(J2172,1))</f>
        <v>7</v>
      </c>
      <c r="L2172" s="25" t="str">
        <f>+O2172</f>
        <v>R7 </v>
      </c>
      <c r="M2172" s="25" t="s">
        <v>2584</v>
      </c>
      <c r="N2172" s="25" t="s">
        <v>2585</v>
      </c>
      <c r="O2172" s="25" t="s">
        <v>3066</v>
      </c>
      <c r="P2172" s="25">
        <v>7665</v>
      </c>
      <c r="Q2172" s="25">
        <v>1.7569999999999999</v>
      </c>
      <c r="R2172" s="25" t="s">
        <v>53</v>
      </c>
      <c r="S2172" s="25" t="s">
        <v>36</v>
      </c>
    </row>
    <row r="2173" spans="1:19" x14ac:dyDescent="0.35">
      <c r="A2173" s="25" t="str">
        <f>+N2173</f>
        <v>Sauer Sven</v>
      </c>
      <c r="B2173" s="25" t="str">
        <f>+M2173</f>
        <v>778.73.165.0</v>
      </c>
      <c r="C2173" s="25" t="str">
        <f>LEFT(L2173,2)</f>
        <v>R6</v>
      </c>
      <c r="D2173" s="25">
        <f>+Q2173</f>
        <v>4.1420000000000003</v>
      </c>
      <c r="E2173" s="25" t="str">
        <f>+R2173</f>
        <v>50+</v>
      </c>
      <c r="F2173" s="25" t="str">
        <f>+S2173</f>
        <v>A</v>
      </c>
      <c r="G2173" s="29" t="s">
        <v>1839</v>
      </c>
      <c r="H2173" s="29" t="str">
        <f t="shared" si="34"/>
        <v/>
      </c>
      <c r="I2173" s="25" t="str">
        <f>IF(K2173&gt;4,"Dames","Messieurs")</f>
        <v>Messieurs</v>
      </c>
      <c r="J2173" t="str">
        <f>RIGHT(B2173,5)</f>
        <v>165.0</v>
      </c>
      <c r="K2173">
        <f>VALUE(LEFT(J2173,1))</f>
        <v>1</v>
      </c>
      <c r="L2173" s="25" t="str">
        <f>+O2173</f>
        <v>R6 </v>
      </c>
      <c r="M2173" s="25" t="s">
        <v>1889</v>
      </c>
      <c r="N2173" s="25" t="s">
        <v>1890</v>
      </c>
      <c r="O2173" s="25" t="s">
        <v>3065</v>
      </c>
      <c r="P2173" s="25">
        <v>7077</v>
      </c>
      <c r="Q2173" s="25">
        <v>4.1420000000000003</v>
      </c>
      <c r="R2173" s="25" t="s">
        <v>39</v>
      </c>
      <c r="S2173" s="25" t="s">
        <v>36</v>
      </c>
    </row>
    <row r="2174" spans="1:19" x14ac:dyDescent="0.35">
      <c r="A2174" s="25" t="str">
        <f>+N2174</f>
        <v>Saulnier Arthur</v>
      </c>
      <c r="B2174" s="25" t="str">
        <f>+M2174</f>
        <v>778.07.374.0</v>
      </c>
      <c r="C2174" s="25" t="str">
        <f>LEFT(L2174,2)</f>
        <v>R9</v>
      </c>
      <c r="D2174" s="25">
        <f>+Q2174</f>
        <v>0.75</v>
      </c>
      <c r="E2174" s="25" t="str">
        <f>+R2174</f>
        <v>18&amp;U</v>
      </c>
      <c r="F2174" s="25" t="str">
        <f>+S2174</f>
        <v>A</v>
      </c>
      <c r="G2174" s="29" t="s">
        <v>28</v>
      </c>
      <c r="H2174" s="29" t="str">
        <f t="shared" si="34"/>
        <v/>
      </c>
      <c r="I2174" s="25" t="str">
        <f>IF(K2174&gt;4,"Dames","Messieurs")</f>
        <v>Messieurs</v>
      </c>
      <c r="J2174" t="str">
        <f>RIGHT(B2174,5)</f>
        <v>374.0</v>
      </c>
      <c r="K2174">
        <f>VALUE(LEFT(J2174,1))</f>
        <v>3</v>
      </c>
      <c r="L2174" s="25" t="str">
        <f>+O2174</f>
        <v>R9 </v>
      </c>
      <c r="M2174" s="25" t="s">
        <v>1571</v>
      </c>
      <c r="N2174" s="25" t="s">
        <v>1572</v>
      </c>
      <c r="O2174" s="25" t="s">
        <v>3073</v>
      </c>
      <c r="P2174" s="25">
        <v>32458</v>
      </c>
      <c r="Q2174" s="25">
        <v>0.75</v>
      </c>
      <c r="R2174" s="25" t="s">
        <v>73</v>
      </c>
      <c r="S2174" s="25" t="s">
        <v>36</v>
      </c>
    </row>
    <row r="2175" spans="1:19" x14ac:dyDescent="0.35">
      <c r="A2175" s="25" t="str">
        <f>+N2175</f>
        <v>Saunders Stéphanie</v>
      </c>
      <c r="B2175" s="25" t="str">
        <f>+M2175</f>
        <v>778.75.677.0</v>
      </c>
      <c r="C2175" s="25" t="str">
        <f>LEFT(L2175,2)</f>
        <v>R9</v>
      </c>
      <c r="D2175" s="25">
        <f>+Q2175</f>
        <v>0.75</v>
      </c>
      <c r="E2175" s="25" t="str">
        <f>+R2175</f>
        <v>50+</v>
      </c>
      <c r="F2175" s="25" t="str">
        <f>+S2175</f>
        <v>S</v>
      </c>
      <c r="G2175" s="29" t="s">
        <v>3995</v>
      </c>
      <c r="H2175" s="29" t="str">
        <f t="shared" si="34"/>
        <v/>
      </c>
      <c r="I2175" s="25" t="str">
        <f>IF(K2175&gt;4,"Dames","Messieurs")</f>
        <v>Dames</v>
      </c>
      <c r="J2175" t="str">
        <f>RIGHT(B2175,5)</f>
        <v>677.0</v>
      </c>
      <c r="K2175">
        <f>VALUE(LEFT(J2175,1))</f>
        <v>6</v>
      </c>
      <c r="L2175" s="25" t="str">
        <f>+O2175</f>
        <v>R9 </v>
      </c>
      <c r="M2175" s="25" t="s">
        <v>4108</v>
      </c>
      <c r="N2175" s="25" t="s">
        <v>4109</v>
      </c>
      <c r="O2175" s="25" t="s">
        <v>3073</v>
      </c>
      <c r="P2175" s="25">
        <v>11805</v>
      </c>
      <c r="Q2175" s="25">
        <v>0.75</v>
      </c>
      <c r="R2175" s="25" t="s">
        <v>39</v>
      </c>
      <c r="S2175" s="25" t="s">
        <v>878</v>
      </c>
    </row>
    <row r="2176" spans="1:19" x14ac:dyDescent="0.35">
      <c r="A2176" s="25" t="str">
        <f>+N2176</f>
        <v>Saurer Gabriel</v>
      </c>
      <c r="B2176" s="25" t="str">
        <f>+M2176</f>
        <v>778.92.460.0</v>
      </c>
      <c r="C2176" s="25" t="str">
        <f>LEFT(L2176,2)</f>
        <v>R7</v>
      </c>
      <c r="D2176" s="25">
        <f>+Q2176</f>
        <v>3.3879999999999999</v>
      </c>
      <c r="E2176" s="25" t="str">
        <f>+R2176</f>
        <v>A</v>
      </c>
      <c r="F2176" s="25" t="str">
        <f>+S2176</f>
        <v>A</v>
      </c>
      <c r="G2176" s="29" t="s">
        <v>28</v>
      </c>
      <c r="H2176" s="29" t="str">
        <f t="shared" si="34"/>
        <v/>
      </c>
      <c r="I2176" s="25" t="str">
        <f>IF(K2176&gt;4,"Dames","Messieurs")</f>
        <v>Messieurs</v>
      </c>
      <c r="J2176" t="str">
        <f>RIGHT(B2176,5)</f>
        <v>460.0</v>
      </c>
      <c r="K2176">
        <f>VALUE(LEFT(J2176,1))</f>
        <v>4</v>
      </c>
      <c r="L2176" s="25" t="str">
        <f>+O2176</f>
        <v>R7 </v>
      </c>
      <c r="M2176" s="25" t="s">
        <v>2452</v>
      </c>
      <c r="N2176" s="25" t="s">
        <v>2453</v>
      </c>
      <c r="O2176" s="25" t="s">
        <v>3066</v>
      </c>
      <c r="P2176" s="25">
        <v>10518</v>
      </c>
      <c r="Q2176" s="25">
        <v>3.3879999999999999</v>
      </c>
      <c r="R2176" s="25" t="s">
        <v>36</v>
      </c>
      <c r="S2176" s="25" t="s">
        <v>36</v>
      </c>
    </row>
    <row r="2177" spans="1:19" x14ac:dyDescent="0.35">
      <c r="A2177" s="25" t="str">
        <f>+N2177</f>
        <v>Sauthier Yves</v>
      </c>
      <c r="B2177" s="25" t="str">
        <f>+M2177</f>
        <v>778.65.430.0</v>
      </c>
      <c r="C2177" s="25" t="str">
        <f>LEFT(L2177,2)</f>
        <v>R7</v>
      </c>
      <c r="D2177" s="25">
        <f>+Q2177</f>
        <v>3.0179999999999998</v>
      </c>
      <c r="E2177" s="25" t="str">
        <f>+R2177</f>
        <v>60+</v>
      </c>
      <c r="F2177" s="25" t="str">
        <f>+S2177</f>
        <v>S</v>
      </c>
      <c r="G2177" s="29" t="s">
        <v>26</v>
      </c>
      <c r="H2177" s="29" t="str">
        <f t="shared" si="34"/>
        <v/>
      </c>
      <c r="I2177" s="25" t="str">
        <f>IF(K2177&gt;4,"Dames","Messieurs")</f>
        <v>Messieurs</v>
      </c>
      <c r="J2177" t="str">
        <f>RIGHT(B2177,5)</f>
        <v>430.0</v>
      </c>
      <c r="K2177">
        <f>VALUE(LEFT(J2177,1))</f>
        <v>4</v>
      </c>
      <c r="L2177" s="25" t="str">
        <f>+O2177</f>
        <v>R7 </v>
      </c>
      <c r="M2177" s="25" t="s">
        <v>552</v>
      </c>
      <c r="N2177" s="25" t="s">
        <v>553</v>
      </c>
      <c r="O2177" s="25" t="s">
        <v>3066</v>
      </c>
      <c r="P2177" s="25">
        <v>12484</v>
      </c>
      <c r="Q2177" s="25">
        <v>3.0179999999999998</v>
      </c>
      <c r="R2177" s="25" t="s">
        <v>47</v>
      </c>
      <c r="S2177" s="25" t="s">
        <v>878</v>
      </c>
    </row>
    <row r="2178" spans="1:19" x14ac:dyDescent="0.35">
      <c r="A2178" s="25" t="str">
        <f>+N2178</f>
        <v>Sauty Morgane</v>
      </c>
      <c r="B2178" s="25" t="str">
        <f>+M2178</f>
        <v>778.90.782.0</v>
      </c>
      <c r="C2178" s="25" t="str">
        <f>LEFT(L2178,2)</f>
        <v>R9</v>
      </c>
      <c r="D2178" s="25">
        <f>+Q2178</f>
        <v>0.75</v>
      </c>
      <c r="E2178" s="25" t="str">
        <f>+R2178</f>
        <v>35+</v>
      </c>
      <c r="F2178" s="25" t="str">
        <f>+S2178</f>
        <v>S</v>
      </c>
      <c r="G2178" s="29" t="s">
        <v>543</v>
      </c>
      <c r="H2178" s="29" t="str">
        <f t="shared" si="34"/>
        <v/>
      </c>
      <c r="I2178" s="25" t="str">
        <f>IF(K2178&gt;4,"Dames","Messieurs")</f>
        <v>Dames</v>
      </c>
      <c r="J2178" t="str">
        <f>RIGHT(B2178,5)</f>
        <v>782.0</v>
      </c>
      <c r="K2178">
        <f>VALUE(LEFT(J2178,1))</f>
        <v>7</v>
      </c>
      <c r="L2178" s="25" t="str">
        <f>+O2178</f>
        <v>R9 </v>
      </c>
      <c r="M2178" s="25" t="s">
        <v>1369</v>
      </c>
      <c r="N2178" s="25" t="s">
        <v>1370</v>
      </c>
      <c r="O2178" s="25" t="s">
        <v>3073</v>
      </c>
      <c r="P2178" s="25">
        <v>11805</v>
      </c>
      <c r="Q2178" s="25">
        <v>0.75</v>
      </c>
      <c r="R2178" s="25" t="s">
        <v>42</v>
      </c>
      <c r="S2178" s="25" t="s">
        <v>878</v>
      </c>
    </row>
    <row r="2179" spans="1:19" x14ac:dyDescent="0.35">
      <c r="A2179" s="25" t="str">
        <f>+N2179</f>
        <v>Savary Gerard</v>
      </c>
      <c r="B2179" s="25" t="str">
        <f>+M2179</f>
        <v>779.47.331.0</v>
      </c>
      <c r="C2179" s="25" t="str">
        <f>LEFT(L2179,2)</f>
        <v>R9</v>
      </c>
      <c r="D2179" s="25">
        <f>+Q2179</f>
        <v>0.75</v>
      </c>
      <c r="E2179" s="25" t="str">
        <f>+R2179</f>
        <v>75+</v>
      </c>
      <c r="F2179" s="25" t="str">
        <f>+S2179</f>
        <v>S</v>
      </c>
      <c r="G2179" s="29" t="s">
        <v>28</v>
      </c>
      <c r="H2179" s="29" t="str">
        <f t="shared" si="34"/>
        <v/>
      </c>
      <c r="I2179" s="25" t="str">
        <f>IF(K2179&gt;4,"Dames","Messieurs")</f>
        <v>Messieurs</v>
      </c>
      <c r="J2179" t="str">
        <f>RIGHT(B2179,5)</f>
        <v>331.0</v>
      </c>
      <c r="K2179">
        <f>VALUE(LEFT(J2179,1))</f>
        <v>3</v>
      </c>
      <c r="L2179" s="25" t="str">
        <f>+O2179</f>
        <v>R9 </v>
      </c>
      <c r="M2179" s="25" t="s">
        <v>350</v>
      </c>
      <c r="N2179" s="25" t="s">
        <v>351</v>
      </c>
      <c r="O2179" s="25" t="s">
        <v>3073</v>
      </c>
      <c r="P2179" s="25">
        <v>32458</v>
      </c>
      <c r="Q2179" s="25">
        <v>0.75</v>
      </c>
      <c r="R2179" s="25" t="s">
        <v>159</v>
      </c>
      <c r="S2179" s="25" t="s">
        <v>878</v>
      </c>
    </row>
    <row r="2180" spans="1:19" x14ac:dyDescent="0.35">
      <c r="A2180" s="25" t="str">
        <f>+N2180</f>
        <v>Savary Marlene</v>
      </c>
      <c r="B2180" s="25" t="str">
        <f>+M2180</f>
        <v>779.46.713.0</v>
      </c>
      <c r="C2180" s="25" t="str">
        <f>LEFT(L2180,2)</f>
        <v>R9</v>
      </c>
      <c r="D2180" s="25">
        <f>+Q2180</f>
        <v>0.75</v>
      </c>
      <c r="E2180" s="25" t="str">
        <f>+R2180</f>
        <v>75+</v>
      </c>
      <c r="F2180" s="25" t="str">
        <f>+S2180</f>
        <v>S</v>
      </c>
      <c r="G2180" s="29" t="s">
        <v>28</v>
      </c>
      <c r="H2180" s="29" t="str">
        <f t="shared" si="34"/>
        <v/>
      </c>
      <c r="I2180" s="25" t="str">
        <f>IF(K2180&gt;4,"Dames","Messieurs")</f>
        <v>Dames</v>
      </c>
      <c r="J2180" t="str">
        <f>RIGHT(B2180,5)</f>
        <v>713.0</v>
      </c>
      <c r="K2180">
        <f>VALUE(LEFT(J2180,1))</f>
        <v>7</v>
      </c>
      <c r="L2180" s="25" t="str">
        <f>+O2180</f>
        <v>R9 </v>
      </c>
      <c r="M2180" s="25" t="s">
        <v>1573</v>
      </c>
      <c r="N2180" s="25" t="s">
        <v>1574</v>
      </c>
      <c r="O2180" s="25" t="s">
        <v>3073</v>
      </c>
      <c r="P2180" s="25">
        <v>11805</v>
      </c>
      <c r="Q2180" s="25">
        <v>0.75</v>
      </c>
      <c r="R2180" s="25" t="s">
        <v>159</v>
      </c>
      <c r="S2180" s="25" t="s">
        <v>878</v>
      </c>
    </row>
    <row r="2181" spans="1:19" x14ac:dyDescent="0.35">
      <c r="A2181" s="25" t="str">
        <f>+N2181</f>
        <v>Savio Charles</v>
      </c>
      <c r="B2181" s="25" t="str">
        <f>+M2181</f>
        <v>779.05.106.0</v>
      </c>
      <c r="C2181" s="25" t="str">
        <f>LEFT(L2181,2)</f>
        <v>R9</v>
      </c>
      <c r="D2181" s="25">
        <f>+Q2181</f>
        <v>0.75</v>
      </c>
      <c r="E2181" s="25" t="str">
        <f>+R2181</f>
        <v>A</v>
      </c>
      <c r="F2181" s="25" t="str">
        <f>+S2181</f>
        <v>S</v>
      </c>
      <c r="G2181" s="29" t="s">
        <v>2175</v>
      </c>
      <c r="H2181" s="29" t="str">
        <f t="shared" si="34"/>
        <v/>
      </c>
      <c r="I2181" s="25" t="str">
        <f>IF(K2181&gt;4,"Dames","Messieurs")</f>
        <v>Messieurs</v>
      </c>
      <c r="J2181" t="str">
        <f>RIGHT(B2181,5)</f>
        <v>106.0</v>
      </c>
      <c r="K2181">
        <f>VALUE(LEFT(J2181,1))</f>
        <v>1</v>
      </c>
      <c r="L2181" s="25" t="str">
        <f>+O2181</f>
        <v>R9 </v>
      </c>
      <c r="M2181" s="25" t="s">
        <v>3017</v>
      </c>
      <c r="N2181" s="25" t="s">
        <v>3018</v>
      </c>
      <c r="O2181" s="25" t="s">
        <v>3073</v>
      </c>
      <c r="P2181" s="25">
        <v>32458</v>
      </c>
      <c r="Q2181" s="25">
        <v>0.75</v>
      </c>
      <c r="R2181" s="25" t="s">
        <v>36</v>
      </c>
      <c r="S2181" s="25" t="s">
        <v>878</v>
      </c>
    </row>
    <row r="2182" spans="1:19" x14ac:dyDescent="0.35">
      <c r="A2182" s="25" t="str">
        <f>+N2182</f>
        <v>Savoy Anne</v>
      </c>
      <c r="B2182" s="25" t="str">
        <f>+M2182</f>
        <v>779.76.718.0</v>
      </c>
      <c r="C2182" s="25" t="str">
        <f>LEFT(L2182,2)</f>
        <v>R9</v>
      </c>
      <c r="D2182" s="25">
        <f>+Q2182</f>
        <v>0.74299999999999999</v>
      </c>
      <c r="E2182" s="25" t="str">
        <f>+R2182</f>
        <v>45+</v>
      </c>
      <c r="F2182" s="25" t="str">
        <f>+S2182</f>
        <v>A</v>
      </c>
      <c r="G2182" s="29" t="s">
        <v>3393</v>
      </c>
      <c r="H2182" s="29" t="str">
        <f t="shared" si="34"/>
        <v/>
      </c>
      <c r="I2182" s="25" t="str">
        <f>IF(K2182&gt;4,"Dames","Messieurs")</f>
        <v>Dames</v>
      </c>
      <c r="J2182" t="str">
        <f>RIGHT(B2182,5)</f>
        <v>718.0</v>
      </c>
      <c r="K2182">
        <f>VALUE(LEFT(J2182,1))</f>
        <v>7</v>
      </c>
      <c r="L2182" s="25" t="str">
        <f>+O2182</f>
        <v>R9 </v>
      </c>
      <c r="M2182" s="25" t="s">
        <v>4737</v>
      </c>
      <c r="N2182" s="25" t="s">
        <v>4738</v>
      </c>
      <c r="O2182" s="25" t="s">
        <v>3073</v>
      </c>
      <c r="P2182" s="25">
        <v>16552</v>
      </c>
      <c r="Q2182" s="25">
        <v>0.74299999999999999</v>
      </c>
      <c r="R2182" s="25" t="s">
        <v>78</v>
      </c>
      <c r="S2182" s="25" t="s">
        <v>36</v>
      </c>
    </row>
    <row r="2183" spans="1:19" x14ac:dyDescent="0.35">
      <c r="A2183" s="25" t="str">
        <f>+N2183</f>
        <v>Scalea Géraldine</v>
      </c>
      <c r="B2183" s="25" t="str">
        <f>+M2183</f>
        <v>780.95.518.0</v>
      </c>
      <c r="C2183" s="25" t="str">
        <f>LEFT(L2183,2)</f>
        <v>R9</v>
      </c>
      <c r="D2183" s="25">
        <f>+Q2183</f>
        <v>0.75</v>
      </c>
      <c r="E2183" s="25" t="str">
        <f>+R2183</f>
        <v>30+</v>
      </c>
      <c r="F2183" s="25" t="str">
        <f>+S2183</f>
        <v>S</v>
      </c>
      <c r="G2183" s="29" t="s">
        <v>539</v>
      </c>
      <c r="H2183" s="29" t="str">
        <f t="shared" si="34"/>
        <v/>
      </c>
      <c r="I2183" s="25" t="str">
        <f>IF(K2183&gt;4,"Dames","Messieurs")</f>
        <v>Dames</v>
      </c>
      <c r="J2183" t="str">
        <f>RIGHT(B2183,5)</f>
        <v>518.0</v>
      </c>
      <c r="K2183">
        <f>VALUE(LEFT(J2183,1))</f>
        <v>5</v>
      </c>
      <c r="L2183" s="25" t="str">
        <f>+O2183</f>
        <v>R9 </v>
      </c>
      <c r="M2183" s="25" t="s">
        <v>1074</v>
      </c>
      <c r="N2183" s="25" t="s">
        <v>1075</v>
      </c>
      <c r="O2183" s="25" t="s">
        <v>3073</v>
      </c>
      <c r="P2183" s="25">
        <v>11805</v>
      </c>
      <c r="Q2183" s="25">
        <v>0.75</v>
      </c>
      <c r="R2183" s="25" t="s">
        <v>35</v>
      </c>
      <c r="S2183" s="25" t="s">
        <v>878</v>
      </c>
    </row>
    <row r="2184" spans="1:19" x14ac:dyDescent="0.35">
      <c r="A2184" s="25" t="str">
        <f>+N2184</f>
        <v>Schaad Quentin</v>
      </c>
      <c r="B2184" s="25" t="str">
        <f>+M2184</f>
        <v>800.11.131.0</v>
      </c>
      <c r="C2184" s="25" t="str">
        <f>LEFT(L2184,2)</f>
        <v>R7</v>
      </c>
      <c r="D2184" s="25">
        <f>+Q2184</f>
        <v>2.3220000000000001</v>
      </c>
      <c r="E2184" s="25" t="str">
        <f>+R2184</f>
        <v>14&amp;U</v>
      </c>
      <c r="F2184" s="25" t="str">
        <f>+S2184</f>
        <v>A</v>
      </c>
      <c r="G2184" s="29" t="s">
        <v>543</v>
      </c>
      <c r="H2184" s="29" t="str">
        <f t="shared" si="34"/>
        <v/>
      </c>
      <c r="I2184" s="25" t="str">
        <f>IF(K2184&gt;4,"Dames","Messieurs")</f>
        <v>Messieurs</v>
      </c>
      <c r="J2184" t="str">
        <f>RIGHT(B2184,5)</f>
        <v>131.0</v>
      </c>
      <c r="K2184">
        <f>VALUE(LEFT(J2184,1))</f>
        <v>1</v>
      </c>
      <c r="L2184" s="25" t="str">
        <f>+O2184</f>
        <v>R7 </v>
      </c>
      <c r="M2184" s="25" t="s">
        <v>3140</v>
      </c>
      <c r="N2184" s="25" t="s">
        <v>3141</v>
      </c>
      <c r="O2184" s="25" t="s">
        <v>3066</v>
      </c>
      <c r="P2184" s="25">
        <v>16822</v>
      </c>
      <c r="Q2184" s="25">
        <v>2.3220000000000001</v>
      </c>
      <c r="R2184" s="25" t="s">
        <v>83</v>
      </c>
      <c r="S2184" s="25" t="s">
        <v>36</v>
      </c>
    </row>
    <row r="2185" spans="1:19" x14ac:dyDescent="0.35">
      <c r="A2185" s="25" t="str">
        <f>+N2185</f>
        <v>Schaer Olivier</v>
      </c>
      <c r="B2185" s="25" t="str">
        <f>+M2185</f>
        <v>804.79.356.0</v>
      </c>
      <c r="C2185" s="25" t="str">
        <f>LEFT(L2185,2)</f>
        <v>R8</v>
      </c>
      <c r="D2185" s="25">
        <f>+Q2185</f>
        <v>1.5109999999999999</v>
      </c>
      <c r="E2185" s="25" t="str">
        <f>+R2185</f>
        <v>45+</v>
      </c>
      <c r="F2185" s="25" t="str">
        <f>+S2185</f>
        <v>S</v>
      </c>
      <c r="G2185" s="29" t="s">
        <v>27</v>
      </c>
      <c r="H2185" s="29" t="str">
        <f t="shared" si="34"/>
        <v/>
      </c>
      <c r="I2185" s="25" t="str">
        <f>IF(K2185&gt;4,"Dames","Messieurs")</f>
        <v>Messieurs</v>
      </c>
      <c r="J2185" t="str">
        <f>RIGHT(B2185,5)</f>
        <v>356.0</v>
      </c>
      <c r="K2185">
        <f>VALUE(LEFT(J2185,1))</f>
        <v>3</v>
      </c>
      <c r="L2185" s="25" t="str">
        <f>+O2185</f>
        <v>R8 </v>
      </c>
      <c r="M2185" s="25" t="s">
        <v>3165</v>
      </c>
      <c r="N2185" s="25" t="s">
        <v>3166</v>
      </c>
      <c r="O2185" s="25" t="s">
        <v>3070</v>
      </c>
      <c r="P2185" s="25">
        <v>23283</v>
      </c>
      <c r="Q2185" s="25">
        <v>1.5109999999999999</v>
      </c>
      <c r="R2185" s="25" t="s">
        <v>78</v>
      </c>
      <c r="S2185" s="25" t="s">
        <v>878</v>
      </c>
    </row>
    <row r="2186" spans="1:19" x14ac:dyDescent="0.35">
      <c r="A2186" s="25" t="str">
        <f>+N2186</f>
        <v>Schaffter Simon</v>
      </c>
      <c r="B2186" s="25" t="str">
        <f>+M2186</f>
        <v>707.97.278.0</v>
      </c>
      <c r="C2186" s="25" t="str">
        <f>LEFT(L2186,2)</f>
        <v>R6</v>
      </c>
      <c r="D2186" s="25">
        <f>+Q2186</f>
        <v>4.2119999999999997</v>
      </c>
      <c r="E2186" s="25" t="str">
        <f>+R2186</f>
        <v>A</v>
      </c>
      <c r="F2186" s="25" t="str">
        <f>+S2186</f>
        <v>S</v>
      </c>
      <c r="G2186" s="29" t="s">
        <v>3393</v>
      </c>
      <c r="H2186" s="29" t="str">
        <f t="shared" si="34"/>
        <v/>
      </c>
      <c r="I2186" s="25" t="str">
        <f>IF(K2186&gt;4,"Dames","Messieurs")</f>
        <v>Messieurs</v>
      </c>
      <c r="J2186" t="str">
        <f>RIGHT(B2186,5)</f>
        <v>278.0</v>
      </c>
      <c r="K2186">
        <f>VALUE(LEFT(J2186,1))</f>
        <v>2</v>
      </c>
      <c r="L2186" s="25" t="str">
        <f>+O2186</f>
        <v>R6 </v>
      </c>
      <c r="M2186" s="25" t="s">
        <v>3568</v>
      </c>
      <c r="N2186" s="25" t="s">
        <v>3569</v>
      </c>
      <c r="O2186" s="25" t="s">
        <v>3065</v>
      </c>
      <c r="P2186" s="25">
        <v>6813</v>
      </c>
      <c r="Q2186" s="25">
        <v>4.2119999999999997</v>
      </c>
      <c r="R2186" s="25" t="s">
        <v>36</v>
      </c>
      <c r="S2186" s="25" t="s">
        <v>878</v>
      </c>
    </row>
    <row r="2187" spans="1:19" x14ac:dyDescent="0.35">
      <c r="A2187" s="25" t="str">
        <f>+N2187</f>
        <v>Schaller Tristan</v>
      </c>
      <c r="B2187" s="25" t="str">
        <f>+M2187</f>
        <v>803.76.455.0</v>
      </c>
      <c r="C2187" s="25" t="str">
        <f>LEFT(L2187,2)</f>
        <v>R9</v>
      </c>
      <c r="D2187" s="25">
        <f>+Q2187</f>
        <v>0.75</v>
      </c>
      <c r="E2187" s="25" t="str">
        <f>+R2187</f>
        <v>45+</v>
      </c>
      <c r="F2187" s="25" t="str">
        <f>+S2187</f>
        <v>S</v>
      </c>
      <c r="G2187" s="29" t="s">
        <v>25</v>
      </c>
      <c r="H2187" s="29" t="str">
        <f t="shared" si="34"/>
        <v/>
      </c>
      <c r="I2187" s="25" t="str">
        <f>IF(K2187&gt;4,"Dames","Messieurs")</f>
        <v>Messieurs</v>
      </c>
      <c r="J2187" t="str">
        <f>RIGHT(B2187,5)</f>
        <v>455.0</v>
      </c>
      <c r="K2187">
        <f>VALUE(LEFT(J2187,1))</f>
        <v>4</v>
      </c>
      <c r="L2187" s="25" t="str">
        <f>+O2187</f>
        <v>R9 </v>
      </c>
      <c r="M2187" s="25" t="s">
        <v>1007</v>
      </c>
      <c r="N2187" s="25" t="s">
        <v>1008</v>
      </c>
      <c r="O2187" s="25" t="s">
        <v>3073</v>
      </c>
      <c r="P2187" s="25">
        <v>32458</v>
      </c>
      <c r="Q2187" s="25">
        <v>0.75</v>
      </c>
      <c r="R2187" s="25" t="s">
        <v>78</v>
      </c>
      <c r="S2187" s="25" t="s">
        <v>878</v>
      </c>
    </row>
    <row r="2188" spans="1:19" x14ac:dyDescent="0.35">
      <c r="A2188" s="25" t="str">
        <f>+N2188</f>
        <v>Schattner Louis</v>
      </c>
      <c r="B2188" s="25" t="str">
        <f>+M2188</f>
        <v>807.08.132.0</v>
      </c>
      <c r="C2188" s="25" t="str">
        <f>LEFT(L2188,2)</f>
        <v>R9</v>
      </c>
      <c r="D2188" s="25">
        <f>+Q2188</f>
        <v>0.75</v>
      </c>
      <c r="E2188" s="25" t="str">
        <f>+R2188</f>
        <v>18&amp;U</v>
      </c>
      <c r="F2188" s="25" t="str">
        <f>+S2188</f>
        <v>A</v>
      </c>
      <c r="G2188" s="29" t="s">
        <v>27</v>
      </c>
      <c r="H2188" s="29" t="str">
        <f t="shared" si="34"/>
        <v/>
      </c>
      <c r="I2188" s="25" t="str">
        <f>IF(K2188&gt;4,"Dames","Messieurs")</f>
        <v>Messieurs</v>
      </c>
      <c r="J2188" t="str">
        <f>RIGHT(B2188,5)</f>
        <v>132.0</v>
      </c>
      <c r="K2188">
        <f>VALUE(LEFT(J2188,1))</f>
        <v>1</v>
      </c>
      <c r="L2188" s="25" t="str">
        <f>+O2188</f>
        <v>R9 </v>
      </c>
      <c r="M2188" s="25" t="s">
        <v>1799</v>
      </c>
      <c r="N2188" s="25" t="s">
        <v>1800</v>
      </c>
      <c r="O2188" s="25" t="s">
        <v>3073</v>
      </c>
      <c r="P2188" s="25">
        <v>32458</v>
      </c>
      <c r="Q2188" s="25">
        <v>0.75</v>
      </c>
      <c r="R2188" s="25" t="s">
        <v>73</v>
      </c>
      <c r="S2188" s="25" t="s">
        <v>36</v>
      </c>
    </row>
    <row r="2189" spans="1:19" x14ac:dyDescent="0.35">
      <c r="A2189" s="25" t="str">
        <f>+N2189</f>
        <v>Schaus Mélanie</v>
      </c>
      <c r="B2189" s="25" t="str">
        <f>+M2189</f>
        <v>808.83.892.0</v>
      </c>
      <c r="C2189" s="25" t="str">
        <f>LEFT(L2189,2)</f>
        <v>R9</v>
      </c>
      <c r="D2189" s="25">
        <f>+Q2189</f>
        <v>0.74299999999999999</v>
      </c>
      <c r="E2189" s="25" t="str">
        <f>+R2189</f>
        <v>40+</v>
      </c>
      <c r="F2189" s="25" t="str">
        <f>+S2189</f>
        <v>A</v>
      </c>
      <c r="G2189" s="29" t="s">
        <v>3994</v>
      </c>
      <c r="H2189" s="29" t="str">
        <f t="shared" si="34"/>
        <v/>
      </c>
      <c r="I2189" s="25" t="str">
        <f>IF(K2189&gt;4,"Dames","Messieurs")</f>
        <v>Dames</v>
      </c>
      <c r="J2189" t="str">
        <f>RIGHT(B2189,5)</f>
        <v>892.0</v>
      </c>
      <c r="K2189">
        <f>VALUE(LEFT(J2189,1))</f>
        <v>8</v>
      </c>
      <c r="L2189" s="25" t="str">
        <f>+O2189</f>
        <v>R9 </v>
      </c>
      <c r="M2189" s="25" t="s">
        <v>4605</v>
      </c>
      <c r="N2189" s="25" t="s">
        <v>4606</v>
      </c>
      <c r="O2189" s="25" t="s">
        <v>3073</v>
      </c>
      <c r="P2189" s="25">
        <v>16552</v>
      </c>
      <c r="Q2189" s="25">
        <v>0.74299999999999999</v>
      </c>
      <c r="R2189" s="25" t="s">
        <v>68</v>
      </c>
      <c r="S2189" s="25" t="s">
        <v>36</v>
      </c>
    </row>
    <row r="2190" spans="1:19" x14ac:dyDescent="0.35">
      <c r="A2190" s="25" t="str">
        <f>+N2190</f>
        <v>Scheer Marianne</v>
      </c>
      <c r="B2190" s="25" t="str">
        <f>+M2190</f>
        <v>810.66.757.0</v>
      </c>
      <c r="C2190" s="25" t="str">
        <f>LEFT(L2190,2)</f>
        <v>R9</v>
      </c>
      <c r="D2190" s="25">
        <f>+Q2190</f>
        <v>0.74299999999999999</v>
      </c>
      <c r="E2190" s="25" t="str">
        <f>+R2190</f>
        <v>55+</v>
      </c>
      <c r="F2190" s="25" t="str">
        <f>+S2190</f>
        <v>A</v>
      </c>
      <c r="G2190" s="29" t="s">
        <v>3994</v>
      </c>
      <c r="H2190" s="29" t="str">
        <f t="shared" si="34"/>
        <v/>
      </c>
      <c r="I2190" s="25" t="str">
        <f>IF(K2190&gt;4,"Dames","Messieurs")</f>
        <v>Dames</v>
      </c>
      <c r="J2190" t="str">
        <f>RIGHT(B2190,5)</f>
        <v>757.0</v>
      </c>
      <c r="K2190">
        <f>VALUE(LEFT(J2190,1))</f>
        <v>7</v>
      </c>
      <c r="L2190" s="25" t="str">
        <f>+O2190</f>
        <v>R9 </v>
      </c>
      <c r="M2190" s="25" t="s">
        <v>4607</v>
      </c>
      <c r="N2190" s="25" t="s">
        <v>4608</v>
      </c>
      <c r="O2190" s="25" t="s">
        <v>3073</v>
      </c>
      <c r="P2190" s="25">
        <v>16552</v>
      </c>
      <c r="Q2190" s="25">
        <v>0.74299999999999999</v>
      </c>
      <c r="R2190" s="25" t="s">
        <v>53</v>
      </c>
      <c r="S2190" s="25" t="s">
        <v>36</v>
      </c>
    </row>
    <row r="2191" spans="1:19" x14ac:dyDescent="0.35">
      <c r="A2191" s="25" t="str">
        <f>+N2191</f>
        <v>Schenker-Coulon Ancelin</v>
      </c>
      <c r="B2191" s="25" t="str">
        <f>+M2191</f>
        <v>812.87.478.0</v>
      </c>
      <c r="C2191" s="25" t="str">
        <f>LEFT(L2191,2)</f>
        <v>R7</v>
      </c>
      <c r="D2191" s="25">
        <f>+Q2191</f>
        <v>2.0390000000000001</v>
      </c>
      <c r="E2191" s="25" t="str">
        <f>+R2191</f>
        <v>35+</v>
      </c>
      <c r="F2191" s="25" t="str">
        <f>+S2191</f>
        <v>A</v>
      </c>
      <c r="G2191" s="29" t="s">
        <v>3996</v>
      </c>
      <c r="H2191" s="29" t="str">
        <f t="shared" si="34"/>
        <v/>
      </c>
      <c r="I2191" s="25" t="str">
        <f>IF(K2191&gt;4,"Dames","Messieurs")</f>
        <v>Messieurs</v>
      </c>
      <c r="J2191" t="str">
        <f>RIGHT(B2191,5)</f>
        <v>478.0</v>
      </c>
      <c r="K2191">
        <f>VALUE(LEFT(J2191,1))</f>
        <v>4</v>
      </c>
      <c r="L2191" s="25" t="str">
        <f>+O2191</f>
        <v>R7 </v>
      </c>
      <c r="M2191" s="25" t="s">
        <v>4493</v>
      </c>
      <c r="N2191" s="25" t="s">
        <v>4494</v>
      </c>
      <c r="O2191" s="25" t="s">
        <v>3066</v>
      </c>
      <c r="P2191" s="25">
        <v>18881</v>
      </c>
      <c r="Q2191" s="25">
        <v>2.0390000000000001</v>
      </c>
      <c r="R2191" s="25" t="s">
        <v>42</v>
      </c>
      <c r="S2191" s="25" t="s">
        <v>36</v>
      </c>
    </row>
    <row r="2192" spans="1:19" x14ac:dyDescent="0.35">
      <c r="A2192" s="25" t="str">
        <f>+N2192</f>
        <v>Scherer Stephane</v>
      </c>
      <c r="B2192" s="25" t="str">
        <f>+M2192</f>
        <v>813.62.384.0</v>
      </c>
      <c r="C2192" s="25" t="str">
        <f>LEFT(L2192,2)</f>
        <v>R9</v>
      </c>
      <c r="D2192" s="25">
        <f>+Q2192</f>
        <v>0.75</v>
      </c>
      <c r="E2192" s="25" t="str">
        <f>+R2192</f>
        <v>60+</v>
      </c>
      <c r="F2192" s="25" t="str">
        <f>+S2192</f>
        <v>S</v>
      </c>
      <c r="G2192" s="29" t="s">
        <v>3359</v>
      </c>
      <c r="H2192" s="29" t="str">
        <f t="shared" si="34"/>
        <v/>
      </c>
      <c r="I2192" s="25" t="str">
        <f>IF(K2192&gt;4,"Dames","Messieurs")</f>
        <v>Messieurs</v>
      </c>
      <c r="J2192" t="str">
        <f>RIGHT(B2192,5)</f>
        <v>384.0</v>
      </c>
      <c r="K2192">
        <f>VALUE(LEFT(J2192,1))</f>
        <v>3</v>
      </c>
      <c r="L2192" s="25" t="str">
        <f>+O2192</f>
        <v>R9 </v>
      </c>
      <c r="M2192" s="25" t="s">
        <v>1744</v>
      </c>
      <c r="N2192" s="25" t="s">
        <v>1745</v>
      </c>
      <c r="O2192" s="25" t="s">
        <v>3073</v>
      </c>
      <c r="P2192" s="25">
        <v>32458</v>
      </c>
      <c r="Q2192" s="25">
        <v>0.75</v>
      </c>
      <c r="R2192" s="25" t="s">
        <v>47</v>
      </c>
      <c r="S2192" s="25" t="s">
        <v>878</v>
      </c>
    </row>
    <row r="2193" spans="1:19" x14ac:dyDescent="0.35">
      <c r="A2193" s="25" t="str">
        <f>+N2193</f>
        <v>Schiess Klaus</v>
      </c>
      <c r="B2193" s="25" t="str">
        <f>+M2193</f>
        <v>815.38.473.0</v>
      </c>
      <c r="C2193" s="25" t="str">
        <f>LEFT(L2193,2)</f>
        <v>R8</v>
      </c>
      <c r="D2193" s="25">
        <f>+Q2193</f>
        <v>0.92400000000000004</v>
      </c>
      <c r="E2193" s="25" t="str">
        <f>+R2193</f>
        <v>85+</v>
      </c>
      <c r="F2193" s="25" t="str">
        <f>+S2193</f>
        <v>A</v>
      </c>
      <c r="G2193" s="29" t="s">
        <v>3994</v>
      </c>
      <c r="H2193" s="29" t="str">
        <f t="shared" si="34"/>
        <v/>
      </c>
      <c r="I2193" s="25" t="str">
        <f>IF(K2193&gt;4,"Dames","Messieurs")</f>
        <v>Messieurs</v>
      </c>
      <c r="J2193" t="str">
        <f>RIGHT(B2193,5)</f>
        <v>473.0</v>
      </c>
      <c r="K2193">
        <f>VALUE(LEFT(J2193,1))</f>
        <v>4</v>
      </c>
      <c r="L2193" s="25" t="str">
        <f>+O2193</f>
        <v>R8 </v>
      </c>
      <c r="M2193" s="25" t="s">
        <v>4687</v>
      </c>
      <c r="N2193" s="25" t="s">
        <v>4688</v>
      </c>
      <c r="O2193" s="25" t="s">
        <v>3070</v>
      </c>
      <c r="P2193" s="25">
        <v>30071</v>
      </c>
      <c r="Q2193" s="25">
        <v>0.92400000000000004</v>
      </c>
      <c r="R2193" s="25" t="s">
        <v>4366</v>
      </c>
      <c r="S2193" s="25" t="s">
        <v>36</v>
      </c>
    </row>
    <row r="2194" spans="1:19" x14ac:dyDescent="0.35">
      <c r="A2194" s="25" t="str">
        <f>+N2194</f>
        <v>Schiller Ojunzezeg</v>
      </c>
      <c r="B2194" s="25" t="str">
        <f>+M2194</f>
        <v>816.64.649.0</v>
      </c>
      <c r="C2194" s="25" t="str">
        <f>LEFT(L2194,2)</f>
        <v>R5</v>
      </c>
      <c r="D2194" s="25">
        <f>+Q2194</f>
        <v>5.1539999999999999</v>
      </c>
      <c r="E2194" s="25" t="str">
        <f>+R2194</f>
        <v>60+</v>
      </c>
      <c r="F2194" s="25" t="str">
        <f>+S2194</f>
        <v>A</v>
      </c>
      <c r="G2194" s="29" t="s">
        <v>1839</v>
      </c>
      <c r="H2194" s="29" t="str">
        <f t="shared" si="34"/>
        <v/>
      </c>
      <c r="I2194" s="25" t="str">
        <f>IF(K2194&gt;4,"Dames","Messieurs")</f>
        <v>Dames</v>
      </c>
      <c r="J2194" t="str">
        <f>RIGHT(B2194,5)</f>
        <v>649.0</v>
      </c>
      <c r="K2194">
        <f>VALUE(LEFT(J2194,1))</f>
        <v>6</v>
      </c>
      <c r="L2194" s="25" t="str">
        <f>+O2194</f>
        <v>R5 </v>
      </c>
      <c r="M2194" s="25" t="s">
        <v>2136</v>
      </c>
      <c r="N2194" s="25" t="s">
        <v>2137</v>
      </c>
      <c r="O2194" s="25" t="s">
        <v>3084</v>
      </c>
      <c r="P2194" s="25">
        <v>1405</v>
      </c>
      <c r="Q2194" s="25">
        <v>5.1539999999999999</v>
      </c>
      <c r="R2194" s="25" t="s">
        <v>47</v>
      </c>
      <c r="S2194" s="25" t="s">
        <v>36</v>
      </c>
    </row>
    <row r="2195" spans="1:19" x14ac:dyDescent="0.35">
      <c r="A2195" s="25" t="str">
        <f>+N2195</f>
        <v>Schilter Idriss</v>
      </c>
      <c r="B2195" s="25" t="str">
        <f>+M2195</f>
        <v>816.17.206.0</v>
      </c>
      <c r="C2195" s="25" t="str">
        <f>LEFT(L2195,2)</f>
        <v>R9</v>
      </c>
      <c r="D2195" s="25">
        <f>+Q2195</f>
        <v>0.745</v>
      </c>
      <c r="E2195" s="25" t="str">
        <f>+R2195</f>
        <v>10&amp;U</v>
      </c>
      <c r="F2195" s="25" t="str">
        <f>+S2195</f>
        <v>A</v>
      </c>
      <c r="G2195" s="29" t="s">
        <v>3359</v>
      </c>
      <c r="H2195" s="29" t="str">
        <f t="shared" si="34"/>
        <v/>
      </c>
      <c r="I2195" s="25" t="str">
        <f>IF(K2195&gt;4,"Dames","Messieurs")</f>
        <v>Messieurs</v>
      </c>
      <c r="J2195" t="str">
        <f>RIGHT(B2195,5)</f>
        <v>206.0</v>
      </c>
      <c r="K2195">
        <f>VALUE(LEFT(J2195,1))</f>
        <v>2</v>
      </c>
      <c r="L2195" s="25" t="str">
        <f>+O2195</f>
        <v>R9 </v>
      </c>
      <c r="M2195" s="25" t="s">
        <v>5061</v>
      </c>
      <c r="N2195" s="25" t="s">
        <v>5062</v>
      </c>
      <c r="O2195" s="25" t="s">
        <v>3073</v>
      </c>
      <c r="P2195" s="25">
        <v>44548</v>
      </c>
      <c r="Q2195" s="25">
        <v>0.745</v>
      </c>
      <c r="R2195" s="25" t="s">
        <v>110</v>
      </c>
      <c r="S2195" s="25" t="s">
        <v>36</v>
      </c>
    </row>
    <row r="2196" spans="1:19" x14ac:dyDescent="0.35">
      <c r="A2196" s="25" t="str">
        <f>+N2196</f>
        <v>Schindler Julien</v>
      </c>
      <c r="B2196" s="25" t="str">
        <f>+M2196</f>
        <v>816.89.413.0</v>
      </c>
      <c r="C2196" s="25" t="str">
        <f>LEFT(L2196,2)</f>
        <v>R8</v>
      </c>
      <c r="D2196" s="25">
        <f>+Q2196</f>
        <v>1.5189999999999999</v>
      </c>
      <c r="E2196" s="25" t="str">
        <f>+R2196</f>
        <v>35+</v>
      </c>
      <c r="F2196" s="25" t="str">
        <f>+S2196</f>
        <v>S</v>
      </c>
      <c r="G2196" s="29" t="s">
        <v>1839</v>
      </c>
      <c r="H2196" s="29" t="str">
        <f t="shared" si="34"/>
        <v/>
      </c>
      <c r="I2196" s="25" t="str">
        <f>IF(K2196&gt;4,"Dames","Messieurs")</f>
        <v>Messieurs</v>
      </c>
      <c r="J2196" t="str">
        <f>RIGHT(B2196,5)</f>
        <v>413.0</v>
      </c>
      <c r="K2196">
        <f>VALUE(LEFT(J2196,1))</f>
        <v>4</v>
      </c>
      <c r="L2196" s="25" t="str">
        <f>+O2196</f>
        <v>R8 </v>
      </c>
      <c r="M2196" s="25" t="s">
        <v>2518</v>
      </c>
      <c r="N2196" s="25" t="s">
        <v>2519</v>
      </c>
      <c r="O2196" s="25" t="s">
        <v>3070</v>
      </c>
      <c r="P2196" s="25">
        <v>23206</v>
      </c>
      <c r="Q2196" s="25">
        <v>1.5189999999999999</v>
      </c>
      <c r="R2196" s="25" t="s">
        <v>42</v>
      </c>
      <c r="S2196" s="25" t="s">
        <v>878</v>
      </c>
    </row>
    <row r="2197" spans="1:19" x14ac:dyDescent="0.35">
      <c r="A2197" s="25" t="str">
        <f>+N2197</f>
        <v>Schlaudraff Salsgard Anette</v>
      </c>
      <c r="B2197" s="25" t="str">
        <f>+M2197</f>
        <v>817.75.530.0</v>
      </c>
      <c r="C2197" s="25" t="str">
        <f>LEFT(L2197,2)</f>
        <v>R9</v>
      </c>
      <c r="D2197" s="25">
        <f>+Q2197</f>
        <v>0.75</v>
      </c>
      <c r="E2197" s="25" t="str">
        <f>+R2197</f>
        <v>50+</v>
      </c>
      <c r="F2197" s="25" t="str">
        <f>+S2197</f>
        <v>S</v>
      </c>
      <c r="G2197" s="29" t="s">
        <v>3359</v>
      </c>
      <c r="H2197" s="29" t="str">
        <f t="shared" si="34"/>
        <v/>
      </c>
      <c r="I2197" s="25" t="str">
        <f>IF(K2197&gt;4,"Dames","Messieurs")</f>
        <v>Dames</v>
      </c>
      <c r="J2197" t="str">
        <f>RIGHT(B2197,5)</f>
        <v>530.0</v>
      </c>
      <c r="K2197">
        <f>VALUE(LEFT(J2197,1))</f>
        <v>5</v>
      </c>
      <c r="L2197" s="25" t="str">
        <f>+O2197</f>
        <v>R9 </v>
      </c>
      <c r="M2197" s="25" t="s">
        <v>842</v>
      </c>
      <c r="N2197" s="25" t="s">
        <v>843</v>
      </c>
      <c r="O2197" s="25" t="s">
        <v>3073</v>
      </c>
      <c r="P2197" s="25">
        <v>11805</v>
      </c>
      <c r="Q2197" s="25">
        <v>0.75</v>
      </c>
      <c r="R2197" s="25" t="s">
        <v>39</v>
      </c>
      <c r="S2197" s="25" t="s">
        <v>878</v>
      </c>
    </row>
    <row r="2198" spans="1:19" x14ac:dyDescent="0.35">
      <c r="A2198" s="25" t="str">
        <f>+N2198</f>
        <v>Schmäh Timéo</v>
      </c>
      <c r="B2198" s="25" t="str">
        <f>+M2198</f>
        <v>820.13.418.0</v>
      </c>
      <c r="C2198" s="25" t="str">
        <f>LEFT(L2198,2)</f>
        <v>R9</v>
      </c>
      <c r="D2198" s="25">
        <f>+Q2198</f>
        <v>0.75</v>
      </c>
      <c r="E2198" s="25" t="str">
        <f>+R2198</f>
        <v>12&amp;U</v>
      </c>
      <c r="F2198" s="25" t="str">
        <f>+S2198</f>
        <v>A</v>
      </c>
      <c r="G2198" s="29" t="s">
        <v>3996</v>
      </c>
      <c r="H2198" s="29" t="str">
        <f t="shared" si="34"/>
        <v/>
      </c>
      <c r="I2198" s="25" t="str">
        <f>IF(K2198&gt;4,"Dames","Messieurs")</f>
        <v>Messieurs</v>
      </c>
      <c r="J2198" t="str">
        <f>RIGHT(B2198,5)</f>
        <v>418.0</v>
      </c>
      <c r="K2198">
        <f>VALUE(LEFT(J2198,1))</f>
        <v>4</v>
      </c>
      <c r="L2198" s="25" t="str">
        <f>+O2198</f>
        <v>R9 </v>
      </c>
      <c r="M2198" s="25" t="s">
        <v>4553</v>
      </c>
      <c r="N2198" s="25" t="s">
        <v>4554</v>
      </c>
      <c r="O2198" s="25" t="s">
        <v>3073</v>
      </c>
      <c r="P2198" s="25">
        <v>32458</v>
      </c>
      <c r="Q2198" s="25">
        <v>0.75</v>
      </c>
      <c r="R2198" s="25" t="s">
        <v>50</v>
      </c>
      <c r="S2198" s="25" t="s">
        <v>36</v>
      </c>
    </row>
    <row r="2199" spans="1:19" x14ac:dyDescent="0.35">
      <c r="A2199" s="25" t="str">
        <f>+N2199</f>
        <v>Schmalzried François</v>
      </c>
      <c r="B2199" s="25" t="str">
        <f>+M2199</f>
        <v>820.82.269.0</v>
      </c>
      <c r="C2199" s="25" t="str">
        <f>LEFT(L2199,2)</f>
        <v>R7</v>
      </c>
      <c r="D2199" s="25">
        <f>+Q2199</f>
        <v>2.1890000000000001</v>
      </c>
      <c r="E2199" s="25" t="str">
        <f>+R2199</f>
        <v>40+</v>
      </c>
      <c r="F2199" s="25" t="str">
        <f>+S2199</f>
        <v>A</v>
      </c>
      <c r="G2199" s="29" t="s">
        <v>26</v>
      </c>
      <c r="H2199" s="29" t="str">
        <f t="shared" si="34"/>
        <v/>
      </c>
      <c r="I2199" s="25" t="str">
        <f>IF(K2199&gt;4,"Dames","Messieurs")</f>
        <v>Messieurs</v>
      </c>
      <c r="J2199" t="str">
        <f>RIGHT(B2199,5)</f>
        <v>269.0</v>
      </c>
      <c r="K2199">
        <f>VALUE(LEFT(J2199,1))</f>
        <v>2</v>
      </c>
      <c r="L2199" s="25" t="str">
        <f>+O2199</f>
        <v>R7 </v>
      </c>
      <c r="M2199" s="25" t="s">
        <v>1023</v>
      </c>
      <c r="N2199" s="25" t="s">
        <v>1024</v>
      </c>
      <c r="O2199" s="25" t="s">
        <v>3066</v>
      </c>
      <c r="P2199" s="25">
        <v>17800</v>
      </c>
      <c r="Q2199" s="25">
        <v>2.1890000000000001</v>
      </c>
      <c r="R2199" s="25" t="s">
        <v>68</v>
      </c>
      <c r="S2199" s="25" t="s">
        <v>36</v>
      </c>
    </row>
    <row r="2200" spans="1:19" x14ac:dyDescent="0.35">
      <c r="A2200" s="25" t="str">
        <f>+N2200</f>
        <v>Schneebeli François</v>
      </c>
      <c r="B2200" s="25" t="str">
        <f>+M2200</f>
        <v>825.55.310.0</v>
      </c>
      <c r="C2200" s="25" t="str">
        <f>LEFT(L2200,2)</f>
        <v>R6</v>
      </c>
      <c r="D2200" s="25">
        <f>+Q2200</f>
        <v>3.8119999999999998</v>
      </c>
      <c r="E2200" s="25" t="str">
        <f>+R2200</f>
        <v>70+</v>
      </c>
      <c r="F2200" s="25" t="str">
        <f>+S2200</f>
        <v>A</v>
      </c>
      <c r="G2200" s="29" t="s">
        <v>1839</v>
      </c>
      <c r="H2200" s="29" t="str">
        <f t="shared" si="34"/>
        <v/>
      </c>
      <c r="I2200" s="25" t="str">
        <f>IF(K2200&gt;4,"Dames","Messieurs")</f>
        <v>Messieurs</v>
      </c>
      <c r="J2200" t="str">
        <f>RIGHT(B2200,5)</f>
        <v>310.0</v>
      </c>
      <c r="K2200">
        <f>VALUE(LEFT(J2200,1))</f>
        <v>3</v>
      </c>
      <c r="L2200" s="25" t="str">
        <f>+O2200</f>
        <v>R6 </v>
      </c>
      <c r="M2200" s="25" t="s">
        <v>1946</v>
      </c>
      <c r="N2200" s="25" t="s">
        <v>1947</v>
      </c>
      <c r="O2200" s="25" t="s">
        <v>3065</v>
      </c>
      <c r="P2200" s="25">
        <v>8491</v>
      </c>
      <c r="Q2200" s="25">
        <v>3.8119999999999998</v>
      </c>
      <c r="R2200" s="25" t="s">
        <v>148</v>
      </c>
      <c r="S2200" s="25" t="s">
        <v>36</v>
      </c>
    </row>
    <row r="2201" spans="1:19" x14ac:dyDescent="0.35">
      <c r="A2201" s="25" t="str">
        <f>+N2201</f>
        <v>Schneider Cedric</v>
      </c>
      <c r="B2201" s="25" t="str">
        <f>+M2201</f>
        <v>826.80.374.0</v>
      </c>
      <c r="C2201" s="25" t="str">
        <f>LEFT(L2201,2)</f>
        <v>R9</v>
      </c>
      <c r="D2201" s="25">
        <f>+Q2201</f>
        <v>0.75</v>
      </c>
      <c r="E2201" s="25" t="str">
        <f>+R2201</f>
        <v>45+</v>
      </c>
      <c r="F2201" s="25" t="str">
        <f>+S2201</f>
        <v>S</v>
      </c>
      <c r="G2201" s="29" t="s">
        <v>3995</v>
      </c>
      <c r="H2201" s="29" t="str">
        <f t="shared" si="34"/>
        <v/>
      </c>
      <c r="I2201" s="25" t="str">
        <f>IF(K2201&gt;4,"Dames","Messieurs")</f>
        <v>Messieurs</v>
      </c>
      <c r="J2201" t="str">
        <f>RIGHT(B2201,5)</f>
        <v>374.0</v>
      </c>
      <c r="K2201">
        <f>VALUE(LEFT(J2201,1))</f>
        <v>3</v>
      </c>
      <c r="L2201" s="25" t="str">
        <f>+O2201</f>
        <v>R9 </v>
      </c>
      <c r="M2201" s="25" t="s">
        <v>4308</v>
      </c>
      <c r="N2201" s="25" t="s">
        <v>4309</v>
      </c>
      <c r="O2201" s="25" t="s">
        <v>3073</v>
      </c>
      <c r="P2201" s="25">
        <v>32458</v>
      </c>
      <c r="Q2201" s="25">
        <v>0.75</v>
      </c>
      <c r="R2201" s="25" t="s">
        <v>78</v>
      </c>
      <c r="S2201" s="25" t="s">
        <v>878</v>
      </c>
    </row>
    <row r="2202" spans="1:19" x14ac:dyDescent="0.35">
      <c r="A2202" s="25" t="str">
        <f>+N2202</f>
        <v>Schneider Oliver</v>
      </c>
      <c r="B2202" s="25" t="str">
        <f>+M2202</f>
        <v>826.11.290.0</v>
      </c>
      <c r="C2202" s="25" t="str">
        <f>LEFT(L2202,2)</f>
        <v>R8</v>
      </c>
      <c r="D2202" s="25">
        <f>+Q2202</f>
        <v>1.298</v>
      </c>
      <c r="E2202" s="25" t="str">
        <f>+R2202</f>
        <v>14&amp;U</v>
      </c>
      <c r="F2202" s="25" t="str">
        <f>+S2202</f>
        <v>A</v>
      </c>
      <c r="G2202" s="29" t="s">
        <v>27</v>
      </c>
      <c r="H2202" s="29" t="str">
        <f t="shared" si="34"/>
        <v/>
      </c>
      <c r="I2202" s="25" t="str">
        <f>IF(K2202&gt;4,"Dames","Messieurs")</f>
        <v>Messieurs</v>
      </c>
      <c r="J2202" t="str">
        <f>RIGHT(B2202,5)</f>
        <v>290.0</v>
      </c>
      <c r="K2202">
        <f>VALUE(LEFT(J2202,1))</f>
        <v>2</v>
      </c>
      <c r="L2202" s="25" t="str">
        <f>+O2202</f>
        <v>R8 </v>
      </c>
      <c r="M2202" s="25" t="s">
        <v>2429</v>
      </c>
      <c r="N2202" s="25" t="s">
        <v>2430</v>
      </c>
      <c r="O2202" s="25" t="s">
        <v>3070</v>
      </c>
      <c r="P2202" s="25">
        <v>25597</v>
      </c>
      <c r="Q2202" s="25">
        <v>1.298</v>
      </c>
      <c r="R2202" s="25" t="s">
        <v>83</v>
      </c>
      <c r="S2202" s="25" t="s">
        <v>36</v>
      </c>
    </row>
    <row r="2203" spans="1:19" x14ac:dyDescent="0.35">
      <c r="A2203" s="25" t="str">
        <f>+N2203</f>
        <v>Schneider Sébastien</v>
      </c>
      <c r="B2203" s="25" t="str">
        <f>+M2203</f>
        <v>826.98.457.0</v>
      </c>
      <c r="C2203" s="25" t="str">
        <f>LEFT(L2203,2)</f>
        <v>R9</v>
      </c>
      <c r="D2203" s="25">
        <f>+Q2203</f>
        <v>0.77</v>
      </c>
      <c r="E2203" s="25" t="str">
        <f>+R2203</f>
        <v>A</v>
      </c>
      <c r="F2203" s="25" t="str">
        <f>+S2203</f>
        <v>A</v>
      </c>
      <c r="G2203" s="29" t="s">
        <v>1839</v>
      </c>
      <c r="H2203" s="29" t="str">
        <f t="shared" si="34"/>
        <v/>
      </c>
      <c r="I2203" s="25" t="str">
        <f>IF(K2203&gt;4,"Dames","Messieurs")</f>
        <v>Messieurs</v>
      </c>
      <c r="J2203" t="str">
        <f>RIGHT(B2203,5)</f>
        <v>457.0</v>
      </c>
      <c r="K2203">
        <f>VALUE(LEFT(J2203,1))</f>
        <v>4</v>
      </c>
      <c r="L2203" s="25" t="str">
        <f>+O2203</f>
        <v>R9 </v>
      </c>
      <c r="M2203" s="25" t="s">
        <v>591</v>
      </c>
      <c r="N2203" s="25" t="s">
        <v>592</v>
      </c>
      <c r="O2203" s="25" t="s">
        <v>3073</v>
      </c>
      <c r="P2203" s="25">
        <v>32173</v>
      </c>
      <c r="Q2203" s="25">
        <v>0.77</v>
      </c>
      <c r="R2203" s="25" t="s">
        <v>36</v>
      </c>
      <c r="S2203" s="25" t="s">
        <v>36</v>
      </c>
    </row>
    <row r="2204" spans="1:19" x14ac:dyDescent="0.35">
      <c r="A2204" s="25" t="str">
        <f>+N2204</f>
        <v>Schoenberger Marco</v>
      </c>
      <c r="B2204" s="25" t="str">
        <f>+M2204</f>
        <v>831.93.334.0</v>
      </c>
      <c r="C2204" s="25" t="str">
        <f>LEFT(L2204,2)</f>
        <v>R5</v>
      </c>
      <c r="D2204" s="25">
        <f>+Q2204</f>
        <v>5.5839999999999996</v>
      </c>
      <c r="E2204" s="25" t="str">
        <f>+R2204</f>
        <v>A</v>
      </c>
      <c r="F2204" s="25" t="str">
        <f>+S2204</f>
        <v>S</v>
      </c>
      <c r="G2204" s="29" t="s">
        <v>1839</v>
      </c>
      <c r="H2204" s="29" t="str">
        <f t="shared" si="34"/>
        <v/>
      </c>
      <c r="I2204" s="25" t="str">
        <f>IF(K2204&gt;4,"Dames","Messieurs")</f>
        <v>Messieurs</v>
      </c>
      <c r="J2204" t="str">
        <f>RIGHT(B2204,5)</f>
        <v>334.0</v>
      </c>
      <c r="K2204">
        <f>VALUE(LEFT(J2204,1))</f>
        <v>3</v>
      </c>
      <c r="L2204" s="25" t="str">
        <f>+O2204</f>
        <v>R5 </v>
      </c>
      <c r="M2204" s="25" t="s">
        <v>2516</v>
      </c>
      <c r="N2204" s="25" t="s">
        <v>2517</v>
      </c>
      <c r="O2204" s="25" t="s">
        <v>3084</v>
      </c>
      <c r="P2204" s="25">
        <v>2975</v>
      </c>
      <c r="Q2204" s="25">
        <v>5.5839999999999996</v>
      </c>
      <c r="R2204" s="25" t="s">
        <v>36</v>
      </c>
      <c r="S2204" s="25" t="s">
        <v>878</v>
      </c>
    </row>
    <row r="2205" spans="1:19" x14ac:dyDescent="0.35">
      <c r="A2205" s="25" t="str">
        <f>+N2205</f>
        <v>Schouwey Camille</v>
      </c>
      <c r="B2205" s="25" t="str">
        <f>+M2205</f>
        <v>833.92.647.0</v>
      </c>
      <c r="C2205" s="25" t="str">
        <f>LEFT(L2205,2)</f>
        <v>R5</v>
      </c>
      <c r="D2205" s="25">
        <f>+Q2205</f>
        <v>4.7290000000000001</v>
      </c>
      <c r="E2205" s="25" t="str">
        <f>+R2205</f>
        <v>30+</v>
      </c>
      <c r="F2205" s="25" t="str">
        <f>+S2205</f>
        <v>A</v>
      </c>
      <c r="G2205" s="29" t="s">
        <v>3393</v>
      </c>
      <c r="H2205" s="29" t="str">
        <f t="shared" si="34"/>
        <v/>
      </c>
      <c r="I2205" s="25" t="str">
        <f>IF(K2205&gt;4,"Dames","Messieurs")</f>
        <v>Dames</v>
      </c>
      <c r="J2205" t="str">
        <f>RIGHT(B2205,5)</f>
        <v>647.0</v>
      </c>
      <c r="K2205">
        <f>VALUE(LEFT(J2205,1))</f>
        <v>6</v>
      </c>
      <c r="L2205" s="25" t="str">
        <f>+O2205</f>
        <v>R5 </v>
      </c>
      <c r="M2205" s="25" t="s">
        <v>3524</v>
      </c>
      <c r="N2205" s="25" t="s">
        <v>3525</v>
      </c>
      <c r="O2205" s="25" t="s">
        <v>3084</v>
      </c>
      <c r="P2205" s="25">
        <v>1782</v>
      </c>
      <c r="Q2205" s="25">
        <v>4.7290000000000001</v>
      </c>
      <c r="R2205" s="25" t="s">
        <v>35</v>
      </c>
      <c r="S2205" s="25" t="s">
        <v>36</v>
      </c>
    </row>
    <row r="2206" spans="1:19" x14ac:dyDescent="0.35">
      <c r="A2206" s="25" t="str">
        <f>+N2206</f>
        <v>Schrepfer Sven</v>
      </c>
      <c r="B2206" s="25" t="str">
        <f>+M2206</f>
        <v>834.75.392.0</v>
      </c>
      <c r="C2206" s="25" t="str">
        <f>LEFT(L2206,2)</f>
        <v>R9</v>
      </c>
      <c r="D2206" s="25">
        <f>+Q2206</f>
        <v>0.75</v>
      </c>
      <c r="E2206" s="25" t="str">
        <f>+R2206</f>
        <v>50+</v>
      </c>
      <c r="F2206" s="25" t="str">
        <f>+S2206</f>
        <v>S</v>
      </c>
      <c r="G2206" s="29" t="s">
        <v>543</v>
      </c>
      <c r="H2206" s="29" t="str">
        <f t="shared" si="34"/>
        <v/>
      </c>
      <c r="I2206" s="25" t="str">
        <f>IF(K2206&gt;4,"Dames","Messieurs")</f>
        <v>Messieurs</v>
      </c>
      <c r="J2206" t="str">
        <f>RIGHT(B2206,5)</f>
        <v>392.0</v>
      </c>
      <c r="K2206">
        <f>VALUE(LEFT(J2206,1))</f>
        <v>3</v>
      </c>
      <c r="L2206" s="25" t="str">
        <f>+O2206</f>
        <v>R9 </v>
      </c>
      <c r="M2206" s="25" t="s">
        <v>1371</v>
      </c>
      <c r="N2206" s="25" t="s">
        <v>1372</v>
      </c>
      <c r="O2206" s="25" t="s">
        <v>3073</v>
      </c>
      <c r="P2206" s="25">
        <v>32458</v>
      </c>
      <c r="Q2206" s="25">
        <v>0.75</v>
      </c>
      <c r="R2206" s="25" t="s">
        <v>39</v>
      </c>
      <c r="S2206" s="25" t="s">
        <v>878</v>
      </c>
    </row>
    <row r="2207" spans="1:19" x14ac:dyDescent="0.35">
      <c r="A2207" s="25" t="str">
        <f>+N2207</f>
        <v>Schroeter Jean - Paul</v>
      </c>
      <c r="B2207" s="25" t="str">
        <f>+M2207</f>
        <v>834.50.493.0</v>
      </c>
      <c r="C2207" s="25" t="str">
        <f>LEFT(L2207,2)</f>
        <v>R9</v>
      </c>
      <c r="D2207" s="25">
        <f>+Q2207</f>
        <v>0.75</v>
      </c>
      <c r="E2207" s="25" t="str">
        <f>+R2207</f>
        <v>75+</v>
      </c>
      <c r="F2207" s="25" t="str">
        <f>+S2207</f>
        <v>S</v>
      </c>
      <c r="G2207" s="29" t="s">
        <v>2175</v>
      </c>
      <c r="H2207" s="29" t="str">
        <f t="shared" si="34"/>
        <v/>
      </c>
      <c r="I2207" s="25" t="str">
        <f>IF(K2207&gt;4,"Dames","Messieurs")</f>
        <v>Messieurs</v>
      </c>
      <c r="J2207" t="str">
        <f>RIGHT(B2207,5)</f>
        <v>493.0</v>
      </c>
      <c r="K2207">
        <f>VALUE(LEFT(J2207,1))</f>
        <v>4</v>
      </c>
      <c r="L2207" s="25" t="str">
        <f>+O2207</f>
        <v>R9 </v>
      </c>
      <c r="M2207" s="25" t="s">
        <v>2943</v>
      </c>
      <c r="N2207" s="25" t="s">
        <v>2944</v>
      </c>
      <c r="O2207" s="25" t="s">
        <v>3073</v>
      </c>
      <c r="P2207" s="25">
        <v>32458</v>
      </c>
      <c r="Q2207" s="25">
        <v>0.75</v>
      </c>
      <c r="R2207" s="25" t="s">
        <v>159</v>
      </c>
      <c r="S2207" s="25" t="s">
        <v>878</v>
      </c>
    </row>
    <row r="2208" spans="1:19" x14ac:dyDescent="0.35">
      <c r="A2208" s="25" t="str">
        <f>+N2208</f>
        <v>Schucan Lucas</v>
      </c>
      <c r="B2208" s="25" t="str">
        <f>+M2208</f>
        <v>835.98.290.0</v>
      </c>
      <c r="C2208" s="25" t="str">
        <f>LEFT(L2208,2)</f>
        <v>R6</v>
      </c>
      <c r="D2208" s="25">
        <f>+Q2208</f>
        <v>4.0979999999999999</v>
      </c>
      <c r="E2208" s="25" t="str">
        <f>+R2208</f>
        <v>A</v>
      </c>
      <c r="F2208" s="25" t="str">
        <f>+S2208</f>
        <v>A</v>
      </c>
      <c r="G2208" s="29" t="s">
        <v>2175</v>
      </c>
      <c r="H2208" s="29" t="str">
        <f t="shared" si="34"/>
        <v/>
      </c>
      <c r="I2208" s="25" t="str">
        <f>IF(K2208&gt;4,"Dames","Messieurs")</f>
        <v>Messieurs</v>
      </c>
      <c r="J2208" t="str">
        <f>RIGHT(B2208,5)</f>
        <v>290.0</v>
      </c>
      <c r="K2208">
        <f>VALUE(LEFT(J2208,1))</f>
        <v>2</v>
      </c>
      <c r="L2208" s="25" t="str">
        <f>+O2208</f>
        <v>R6 </v>
      </c>
      <c r="M2208" s="25" t="s">
        <v>2811</v>
      </c>
      <c r="N2208" s="25" t="s">
        <v>2812</v>
      </c>
      <c r="O2208" s="25" t="s">
        <v>3065</v>
      </c>
      <c r="P2208" s="25">
        <v>7271</v>
      </c>
      <c r="Q2208" s="25">
        <v>4.0979999999999999</v>
      </c>
      <c r="R2208" s="25" t="s">
        <v>36</v>
      </c>
      <c r="S2208" s="25" t="s">
        <v>36</v>
      </c>
    </row>
    <row r="2209" spans="1:19" x14ac:dyDescent="0.35">
      <c r="A2209" s="25" t="str">
        <f>+N2209</f>
        <v>Schueppen Christian</v>
      </c>
      <c r="B2209" s="25" t="str">
        <f>+M2209</f>
        <v>837.88.478.0</v>
      </c>
      <c r="C2209" s="25" t="str">
        <f>LEFT(L2209,2)</f>
        <v>R7</v>
      </c>
      <c r="D2209" s="25">
        <f>+Q2209</f>
        <v>3.323</v>
      </c>
      <c r="E2209" s="25" t="str">
        <f>+R2209</f>
        <v>35+</v>
      </c>
      <c r="F2209" s="25" t="str">
        <f>+S2209</f>
        <v>A</v>
      </c>
      <c r="G2209" s="29" t="s">
        <v>27</v>
      </c>
      <c r="H2209" s="29" t="str">
        <f t="shared" ref="H2209:H2269" si="35">IF(B2209=B2208,1,"")</f>
        <v/>
      </c>
      <c r="I2209" s="25" t="str">
        <f>IF(K2209&gt;4,"Dames","Messieurs")</f>
        <v>Messieurs</v>
      </c>
      <c r="J2209" t="str">
        <f>RIGHT(B2209,5)</f>
        <v>478.0</v>
      </c>
      <c r="K2209">
        <f>VALUE(LEFT(J2209,1))</f>
        <v>4</v>
      </c>
      <c r="L2209" s="25" t="str">
        <f>+O2209</f>
        <v>R7 </v>
      </c>
      <c r="M2209" s="25" t="s">
        <v>209</v>
      </c>
      <c r="N2209" s="25" t="s">
        <v>210</v>
      </c>
      <c r="O2209" s="25" t="s">
        <v>3066</v>
      </c>
      <c r="P2209" s="25">
        <v>10865</v>
      </c>
      <c r="Q2209" s="25">
        <v>3.323</v>
      </c>
      <c r="R2209" s="25" t="s">
        <v>42</v>
      </c>
      <c r="S2209" s="25" t="s">
        <v>36</v>
      </c>
    </row>
    <row r="2210" spans="1:19" x14ac:dyDescent="0.35">
      <c r="A2210" s="25" t="str">
        <f>+N2210</f>
        <v>Schüler Martine</v>
      </c>
      <c r="B2210" s="25" t="str">
        <f>+M2210</f>
        <v>836.72.740.0</v>
      </c>
      <c r="C2210" s="25" t="str">
        <f>LEFT(L2210,2)</f>
        <v>R7</v>
      </c>
      <c r="D2210" s="25">
        <f>+Q2210</f>
        <v>2.5329999999999999</v>
      </c>
      <c r="E2210" s="25" t="str">
        <f>+R2210</f>
        <v>50+</v>
      </c>
      <c r="F2210" s="25" t="str">
        <f>+S2210</f>
        <v>A</v>
      </c>
      <c r="G2210" s="29" t="s">
        <v>3393</v>
      </c>
      <c r="H2210" s="29" t="str">
        <f t="shared" si="35"/>
        <v/>
      </c>
      <c r="I2210" s="25" t="str">
        <f>IF(K2210&gt;4,"Dames","Messieurs")</f>
        <v>Dames</v>
      </c>
      <c r="J2210" t="str">
        <f>RIGHT(B2210,5)</f>
        <v>740.0</v>
      </c>
      <c r="K2210">
        <f>VALUE(LEFT(J2210,1))</f>
        <v>7</v>
      </c>
      <c r="L2210" s="25" t="str">
        <f>+O2210</f>
        <v>R7 </v>
      </c>
      <c r="M2210" s="25" t="s">
        <v>3538</v>
      </c>
      <c r="N2210" s="25" t="s">
        <v>3539</v>
      </c>
      <c r="O2210" s="25" t="s">
        <v>3066</v>
      </c>
      <c r="P2210" s="25">
        <v>5425</v>
      </c>
      <c r="Q2210" s="25">
        <v>2.5329999999999999</v>
      </c>
      <c r="R2210" s="25" t="s">
        <v>39</v>
      </c>
      <c r="S2210" s="25" t="s">
        <v>36</v>
      </c>
    </row>
    <row r="2211" spans="1:19" x14ac:dyDescent="0.35">
      <c r="A2211" s="25" t="str">
        <f>+N2211</f>
        <v>Schüttel Antoine</v>
      </c>
      <c r="B2211" s="25" t="str">
        <f>+M2211</f>
        <v>839.85.454.0</v>
      </c>
      <c r="C2211" s="25" t="str">
        <f>LEFT(L2211,2)</f>
        <v>R9</v>
      </c>
      <c r="D2211" s="25">
        <f>+Q2211</f>
        <v>0.75</v>
      </c>
      <c r="E2211" s="25" t="str">
        <f>+R2211</f>
        <v>40+</v>
      </c>
      <c r="F2211" s="25" t="str">
        <f>+S2211</f>
        <v>S</v>
      </c>
      <c r="G2211" s="29" t="s">
        <v>25</v>
      </c>
      <c r="H2211" s="29" t="str">
        <f t="shared" si="35"/>
        <v/>
      </c>
      <c r="I2211" s="25" t="str">
        <f>IF(K2211&gt;4,"Dames","Messieurs")</f>
        <v>Messieurs</v>
      </c>
      <c r="J2211" t="str">
        <f>RIGHT(B2211,5)</f>
        <v>454.0</v>
      </c>
      <c r="K2211">
        <f>VALUE(LEFT(J2211,1))</f>
        <v>4</v>
      </c>
      <c r="L2211" s="25" t="str">
        <f>+O2211</f>
        <v>R9 </v>
      </c>
      <c r="M2211" s="25" t="s">
        <v>1009</v>
      </c>
      <c r="N2211" s="25" t="s">
        <v>1010</v>
      </c>
      <c r="O2211" s="25" t="s">
        <v>3073</v>
      </c>
      <c r="P2211" s="25">
        <v>32458</v>
      </c>
      <c r="Q2211" s="25">
        <v>0.75</v>
      </c>
      <c r="R2211" s="25" t="s">
        <v>68</v>
      </c>
      <c r="S2211" s="25" t="s">
        <v>878</v>
      </c>
    </row>
    <row r="2212" spans="1:19" x14ac:dyDescent="0.35">
      <c r="A2212" s="25" t="str">
        <f>+N2212</f>
        <v>Schüttel Olivier</v>
      </c>
      <c r="B2212" s="25" t="str">
        <f>+M2212</f>
        <v>839.90.436.0</v>
      </c>
      <c r="C2212" s="25" t="str">
        <f>LEFT(L2212,2)</f>
        <v>R9</v>
      </c>
      <c r="D2212" s="25">
        <f>+Q2212</f>
        <v>0.75</v>
      </c>
      <c r="E2212" s="25" t="str">
        <f>+R2212</f>
        <v>35+</v>
      </c>
      <c r="F2212" s="25" t="str">
        <f>+S2212</f>
        <v>S</v>
      </c>
      <c r="G2212" s="29" t="s">
        <v>25</v>
      </c>
      <c r="H2212" s="29" t="str">
        <f t="shared" si="35"/>
        <v/>
      </c>
      <c r="I2212" s="25" t="str">
        <f>IF(K2212&gt;4,"Dames","Messieurs")</f>
        <v>Messieurs</v>
      </c>
      <c r="J2212" t="str">
        <f>RIGHT(B2212,5)</f>
        <v>436.0</v>
      </c>
      <c r="K2212">
        <f>VALUE(LEFT(J2212,1))</f>
        <v>4</v>
      </c>
      <c r="L2212" s="25" t="str">
        <f>+O2212</f>
        <v>R9 </v>
      </c>
      <c r="M2212" s="25" t="s">
        <v>1011</v>
      </c>
      <c r="N2212" s="25" t="s">
        <v>1012</v>
      </c>
      <c r="O2212" s="25" t="s">
        <v>3073</v>
      </c>
      <c r="P2212" s="25">
        <v>32458</v>
      </c>
      <c r="Q2212" s="25">
        <v>0.75</v>
      </c>
      <c r="R2212" s="25" t="s">
        <v>42</v>
      </c>
      <c r="S2212" s="25" t="s">
        <v>878</v>
      </c>
    </row>
    <row r="2213" spans="1:19" x14ac:dyDescent="0.35">
      <c r="A2213" s="25" t="str">
        <f>+N2213</f>
        <v>Schwab Arthur</v>
      </c>
      <c r="B2213" s="25" t="str">
        <f>+M2213</f>
        <v>841.11.154.0</v>
      </c>
      <c r="C2213" s="25" t="str">
        <f>LEFT(L2213,2)</f>
        <v>R7</v>
      </c>
      <c r="D2213" s="25">
        <f>+Q2213</f>
        <v>2.9009999999999998</v>
      </c>
      <c r="E2213" s="25" t="str">
        <f>+R2213</f>
        <v>14&amp;U</v>
      </c>
      <c r="F2213" s="25" t="str">
        <f>+S2213</f>
        <v>A</v>
      </c>
      <c r="G2213" s="29" t="s">
        <v>3979</v>
      </c>
      <c r="H2213" s="29" t="str">
        <f t="shared" si="35"/>
        <v/>
      </c>
      <c r="I2213" s="25" t="str">
        <f>IF(K2213&gt;4,"Dames","Messieurs")</f>
        <v>Messieurs</v>
      </c>
      <c r="J2213" t="str">
        <f>RIGHT(B2213,5)</f>
        <v>154.0</v>
      </c>
      <c r="K2213">
        <f>VALUE(LEFT(J2213,1))</f>
        <v>1</v>
      </c>
      <c r="L2213" s="25" t="str">
        <f>+O2213</f>
        <v>R7 </v>
      </c>
      <c r="M2213" s="25" t="s">
        <v>3199</v>
      </c>
      <c r="N2213" s="25" t="s">
        <v>3200</v>
      </c>
      <c r="O2213" s="25" t="s">
        <v>3066</v>
      </c>
      <c r="P2213" s="25">
        <v>13188</v>
      </c>
      <c r="Q2213" s="25">
        <v>2.9009999999999998</v>
      </c>
      <c r="R2213" s="25" t="s">
        <v>83</v>
      </c>
      <c r="S2213" s="25" t="s">
        <v>36</v>
      </c>
    </row>
    <row r="2214" spans="1:19" x14ac:dyDescent="0.35">
      <c r="A2214" s="25" t="str">
        <f>+N2214</f>
        <v>Schweighöfer Lara</v>
      </c>
      <c r="B2214" s="25" t="str">
        <f>+M2214</f>
        <v>846.99.636.1</v>
      </c>
      <c r="C2214" s="25" t="str">
        <f>LEFT(L2214,2)</f>
        <v>R9</v>
      </c>
      <c r="D2214" s="25">
        <f>+Q2214</f>
        <v>0.75</v>
      </c>
      <c r="E2214" s="25" t="str">
        <f>+R2214</f>
        <v>A</v>
      </c>
      <c r="F2214" s="25" t="str">
        <f>+S2214</f>
        <v>S</v>
      </c>
      <c r="G2214" s="29" t="s">
        <v>3359</v>
      </c>
      <c r="H2214" s="29" t="str">
        <f t="shared" si="35"/>
        <v/>
      </c>
      <c r="I2214" s="25" t="str">
        <f>IF(K2214&gt;4,"Dames","Messieurs")</f>
        <v>Dames</v>
      </c>
      <c r="J2214" t="str">
        <f>RIGHT(B2214,5)</f>
        <v>636.1</v>
      </c>
      <c r="K2214">
        <f>VALUE(LEFT(J2214,1))</f>
        <v>6</v>
      </c>
      <c r="L2214" s="25" t="str">
        <f>+O2214</f>
        <v>R9 </v>
      </c>
      <c r="M2214" s="25" t="s">
        <v>1746</v>
      </c>
      <c r="N2214" s="25" t="s">
        <v>1747</v>
      </c>
      <c r="O2214" s="25" t="s">
        <v>3073</v>
      </c>
      <c r="P2214" s="25">
        <v>11805</v>
      </c>
      <c r="Q2214" s="25">
        <v>0.75</v>
      </c>
      <c r="R2214" s="25" t="s">
        <v>36</v>
      </c>
      <c r="S2214" s="25" t="s">
        <v>878</v>
      </c>
    </row>
    <row r="2215" spans="1:19" x14ac:dyDescent="0.35">
      <c r="A2215" s="25" t="str">
        <f>+N2215</f>
        <v>Schwestermann Marcel</v>
      </c>
      <c r="B2215" s="25" t="str">
        <f>+M2215</f>
        <v>848.50.424.0</v>
      </c>
      <c r="C2215" s="25" t="str">
        <f>LEFT(L2215,2)</f>
        <v>R9</v>
      </c>
      <c r="D2215" s="25">
        <f>+Q2215</f>
        <v>0.75</v>
      </c>
      <c r="E2215" s="25" t="str">
        <f>+R2215</f>
        <v>75+</v>
      </c>
      <c r="F2215" s="25" t="str">
        <f>+S2215</f>
        <v>S</v>
      </c>
      <c r="G2215" s="29" t="s">
        <v>2175</v>
      </c>
      <c r="H2215" s="29" t="str">
        <f t="shared" si="35"/>
        <v/>
      </c>
      <c r="I2215" s="25" t="str">
        <f>IF(K2215&gt;4,"Dames","Messieurs")</f>
        <v>Messieurs</v>
      </c>
      <c r="J2215" t="str">
        <f>RIGHT(B2215,5)</f>
        <v>424.0</v>
      </c>
      <c r="K2215">
        <f>VALUE(LEFT(J2215,1))</f>
        <v>4</v>
      </c>
      <c r="L2215" s="25" t="str">
        <f>+O2215</f>
        <v>R9 </v>
      </c>
      <c r="M2215" s="25" t="s">
        <v>2973</v>
      </c>
      <c r="N2215" s="25" t="s">
        <v>2974</v>
      </c>
      <c r="O2215" s="25" t="s">
        <v>3073</v>
      </c>
      <c r="P2215" s="25">
        <v>32458</v>
      </c>
      <c r="Q2215" s="25">
        <v>0.75</v>
      </c>
      <c r="R2215" s="25" t="s">
        <v>159</v>
      </c>
      <c r="S2215" s="25" t="s">
        <v>878</v>
      </c>
    </row>
    <row r="2216" spans="1:19" x14ac:dyDescent="0.35">
      <c r="A2216" s="25" t="str">
        <f>+N2216</f>
        <v>Sclavo Nathalie</v>
      </c>
      <c r="B2216" s="25" t="str">
        <f>+M2216</f>
        <v>780.68.552.0</v>
      </c>
      <c r="C2216" s="25" t="str">
        <f>LEFT(L2216,2)</f>
        <v>R9</v>
      </c>
      <c r="D2216" s="25">
        <f>+Q2216</f>
        <v>0.75</v>
      </c>
      <c r="E2216" s="25" t="str">
        <f>+R2216</f>
        <v>55+</v>
      </c>
      <c r="F2216" s="25" t="str">
        <f>+S2216</f>
        <v>S</v>
      </c>
      <c r="G2216" s="29" t="s">
        <v>3359</v>
      </c>
      <c r="H2216" s="29" t="str">
        <f t="shared" si="35"/>
        <v/>
      </c>
      <c r="I2216" s="25" t="str">
        <f>IF(K2216&gt;4,"Dames","Messieurs")</f>
        <v>Dames</v>
      </c>
      <c r="J2216" t="str">
        <f>RIGHT(B2216,5)</f>
        <v>552.0</v>
      </c>
      <c r="K2216">
        <f>VALUE(LEFT(J2216,1))</f>
        <v>5</v>
      </c>
      <c r="L2216" s="25" t="str">
        <f>+O2216</f>
        <v>R9 </v>
      </c>
      <c r="M2216" s="25" t="s">
        <v>1748</v>
      </c>
      <c r="N2216" s="25" t="s">
        <v>1749</v>
      </c>
      <c r="O2216" s="25" t="s">
        <v>3073</v>
      </c>
      <c r="P2216" s="25">
        <v>11805</v>
      </c>
      <c r="Q2216" s="25">
        <v>0.75</v>
      </c>
      <c r="R2216" s="25" t="s">
        <v>53</v>
      </c>
      <c r="S2216" s="25" t="s">
        <v>878</v>
      </c>
    </row>
    <row r="2217" spans="1:19" x14ac:dyDescent="0.35">
      <c r="A2217" s="25" t="str">
        <f>+N2217</f>
        <v>Scotti Laura</v>
      </c>
      <c r="B2217" s="25" t="str">
        <f>+M2217</f>
        <v>780.94.720.0</v>
      </c>
      <c r="C2217" s="25" t="str">
        <f>LEFT(L2217,2)</f>
        <v>R9</v>
      </c>
      <c r="D2217" s="25">
        <f>+Q2217</f>
        <v>0.56399999999999995</v>
      </c>
      <c r="E2217" s="25" t="str">
        <f>+R2217</f>
        <v>30+</v>
      </c>
      <c r="F2217" s="25" t="str">
        <f>+S2217</f>
        <v>A</v>
      </c>
      <c r="G2217" s="29" t="s">
        <v>29</v>
      </c>
      <c r="H2217" s="29" t="str">
        <f t="shared" si="35"/>
        <v/>
      </c>
      <c r="I2217" s="25" t="str">
        <f>IF(K2217&gt;4,"Dames","Messieurs")</f>
        <v>Dames</v>
      </c>
      <c r="J2217" t="str">
        <f>RIGHT(B2217,5)</f>
        <v>720.0</v>
      </c>
      <c r="K2217">
        <f>VALUE(LEFT(J2217,1))</f>
        <v>7</v>
      </c>
      <c r="L2217" s="25" t="str">
        <f>+O2217</f>
        <v>R9 </v>
      </c>
      <c r="M2217" s="25" t="s">
        <v>5202</v>
      </c>
      <c r="N2217" s="25" t="s">
        <v>5203</v>
      </c>
      <c r="O2217" s="25" t="s">
        <v>3073</v>
      </c>
      <c r="P2217" s="25">
        <v>21205</v>
      </c>
      <c r="Q2217" s="25">
        <v>0.56399999999999995</v>
      </c>
      <c r="R2217" s="25" t="s">
        <v>35</v>
      </c>
      <c r="S2217" s="25" t="s">
        <v>36</v>
      </c>
    </row>
    <row r="2218" spans="1:19" x14ac:dyDescent="0.35">
      <c r="A2218" s="25" t="str">
        <f>+N2218</f>
        <v>Secretan Louis</v>
      </c>
      <c r="B2218" s="25" t="str">
        <f>+M2218</f>
        <v>781.12.156.0</v>
      </c>
      <c r="C2218" s="25" t="str">
        <f>LEFT(L2218,2)</f>
        <v>R9</v>
      </c>
      <c r="D2218" s="25">
        <f>+Q2218</f>
        <v>0.85899999999999999</v>
      </c>
      <c r="E2218" s="25" t="str">
        <f>+R2218</f>
        <v>14&amp;U</v>
      </c>
      <c r="F2218" s="25" t="str">
        <f>+S2218</f>
        <v>A</v>
      </c>
      <c r="G2218" s="29" t="s">
        <v>28</v>
      </c>
      <c r="H2218" s="29" t="str">
        <f t="shared" si="35"/>
        <v/>
      </c>
      <c r="I2218" s="25" t="str">
        <f>IF(K2218&gt;4,"Dames","Messieurs")</f>
        <v>Messieurs</v>
      </c>
      <c r="J2218" t="str">
        <f>RIGHT(B2218,5)</f>
        <v>156.0</v>
      </c>
      <c r="K2218">
        <f>VALUE(LEFT(J2218,1))</f>
        <v>1</v>
      </c>
      <c r="L2218" s="25" t="str">
        <f>+O2218</f>
        <v>R9 </v>
      </c>
      <c r="M2218" s="25" t="s">
        <v>3203</v>
      </c>
      <c r="N2218" s="25" t="s">
        <v>3204</v>
      </c>
      <c r="O2218" s="25" t="s">
        <v>3073</v>
      </c>
      <c r="P2218" s="25">
        <v>30936</v>
      </c>
      <c r="Q2218" s="25">
        <v>0.85899999999999999</v>
      </c>
      <c r="R2218" s="25" t="s">
        <v>83</v>
      </c>
      <c r="S2218" s="25" t="s">
        <v>36</v>
      </c>
    </row>
    <row r="2219" spans="1:19" x14ac:dyDescent="0.35">
      <c r="A2219" s="25" t="str">
        <f>+N2219</f>
        <v>Seewer Jonas Maximilian</v>
      </c>
      <c r="B2219" s="25" t="str">
        <f>+M2219</f>
        <v>781.10.412.0</v>
      </c>
      <c r="C2219" s="25" t="str">
        <f>LEFT(L2219,2)</f>
        <v>R5</v>
      </c>
      <c r="D2219" s="25">
        <f>+Q2219</f>
        <v>5.7060000000000004</v>
      </c>
      <c r="E2219" s="25" t="str">
        <f>+R2219</f>
        <v>16&amp;U</v>
      </c>
      <c r="F2219" s="25" t="str">
        <f>+S2219</f>
        <v>A</v>
      </c>
      <c r="G2219" s="29" t="s">
        <v>3393</v>
      </c>
      <c r="H2219" s="29" t="str">
        <f t="shared" si="35"/>
        <v/>
      </c>
      <c r="I2219" s="25" t="str">
        <f>IF(K2219&gt;4,"Dames","Messieurs")</f>
        <v>Messieurs</v>
      </c>
      <c r="J2219" t="str">
        <f>RIGHT(B2219,5)</f>
        <v>412.0</v>
      </c>
      <c r="K2219">
        <f>VALUE(LEFT(J2219,1))</f>
        <v>4</v>
      </c>
      <c r="L2219" s="25" t="str">
        <f>+O2219</f>
        <v>R5 </v>
      </c>
      <c r="M2219" s="25" t="s">
        <v>3590</v>
      </c>
      <c r="N2219" s="25" t="s">
        <v>3591</v>
      </c>
      <c r="O2219" s="25" t="s">
        <v>3084</v>
      </c>
      <c r="P2219" s="25">
        <v>2773</v>
      </c>
      <c r="Q2219" s="25">
        <v>5.7060000000000004</v>
      </c>
      <c r="R2219" s="25" t="s">
        <v>87</v>
      </c>
      <c r="S2219" s="25" t="s">
        <v>36</v>
      </c>
    </row>
    <row r="2220" spans="1:19" x14ac:dyDescent="0.35">
      <c r="A2220" s="25" t="str">
        <f>+N2220</f>
        <v>Seghrouchni Khalid</v>
      </c>
      <c r="B2220" s="25" t="str">
        <f>+M2220</f>
        <v>781.69.191.0</v>
      </c>
      <c r="C2220" s="25" t="str">
        <f>LEFT(L2220,2)</f>
        <v>R9</v>
      </c>
      <c r="D2220" s="25">
        <f>+Q2220</f>
        <v>0.75</v>
      </c>
      <c r="E2220" s="25" t="str">
        <f>+R2220</f>
        <v>55+</v>
      </c>
      <c r="F2220" s="25" t="str">
        <f>+S2220</f>
        <v>A</v>
      </c>
      <c r="G2220" s="29" t="s">
        <v>3974</v>
      </c>
      <c r="H2220" s="29" t="str">
        <f t="shared" si="35"/>
        <v/>
      </c>
      <c r="I2220" s="25" t="str">
        <f>IF(K2220&gt;4,"Dames","Messieurs")</f>
        <v>Messieurs</v>
      </c>
      <c r="J2220" t="str">
        <f>RIGHT(B2220,5)</f>
        <v>191.0</v>
      </c>
      <c r="K2220">
        <f>VALUE(LEFT(J2220,1))</f>
        <v>1</v>
      </c>
      <c r="L2220" s="25" t="str">
        <f>+O2220</f>
        <v>R9 </v>
      </c>
      <c r="M2220" s="25" t="s">
        <v>169</v>
      </c>
      <c r="N2220" s="25" t="s">
        <v>170</v>
      </c>
      <c r="O2220" s="25" t="s">
        <v>3073</v>
      </c>
      <c r="P2220" s="25">
        <v>32458</v>
      </c>
      <c r="Q2220" s="25">
        <v>0.75</v>
      </c>
      <c r="R2220" s="25" t="s">
        <v>53</v>
      </c>
      <c r="S2220" s="25" t="s">
        <v>36</v>
      </c>
    </row>
    <row r="2221" spans="1:19" x14ac:dyDescent="0.35">
      <c r="A2221" s="25" t="str">
        <f>+N2221</f>
        <v>Selyanin Alexander</v>
      </c>
      <c r="B2221" s="25" t="str">
        <f>+M2221</f>
        <v>782.11.456.0</v>
      </c>
      <c r="C2221" s="25" t="str">
        <f>LEFT(L2221,2)</f>
        <v>R6</v>
      </c>
      <c r="D2221" s="25">
        <f>+Q2221</f>
        <v>4.3019999999999996</v>
      </c>
      <c r="E2221" s="25" t="str">
        <f>+R2221</f>
        <v>14&amp;U</v>
      </c>
      <c r="F2221" s="25" t="str">
        <f>+S2221</f>
        <v>A</v>
      </c>
      <c r="G2221" s="29" t="s">
        <v>27</v>
      </c>
      <c r="H2221" s="29" t="str">
        <f t="shared" si="35"/>
        <v/>
      </c>
      <c r="I2221" s="25" t="str">
        <f>IF(K2221&gt;4,"Dames","Messieurs")</f>
        <v>Messieurs</v>
      </c>
      <c r="J2221" t="str">
        <f>RIGHT(B2221,5)</f>
        <v>456.0</v>
      </c>
      <c r="K2221">
        <f>VALUE(LEFT(J2221,1))</f>
        <v>4</v>
      </c>
      <c r="L2221" s="25" t="str">
        <f>+O2221</f>
        <v>R6 </v>
      </c>
      <c r="M2221" s="25" t="s">
        <v>2443</v>
      </c>
      <c r="N2221" s="25" t="s">
        <v>2444</v>
      </c>
      <c r="O2221" s="25" t="s">
        <v>3065</v>
      </c>
      <c r="P2221" s="25">
        <v>6481</v>
      </c>
      <c r="Q2221" s="25">
        <v>4.3019999999999996</v>
      </c>
      <c r="R2221" s="25" t="s">
        <v>83</v>
      </c>
      <c r="S2221" s="25" t="s">
        <v>36</v>
      </c>
    </row>
    <row r="2222" spans="1:19" x14ac:dyDescent="0.35">
      <c r="A2222" s="25" t="str">
        <f>+N2222</f>
        <v>Selyanin Ivan</v>
      </c>
      <c r="B2222" s="25" t="str">
        <f>+M2222</f>
        <v>782.13.239.0</v>
      </c>
      <c r="C2222" s="25" t="str">
        <f>LEFT(L2222,2)</f>
        <v>R9</v>
      </c>
      <c r="D2222" s="25">
        <f>+Q2222</f>
        <v>0.75</v>
      </c>
      <c r="E2222" s="25" t="str">
        <f>+R2222</f>
        <v>12&amp;U</v>
      </c>
      <c r="F2222" s="25" t="str">
        <f>+S2222</f>
        <v>A</v>
      </c>
      <c r="G2222" s="29" t="s">
        <v>27</v>
      </c>
      <c r="H2222" s="29" t="str">
        <f t="shared" si="35"/>
        <v/>
      </c>
      <c r="I2222" s="25" t="str">
        <f>IF(K2222&gt;4,"Dames","Messieurs")</f>
        <v>Messieurs</v>
      </c>
      <c r="J2222" t="str">
        <f>RIGHT(B2222,5)</f>
        <v>239.0</v>
      </c>
      <c r="K2222">
        <f>VALUE(LEFT(J2222,1))</f>
        <v>2</v>
      </c>
      <c r="L2222" s="25" t="str">
        <f>+O2222</f>
        <v>R9 </v>
      </c>
      <c r="M2222" s="25" t="s">
        <v>3772</v>
      </c>
      <c r="N2222" s="25" t="s">
        <v>3773</v>
      </c>
      <c r="O2222" s="25" t="s">
        <v>3073</v>
      </c>
      <c r="P2222" s="25">
        <v>32458</v>
      </c>
      <c r="Q2222" s="25">
        <v>0.75</v>
      </c>
      <c r="R2222" s="25" t="s">
        <v>50</v>
      </c>
      <c r="S2222" s="25" t="s">
        <v>36</v>
      </c>
    </row>
    <row r="2223" spans="1:19" x14ac:dyDescent="0.35">
      <c r="A2223" s="25" t="str">
        <f>+N2223</f>
        <v>Semeraro Rocco</v>
      </c>
      <c r="B2223" s="25" t="str">
        <f>+M2223</f>
        <v>782.80.484.0</v>
      </c>
      <c r="C2223" s="25" t="str">
        <f>LEFT(L2223,2)</f>
        <v>R9</v>
      </c>
      <c r="D2223" s="25">
        <f>+Q2223</f>
        <v>0.75</v>
      </c>
      <c r="E2223" s="25" t="str">
        <f>+R2223</f>
        <v>45+</v>
      </c>
      <c r="F2223" s="25" t="str">
        <f>+S2223</f>
        <v>A</v>
      </c>
      <c r="G2223" s="29" t="s">
        <v>29</v>
      </c>
      <c r="H2223" s="29" t="str">
        <f t="shared" si="35"/>
        <v/>
      </c>
      <c r="I2223" s="25" t="str">
        <f>IF(K2223&gt;4,"Dames","Messieurs")</f>
        <v>Messieurs</v>
      </c>
      <c r="J2223" t="str">
        <f>RIGHT(B2223,5)</f>
        <v>484.0</v>
      </c>
      <c r="K2223">
        <f>VALUE(LEFT(J2223,1))</f>
        <v>4</v>
      </c>
      <c r="L2223" s="25" t="str">
        <f>+O2223</f>
        <v>R9 </v>
      </c>
      <c r="M2223" s="25" t="s">
        <v>5354</v>
      </c>
      <c r="N2223" s="25" t="s">
        <v>5355</v>
      </c>
      <c r="O2223" s="25" t="s">
        <v>3073</v>
      </c>
      <c r="P2223" s="25">
        <v>32458</v>
      </c>
      <c r="Q2223" s="25">
        <v>0.75</v>
      </c>
      <c r="R2223" s="25" t="s">
        <v>78</v>
      </c>
      <c r="S2223" s="25" t="s">
        <v>36</v>
      </c>
    </row>
    <row r="2224" spans="1:19" x14ac:dyDescent="0.35">
      <c r="A2224" s="25" t="str">
        <f>+N2224</f>
        <v>Senggen Lou</v>
      </c>
      <c r="B2224" s="25" t="str">
        <f>+M2224</f>
        <v>783.05.410.0</v>
      </c>
      <c r="C2224" s="25" t="str">
        <f>LEFT(L2224,2)</f>
        <v>R9</v>
      </c>
      <c r="D2224" s="25">
        <f>+Q2224</f>
        <v>0.75</v>
      </c>
      <c r="E2224" s="25" t="str">
        <f>+R2224</f>
        <v>A</v>
      </c>
      <c r="F2224" s="25" t="str">
        <f>+S2224</f>
        <v>S</v>
      </c>
      <c r="G2224" s="29" t="s">
        <v>28</v>
      </c>
      <c r="H2224" s="29" t="str">
        <f t="shared" si="35"/>
        <v/>
      </c>
      <c r="I2224" s="25" t="str">
        <f>IF(K2224&gt;4,"Dames","Messieurs")</f>
        <v>Messieurs</v>
      </c>
      <c r="J2224" t="str">
        <f>RIGHT(B2224,5)</f>
        <v>410.0</v>
      </c>
      <c r="K2224">
        <f>VALUE(LEFT(J2224,1))</f>
        <v>4</v>
      </c>
      <c r="L2224" s="25" t="str">
        <f>+O2224</f>
        <v>R9 </v>
      </c>
      <c r="M2224" s="25" t="s">
        <v>1575</v>
      </c>
      <c r="N2224" s="25" t="s">
        <v>1576</v>
      </c>
      <c r="O2224" s="25" t="s">
        <v>3073</v>
      </c>
      <c r="P2224" s="25">
        <v>32458</v>
      </c>
      <c r="Q2224" s="25">
        <v>0.75</v>
      </c>
      <c r="R2224" s="25" t="s">
        <v>36</v>
      </c>
      <c r="S2224" s="25" t="s">
        <v>878</v>
      </c>
    </row>
    <row r="2225" spans="1:19" x14ac:dyDescent="0.35">
      <c r="A2225" s="25" t="str">
        <f>+N2225</f>
        <v>Senggen Robin</v>
      </c>
      <c r="B2225" s="25" t="str">
        <f>+M2225</f>
        <v>783.07.429.0</v>
      </c>
      <c r="C2225" s="25" t="str">
        <f>LEFT(L2225,2)</f>
        <v>R9</v>
      </c>
      <c r="D2225" s="25">
        <f>+Q2225</f>
        <v>0.75</v>
      </c>
      <c r="E2225" s="25" t="str">
        <f>+R2225</f>
        <v>18&amp;U</v>
      </c>
      <c r="F2225" s="25" t="str">
        <f>+S2225</f>
        <v>S</v>
      </c>
      <c r="G2225" s="29" t="s">
        <v>28</v>
      </c>
      <c r="H2225" s="29" t="str">
        <f t="shared" si="35"/>
        <v/>
      </c>
      <c r="I2225" s="25" t="str">
        <f>IF(K2225&gt;4,"Dames","Messieurs")</f>
        <v>Messieurs</v>
      </c>
      <c r="J2225" t="str">
        <f>RIGHT(B2225,5)</f>
        <v>429.0</v>
      </c>
      <c r="K2225">
        <f>VALUE(LEFT(J2225,1))</f>
        <v>4</v>
      </c>
      <c r="L2225" s="25" t="str">
        <f>+O2225</f>
        <v>R9 </v>
      </c>
      <c r="M2225" s="25" t="s">
        <v>1577</v>
      </c>
      <c r="N2225" s="25" t="s">
        <v>1578</v>
      </c>
      <c r="O2225" s="25" t="s">
        <v>3073</v>
      </c>
      <c r="P2225" s="25">
        <v>32458</v>
      </c>
      <c r="Q2225" s="25">
        <v>0.75</v>
      </c>
      <c r="R2225" s="25" t="s">
        <v>73</v>
      </c>
      <c r="S2225" s="25" t="s">
        <v>878</v>
      </c>
    </row>
    <row r="2226" spans="1:19" x14ac:dyDescent="0.35">
      <c r="A2226" s="25" t="str">
        <f>+N2226</f>
        <v>Senina Anna</v>
      </c>
      <c r="B2226" s="25" t="str">
        <f>+M2226</f>
        <v>783.12.539.0</v>
      </c>
      <c r="C2226" s="25" t="str">
        <f>LEFT(L2226,2)</f>
        <v>R5</v>
      </c>
      <c r="D2226" s="25">
        <f>+Q2226</f>
        <v>5.4950000000000001</v>
      </c>
      <c r="E2226" s="25" t="str">
        <f>+R2226</f>
        <v>14&amp;U</v>
      </c>
      <c r="F2226" s="25" t="str">
        <f>+S2226</f>
        <v>A</v>
      </c>
      <c r="G2226" s="29" t="s">
        <v>1839</v>
      </c>
      <c r="H2226" s="29" t="str">
        <f t="shared" si="35"/>
        <v/>
      </c>
      <c r="I2226" s="25" t="str">
        <f>IF(K2226&gt;4,"Dames","Messieurs")</f>
        <v>Dames</v>
      </c>
      <c r="J2226" t="str">
        <f>RIGHT(B2226,5)</f>
        <v>539.0</v>
      </c>
      <c r="K2226">
        <f>VALUE(LEFT(J2226,1))</f>
        <v>5</v>
      </c>
      <c r="L2226" s="25" t="str">
        <f>+O2226</f>
        <v>R5 </v>
      </c>
      <c r="M2226" s="25" t="s">
        <v>3236</v>
      </c>
      <c r="N2226" s="25" t="s">
        <v>3237</v>
      </c>
      <c r="O2226" s="25" t="s">
        <v>3084</v>
      </c>
      <c r="P2226" s="25">
        <v>1146</v>
      </c>
      <c r="Q2226" s="25">
        <v>5.4950000000000001</v>
      </c>
      <c r="R2226" s="25" t="s">
        <v>83</v>
      </c>
      <c r="S2226" s="25" t="s">
        <v>36</v>
      </c>
    </row>
    <row r="2227" spans="1:19" x14ac:dyDescent="0.35">
      <c r="A2227" s="25" t="str">
        <f>+N2227</f>
        <v>Serena Franco</v>
      </c>
      <c r="B2227" s="25" t="str">
        <f>+M2227</f>
        <v>784.56.235.0</v>
      </c>
      <c r="C2227" s="25" t="str">
        <f>LEFT(L2227,2)</f>
        <v>R7</v>
      </c>
      <c r="D2227" s="25">
        <f>+Q2227</f>
        <v>2.2109999999999999</v>
      </c>
      <c r="E2227" s="25" t="str">
        <f>+R2227</f>
        <v>65+</v>
      </c>
      <c r="F2227" s="25" t="str">
        <f>+S2227</f>
        <v>A</v>
      </c>
      <c r="G2227" s="29" t="s">
        <v>3359</v>
      </c>
      <c r="H2227" s="29" t="str">
        <f t="shared" si="35"/>
        <v/>
      </c>
      <c r="I2227" s="25" t="str">
        <f>IF(K2227&gt;4,"Dames","Messieurs")</f>
        <v>Messieurs</v>
      </c>
      <c r="J2227" t="str">
        <f>RIGHT(B2227,5)</f>
        <v>235.0</v>
      </c>
      <c r="K2227">
        <f>VALUE(LEFT(J2227,1))</f>
        <v>2</v>
      </c>
      <c r="L2227" s="25" t="str">
        <f>+O2227</f>
        <v>R7 </v>
      </c>
      <c r="M2227" s="25" t="s">
        <v>764</v>
      </c>
      <c r="N2227" s="25" t="s">
        <v>765</v>
      </c>
      <c r="O2227" s="25" t="s">
        <v>3066</v>
      </c>
      <c r="P2227" s="25">
        <v>17618</v>
      </c>
      <c r="Q2227" s="25">
        <v>2.2109999999999999</v>
      </c>
      <c r="R2227" s="25" t="s">
        <v>100</v>
      </c>
      <c r="S2227" s="25" t="s">
        <v>36</v>
      </c>
    </row>
    <row r="2228" spans="1:19" x14ac:dyDescent="0.35">
      <c r="A2228" s="25" t="str">
        <f>+N2228</f>
        <v>Sermier François</v>
      </c>
      <c r="B2228" s="25" t="str">
        <f>+M2228</f>
        <v>784.44.347.0</v>
      </c>
      <c r="C2228" s="25" t="str">
        <f>LEFT(L2228,2)</f>
        <v>R9</v>
      </c>
      <c r="D2228" s="25">
        <f>+Q2228</f>
        <v>0.75</v>
      </c>
      <c r="E2228" s="25" t="str">
        <f>+R2228</f>
        <v>80+</v>
      </c>
      <c r="F2228" s="25" t="str">
        <f>+S2228</f>
        <v>S</v>
      </c>
      <c r="G2228" s="29" t="s">
        <v>543</v>
      </c>
      <c r="H2228" s="29" t="str">
        <f t="shared" si="35"/>
        <v/>
      </c>
      <c r="I2228" s="25" t="str">
        <f>IF(K2228&gt;4,"Dames","Messieurs")</f>
        <v>Messieurs</v>
      </c>
      <c r="J2228" t="str">
        <f>RIGHT(B2228,5)</f>
        <v>347.0</v>
      </c>
      <c r="K2228">
        <f>VALUE(LEFT(J2228,1))</f>
        <v>3</v>
      </c>
      <c r="L2228" s="25" t="str">
        <f>+O2228</f>
        <v>R9 </v>
      </c>
      <c r="M2228" s="25" t="s">
        <v>1373</v>
      </c>
      <c r="N2228" s="25" t="s">
        <v>1374</v>
      </c>
      <c r="O2228" s="25" t="s">
        <v>3073</v>
      </c>
      <c r="P2228" s="25">
        <v>32458</v>
      </c>
      <c r="Q2228" s="25">
        <v>0.75</v>
      </c>
      <c r="R2228" s="25" t="s">
        <v>160</v>
      </c>
      <c r="S2228" s="25" t="s">
        <v>878</v>
      </c>
    </row>
    <row r="2229" spans="1:19" x14ac:dyDescent="0.35">
      <c r="A2229" s="25" t="str">
        <f>+N2229</f>
        <v>Servais Pierrick</v>
      </c>
      <c r="B2229" s="25" t="str">
        <f>+M2229</f>
        <v>784.98.320.0</v>
      </c>
      <c r="C2229" s="25" t="str">
        <f>LEFT(L2229,2)</f>
        <v>R9</v>
      </c>
      <c r="D2229" s="25">
        <f>+Q2229</f>
        <v>0.75</v>
      </c>
      <c r="E2229" s="25" t="str">
        <f>+R2229</f>
        <v>A</v>
      </c>
      <c r="F2229" s="25" t="str">
        <f>+S2229</f>
        <v>S</v>
      </c>
      <c r="G2229" s="29" t="s">
        <v>27</v>
      </c>
      <c r="H2229" s="29" t="str">
        <f t="shared" si="35"/>
        <v/>
      </c>
      <c r="I2229" s="25" t="str">
        <f>IF(K2229&gt;4,"Dames","Messieurs")</f>
        <v>Messieurs</v>
      </c>
      <c r="J2229" t="str">
        <f>RIGHT(B2229,5)</f>
        <v>320.0</v>
      </c>
      <c r="K2229">
        <f>VALUE(LEFT(J2229,1))</f>
        <v>3</v>
      </c>
      <c r="L2229" s="25" t="str">
        <f>+O2229</f>
        <v>R9 </v>
      </c>
      <c r="M2229" s="25" t="s">
        <v>1477</v>
      </c>
      <c r="N2229" s="25" t="s">
        <v>1478</v>
      </c>
      <c r="O2229" s="25" t="s">
        <v>3073</v>
      </c>
      <c r="P2229" s="25">
        <v>32458</v>
      </c>
      <c r="Q2229" s="25">
        <v>0.75</v>
      </c>
      <c r="R2229" s="25" t="s">
        <v>36</v>
      </c>
      <c r="S2229" s="25" t="s">
        <v>878</v>
      </c>
    </row>
    <row r="2230" spans="1:19" x14ac:dyDescent="0.35">
      <c r="A2230" s="25" t="str">
        <f>+N2230</f>
        <v>Severin Elias</v>
      </c>
      <c r="B2230" s="25" t="str">
        <f>+M2230</f>
        <v>784.09.341.0</v>
      </c>
      <c r="C2230" s="25" t="str">
        <f>LEFT(L2230,2)</f>
        <v>R6</v>
      </c>
      <c r="D2230" s="25">
        <f>+Q2230</f>
        <v>3.6819999999999999</v>
      </c>
      <c r="E2230" s="25" t="str">
        <f>+R2230</f>
        <v>16&amp;U</v>
      </c>
      <c r="F2230" s="25" t="str">
        <f>+S2230</f>
        <v>A</v>
      </c>
      <c r="G2230" s="29" t="s">
        <v>3996</v>
      </c>
      <c r="H2230" s="29" t="str">
        <f t="shared" si="35"/>
        <v/>
      </c>
      <c r="I2230" s="25" t="str">
        <f>IF(K2230&gt;4,"Dames","Messieurs")</f>
        <v>Messieurs</v>
      </c>
      <c r="J2230" t="str">
        <f>RIGHT(B2230,5)</f>
        <v>341.0</v>
      </c>
      <c r="K2230">
        <f>VALUE(LEFT(J2230,1))</f>
        <v>3</v>
      </c>
      <c r="L2230" s="25" t="str">
        <f>+O2230</f>
        <v>R6 </v>
      </c>
      <c r="M2230" s="25" t="s">
        <v>4457</v>
      </c>
      <c r="N2230" s="25" t="s">
        <v>4458</v>
      </c>
      <c r="O2230" s="25" t="s">
        <v>3065</v>
      </c>
      <c r="P2230" s="25">
        <v>9066</v>
      </c>
      <c r="Q2230" s="25">
        <v>3.6819999999999999</v>
      </c>
      <c r="R2230" s="25" t="s">
        <v>87</v>
      </c>
      <c r="S2230" s="25" t="s">
        <v>36</v>
      </c>
    </row>
    <row r="2231" spans="1:19" x14ac:dyDescent="0.35">
      <c r="A2231" s="25" t="str">
        <f>+N2231</f>
        <v>Séverin Jonas</v>
      </c>
      <c r="B2231" s="25" t="str">
        <f>+M2231</f>
        <v>784.15.314.0</v>
      </c>
      <c r="C2231" s="25" t="str">
        <f>LEFT(L2231,2)</f>
        <v>R7</v>
      </c>
      <c r="D2231" s="25">
        <f>+Q2231</f>
        <v>2.117</v>
      </c>
      <c r="E2231" s="25" t="str">
        <f>+R2231</f>
        <v>10&amp;U</v>
      </c>
      <c r="F2231" s="25" t="str">
        <f>+S2231</f>
        <v>A</v>
      </c>
      <c r="G2231" s="29" t="s">
        <v>3996</v>
      </c>
      <c r="H2231" s="29" t="str">
        <f t="shared" si="35"/>
        <v/>
      </c>
      <c r="I2231" s="25" t="str">
        <f>IF(K2231&gt;4,"Dames","Messieurs")</f>
        <v>Messieurs</v>
      </c>
      <c r="J2231" t="str">
        <f>RIGHT(B2231,5)</f>
        <v>314.0</v>
      </c>
      <c r="K2231">
        <f>VALUE(LEFT(J2231,1))</f>
        <v>3</v>
      </c>
      <c r="L2231" s="25" t="str">
        <f>+O2231</f>
        <v>R7 </v>
      </c>
      <c r="M2231" s="25" t="s">
        <v>4491</v>
      </c>
      <c r="N2231" s="25" t="s">
        <v>4492</v>
      </c>
      <c r="O2231" s="25" t="s">
        <v>3066</v>
      </c>
      <c r="P2231" s="25">
        <v>18304</v>
      </c>
      <c r="Q2231" s="25">
        <v>2.117</v>
      </c>
      <c r="R2231" s="25" t="s">
        <v>110</v>
      </c>
      <c r="S2231" s="25" t="s">
        <v>36</v>
      </c>
    </row>
    <row r="2232" spans="1:19" x14ac:dyDescent="0.35">
      <c r="A2232" s="25" t="str">
        <f>+N2232</f>
        <v>Séverin Tania</v>
      </c>
      <c r="B2232" s="25" t="str">
        <f>+M2232</f>
        <v>784.75.807.0</v>
      </c>
      <c r="C2232" s="25" t="str">
        <f>LEFT(L2232,2)</f>
        <v>R7</v>
      </c>
      <c r="D2232" s="25">
        <f>+Q2232</f>
        <v>2.8090000000000002</v>
      </c>
      <c r="E2232" s="25" t="str">
        <f>+R2232</f>
        <v>50+</v>
      </c>
      <c r="F2232" s="25" t="str">
        <f>+S2232</f>
        <v>A</v>
      </c>
      <c r="G2232" s="29" t="s">
        <v>3996</v>
      </c>
      <c r="H2232" s="29" t="str">
        <f t="shared" si="35"/>
        <v/>
      </c>
      <c r="I2232" s="25" t="str">
        <f>IF(K2232&gt;4,"Dames","Messieurs")</f>
        <v>Dames</v>
      </c>
      <c r="J2232" t="str">
        <f>RIGHT(B2232,5)</f>
        <v>807.0</v>
      </c>
      <c r="K2232">
        <f>VALUE(LEFT(J2232,1))</f>
        <v>8</v>
      </c>
      <c r="L2232" s="25" t="str">
        <f>+O2232</f>
        <v>R7 </v>
      </c>
      <c r="M2232" s="25" t="s">
        <v>4413</v>
      </c>
      <c r="N2232" s="25" t="s">
        <v>4414</v>
      </c>
      <c r="O2232" s="25" t="s">
        <v>3066</v>
      </c>
      <c r="P2232" s="25">
        <v>4781</v>
      </c>
      <c r="Q2232" s="25">
        <v>2.8090000000000002</v>
      </c>
      <c r="R2232" s="25" t="s">
        <v>39</v>
      </c>
      <c r="S2232" s="25" t="s">
        <v>36</v>
      </c>
    </row>
    <row r="2233" spans="1:19" x14ac:dyDescent="0.35">
      <c r="A2233" s="25" t="str">
        <f>+N2233</f>
        <v>Shanaphy Meghan</v>
      </c>
      <c r="B2233" s="25" t="str">
        <f>+M2233</f>
        <v>785.72.638.0</v>
      </c>
      <c r="C2233" s="25" t="str">
        <f>LEFT(L2233,2)</f>
        <v>R8</v>
      </c>
      <c r="D2233" s="25">
        <f>+Q2233</f>
        <v>0.751</v>
      </c>
      <c r="E2233" s="25" t="str">
        <f>+R2233</f>
        <v>50+</v>
      </c>
      <c r="F2233" s="25" t="str">
        <f>+S2233</f>
        <v>A</v>
      </c>
      <c r="G2233" s="29" t="s">
        <v>3995</v>
      </c>
      <c r="H2233" s="29" t="str">
        <f t="shared" si="35"/>
        <v/>
      </c>
      <c r="I2233" s="25" t="str">
        <f>IF(K2233&gt;4,"Dames","Messieurs")</f>
        <v>Dames</v>
      </c>
      <c r="J2233" t="str">
        <f>RIGHT(B2233,5)</f>
        <v>638.0</v>
      </c>
      <c r="K2233">
        <f>VALUE(LEFT(J2233,1))</f>
        <v>6</v>
      </c>
      <c r="L2233" s="25" t="str">
        <f>+O2233</f>
        <v>R8 </v>
      </c>
      <c r="M2233" s="25" t="s">
        <v>4094</v>
      </c>
      <c r="N2233" s="25" t="s">
        <v>4095</v>
      </c>
      <c r="O2233" s="25" t="s">
        <v>3070</v>
      </c>
      <c r="P2233" s="25">
        <v>11802</v>
      </c>
      <c r="Q2233" s="25">
        <v>0.751</v>
      </c>
      <c r="R2233" s="25" t="s">
        <v>39</v>
      </c>
      <c r="S2233" s="25" t="s">
        <v>36</v>
      </c>
    </row>
    <row r="2234" spans="1:19" x14ac:dyDescent="0.35">
      <c r="A2234" s="25" t="str">
        <f>+N2234</f>
        <v>Sheikh Akira</v>
      </c>
      <c r="B2234" s="25" t="str">
        <f>+M2234</f>
        <v>785.17.723.0</v>
      </c>
      <c r="C2234" s="25" t="str">
        <f>LEFT(L2234,2)</f>
        <v>R9</v>
      </c>
      <c r="D2234" s="25">
        <f>+Q2234</f>
        <v>0.62</v>
      </c>
      <c r="E2234" s="25" t="str">
        <f>+R2234</f>
        <v>10&amp;U</v>
      </c>
      <c r="F2234" s="25" t="str">
        <f>+S2234</f>
        <v>A</v>
      </c>
      <c r="G2234" s="29" t="s">
        <v>2175</v>
      </c>
      <c r="H2234" s="29" t="str">
        <f t="shared" si="35"/>
        <v/>
      </c>
      <c r="I2234" s="25" t="str">
        <f>IF(K2234&gt;4,"Dames","Messieurs")</f>
        <v>Dames</v>
      </c>
      <c r="J2234" t="str">
        <f>RIGHT(B2234,5)</f>
        <v>723.0</v>
      </c>
      <c r="K2234">
        <f>VALUE(LEFT(J2234,1))</f>
        <v>7</v>
      </c>
      <c r="L2234" s="25" t="str">
        <f>+O2234</f>
        <v>R9 </v>
      </c>
      <c r="M2234" s="25" t="s">
        <v>5114</v>
      </c>
      <c r="N2234" s="25" t="s">
        <v>5115</v>
      </c>
      <c r="O2234" s="25" t="s">
        <v>3073</v>
      </c>
      <c r="P2234" s="25">
        <v>21104</v>
      </c>
      <c r="Q2234" s="25">
        <v>0.62</v>
      </c>
      <c r="R2234" s="25" t="s">
        <v>110</v>
      </c>
      <c r="S2234" s="25" t="s">
        <v>36</v>
      </c>
    </row>
    <row r="2235" spans="1:19" x14ac:dyDescent="0.35">
      <c r="A2235" s="25" t="str">
        <f>+N2235</f>
        <v>Sheikh Faraz</v>
      </c>
      <c r="B2235" s="25" t="str">
        <f>+M2235</f>
        <v>785.84.335.0</v>
      </c>
      <c r="C2235" s="25" t="str">
        <f>LEFT(L2235,2)</f>
        <v>R6</v>
      </c>
      <c r="D2235" s="25">
        <f>+Q2235</f>
        <v>4.0289999999999999</v>
      </c>
      <c r="E2235" s="25" t="str">
        <f>+R2235</f>
        <v>40+</v>
      </c>
      <c r="F2235" s="25" t="str">
        <f>+S2235</f>
        <v>A</v>
      </c>
      <c r="G2235" s="29" t="s">
        <v>2175</v>
      </c>
      <c r="H2235" s="29" t="str">
        <f t="shared" si="35"/>
        <v/>
      </c>
      <c r="I2235" s="25" t="str">
        <f>IF(K2235&gt;4,"Dames","Messieurs")</f>
        <v>Messieurs</v>
      </c>
      <c r="J2235" t="str">
        <f>RIGHT(B2235,5)</f>
        <v>335.0</v>
      </c>
      <c r="K2235">
        <f>VALUE(LEFT(J2235,1))</f>
        <v>3</v>
      </c>
      <c r="L2235" s="25" t="str">
        <f>+O2235</f>
        <v>R6 </v>
      </c>
      <c r="M2235" s="25" t="s">
        <v>5135</v>
      </c>
      <c r="N2235" s="25" t="s">
        <v>5136</v>
      </c>
      <c r="O2235" s="25" t="s">
        <v>3065</v>
      </c>
      <c r="P2235" s="25">
        <v>7671</v>
      </c>
      <c r="Q2235" s="25">
        <v>4.0289999999999999</v>
      </c>
      <c r="R2235" s="25" t="s">
        <v>68</v>
      </c>
      <c r="S2235" s="25" t="s">
        <v>36</v>
      </c>
    </row>
    <row r="2236" spans="1:19" x14ac:dyDescent="0.35">
      <c r="A2236" s="25" t="str">
        <f>+N2236</f>
        <v>Shellaby Jason</v>
      </c>
      <c r="B2236" s="25" t="str">
        <f>+M2236</f>
        <v>785.84.191.0</v>
      </c>
      <c r="C2236" s="25" t="str">
        <f>LEFT(L2236,2)</f>
        <v>R7</v>
      </c>
      <c r="D2236" s="25">
        <f>+Q2236</f>
        <v>2.4660000000000002</v>
      </c>
      <c r="E2236" s="25" t="str">
        <f>+R2236</f>
        <v>40+</v>
      </c>
      <c r="F2236" s="25" t="str">
        <f>+S2236</f>
        <v>S</v>
      </c>
      <c r="G2236" s="29" t="s">
        <v>3994</v>
      </c>
      <c r="H2236" s="29" t="str">
        <f t="shared" si="35"/>
        <v/>
      </c>
      <c r="I2236" s="25" t="str">
        <f>IF(K2236&gt;4,"Dames","Messieurs")</f>
        <v>Messieurs</v>
      </c>
      <c r="J2236" t="str">
        <f>RIGHT(B2236,5)</f>
        <v>191.0</v>
      </c>
      <c r="K2236">
        <f>VALUE(LEFT(J2236,1))</f>
        <v>1</v>
      </c>
      <c r="L2236" s="25" t="str">
        <f>+O2236</f>
        <v>R7 </v>
      </c>
      <c r="M2236" s="25" t="s">
        <v>4639</v>
      </c>
      <c r="N2236" s="25" t="s">
        <v>4640</v>
      </c>
      <c r="O2236" s="25" t="s">
        <v>3066</v>
      </c>
      <c r="P2236" s="25">
        <v>15808</v>
      </c>
      <c r="Q2236" s="25">
        <v>2.4660000000000002</v>
      </c>
      <c r="R2236" s="25" t="s">
        <v>68</v>
      </c>
      <c r="S2236" s="25" t="s">
        <v>878</v>
      </c>
    </row>
    <row r="2237" spans="1:19" x14ac:dyDescent="0.35">
      <c r="A2237" s="25" t="str">
        <f>+N2237</f>
        <v>Sibley Peter</v>
      </c>
      <c r="B2237" s="25" t="str">
        <f>+M2237</f>
        <v>786.63.278.0</v>
      </c>
      <c r="C2237" s="25" t="str">
        <f>LEFT(L2237,2)</f>
        <v>R9</v>
      </c>
      <c r="D2237" s="25">
        <f>+Q2237</f>
        <v>0.75</v>
      </c>
      <c r="E2237" s="25" t="str">
        <f>+R2237</f>
        <v>60+</v>
      </c>
      <c r="F2237" s="25" t="str">
        <f>+S2237</f>
        <v>S</v>
      </c>
      <c r="G2237" s="29" t="s">
        <v>3994</v>
      </c>
      <c r="H2237" s="29" t="str">
        <f t="shared" si="35"/>
        <v/>
      </c>
      <c r="I2237" s="25" t="str">
        <f>IF(K2237&gt;4,"Dames","Messieurs")</f>
        <v>Messieurs</v>
      </c>
      <c r="J2237" t="str">
        <f>RIGHT(B2237,5)</f>
        <v>278.0</v>
      </c>
      <c r="K2237">
        <f>VALUE(LEFT(J2237,1))</f>
        <v>2</v>
      </c>
      <c r="L2237" s="25" t="str">
        <f>+O2237</f>
        <v>R9 </v>
      </c>
      <c r="M2237" s="25" t="s">
        <v>4709</v>
      </c>
      <c r="N2237" s="25" t="s">
        <v>4710</v>
      </c>
      <c r="O2237" s="25" t="s">
        <v>3073</v>
      </c>
      <c r="P2237" s="25">
        <v>32458</v>
      </c>
      <c r="Q2237" s="25">
        <v>0.75</v>
      </c>
      <c r="R2237" s="25" t="s">
        <v>47</v>
      </c>
      <c r="S2237" s="25" t="s">
        <v>878</v>
      </c>
    </row>
    <row r="2238" spans="1:19" x14ac:dyDescent="0.35">
      <c r="A2238" s="25" t="str">
        <f>+N2238</f>
        <v>Sibley Sian</v>
      </c>
      <c r="B2238" s="25" t="str">
        <f>+M2238</f>
        <v>786.64.636.0</v>
      </c>
      <c r="C2238" s="25" t="str">
        <f>LEFT(L2238,2)</f>
        <v>R8</v>
      </c>
      <c r="D2238" s="25">
        <f>+Q2238</f>
        <v>0.95</v>
      </c>
      <c r="E2238" s="25" t="str">
        <f>+R2238</f>
        <v>60+</v>
      </c>
      <c r="F2238" s="25" t="str">
        <f>+S2238</f>
        <v>S</v>
      </c>
      <c r="G2238" s="29" t="s">
        <v>5399</v>
      </c>
      <c r="H2238" s="29" t="str">
        <f t="shared" si="35"/>
        <v/>
      </c>
      <c r="I2238" s="25" t="str">
        <f>IF(K2238&gt;4,"Dames","Messieurs")</f>
        <v>Dames</v>
      </c>
      <c r="J2238" t="str">
        <f>RIGHT(B2238,5)</f>
        <v>636.0</v>
      </c>
      <c r="K2238">
        <f>VALUE(LEFT(J2238,1))</f>
        <v>6</v>
      </c>
      <c r="L2238" s="25" t="str">
        <f>+O2238</f>
        <v>R8 </v>
      </c>
      <c r="M2238" s="25" t="s">
        <v>3841</v>
      </c>
      <c r="N2238" s="25" t="s">
        <v>3842</v>
      </c>
      <c r="O2238" s="25" t="s">
        <v>3070</v>
      </c>
      <c r="P2238" s="25">
        <v>10845</v>
      </c>
      <c r="Q2238" s="25">
        <v>0.95</v>
      </c>
      <c r="R2238" s="25" t="s">
        <v>47</v>
      </c>
      <c r="S2238" s="25" t="s">
        <v>878</v>
      </c>
    </row>
    <row r="2239" spans="1:19" x14ac:dyDescent="0.35">
      <c r="A2239" s="25" t="str">
        <f>+N2239</f>
        <v>Sidaoui Karim</v>
      </c>
      <c r="B2239" s="25" t="str">
        <f>+M2239</f>
        <v>786.76.351.0</v>
      </c>
      <c r="C2239" s="25" t="str">
        <f>LEFT(L2239,2)</f>
        <v>R8</v>
      </c>
      <c r="D2239" s="25">
        <f>+Q2239</f>
        <v>1.5960000000000001</v>
      </c>
      <c r="E2239" s="25" t="str">
        <f>+R2239</f>
        <v>45+</v>
      </c>
      <c r="F2239" s="25" t="str">
        <f>+S2239</f>
        <v>A</v>
      </c>
      <c r="G2239" s="29" t="s">
        <v>28</v>
      </c>
      <c r="H2239" s="29" t="str">
        <f t="shared" si="35"/>
        <v/>
      </c>
      <c r="I2239" s="25" t="str">
        <f>IF(K2239&gt;4,"Dames","Messieurs")</f>
        <v>Messieurs</v>
      </c>
      <c r="J2239" t="str">
        <f>RIGHT(B2239,5)</f>
        <v>351.0</v>
      </c>
      <c r="K2239">
        <f>VALUE(LEFT(J2239,1))</f>
        <v>3</v>
      </c>
      <c r="L2239" s="25" t="str">
        <f>+O2239</f>
        <v>R8 </v>
      </c>
      <c r="M2239" s="25" t="s">
        <v>304</v>
      </c>
      <c r="N2239" s="25" t="s">
        <v>305</v>
      </c>
      <c r="O2239" s="25" t="s">
        <v>3070</v>
      </c>
      <c r="P2239" s="25">
        <v>22567</v>
      </c>
      <c r="Q2239" s="25">
        <v>1.5960000000000001</v>
      </c>
      <c r="R2239" s="25" t="s">
        <v>78</v>
      </c>
      <c r="S2239" s="25" t="s">
        <v>36</v>
      </c>
    </row>
    <row r="2240" spans="1:19" x14ac:dyDescent="0.35">
      <c r="A2240" s="25" t="str">
        <f>+N2240</f>
        <v>Sidler Aymeric</v>
      </c>
      <c r="B2240" s="25" t="str">
        <f>+M2240</f>
        <v>786.10.304.0</v>
      </c>
      <c r="C2240" s="25" t="str">
        <f>LEFT(L2240,2)</f>
        <v>R9</v>
      </c>
      <c r="D2240" s="25">
        <f>+Q2240</f>
        <v>0.75</v>
      </c>
      <c r="E2240" s="25" t="str">
        <f>+R2240</f>
        <v>16&amp;U</v>
      </c>
      <c r="F2240" s="25" t="str">
        <f>+S2240</f>
        <v>S</v>
      </c>
      <c r="G2240" s="29" t="s">
        <v>2175</v>
      </c>
      <c r="H2240" s="29" t="str">
        <f t="shared" si="35"/>
        <v/>
      </c>
      <c r="I2240" s="25" t="str">
        <f>IF(K2240&gt;4,"Dames","Messieurs")</f>
        <v>Messieurs</v>
      </c>
      <c r="J2240" t="str">
        <f>RIGHT(B2240,5)</f>
        <v>304.0</v>
      </c>
      <c r="K2240">
        <f>VALUE(LEFT(J2240,1))</f>
        <v>3</v>
      </c>
      <c r="L2240" s="25" t="str">
        <f>+O2240</f>
        <v>R9 </v>
      </c>
      <c r="M2240" s="25" t="s">
        <v>2819</v>
      </c>
      <c r="N2240" s="25" t="s">
        <v>2820</v>
      </c>
      <c r="O2240" s="25" t="s">
        <v>3073</v>
      </c>
      <c r="P2240" s="25">
        <v>32458</v>
      </c>
      <c r="Q2240" s="25">
        <v>0.75</v>
      </c>
      <c r="R2240" s="25" t="s">
        <v>87</v>
      </c>
      <c r="S2240" s="25" t="s">
        <v>878</v>
      </c>
    </row>
    <row r="2241" spans="1:19" x14ac:dyDescent="0.35">
      <c r="A2241" s="25" t="str">
        <f>+N2241</f>
        <v>Sidler Gabriel</v>
      </c>
      <c r="B2241" s="25" t="str">
        <f>+M2241</f>
        <v>786.06.214.0</v>
      </c>
      <c r="C2241" s="25" t="str">
        <f>LEFT(L2241,2)</f>
        <v>R9</v>
      </c>
      <c r="D2241" s="25">
        <f>+Q2241</f>
        <v>0.75</v>
      </c>
      <c r="E2241" s="25" t="str">
        <f>+R2241</f>
        <v>A</v>
      </c>
      <c r="F2241" s="25" t="str">
        <f>+S2241</f>
        <v>S</v>
      </c>
      <c r="G2241" s="29" t="s">
        <v>2175</v>
      </c>
      <c r="H2241" s="29" t="str">
        <f t="shared" si="35"/>
        <v/>
      </c>
      <c r="I2241" s="25" t="str">
        <f>IF(K2241&gt;4,"Dames","Messieurs")</f>
        <v>Messieurs</v>
      </c>
      <c r="J2241" t="str">
        <f>RIGHT(B2241,5)</f>
        <v>214.0</v>
      </c>
      <c r="K2241">
        <f>VALUE(LEFT(J2241,1))</f>
        <v>2</v>
      </c>
      <c r="L2241" s="25" t="str">
        <f>+O2241</f>
        <v>R9 </v>
      </c>
      <c r="M2241" s="25" t="s">
        <v>2933</v>
      </c>
      <c r="N2241" s="25" t="s">
        <v>2934</v>
      </c>
      <c r="O2241" s="25" t="s">
        <v>3073</v>
      </c>
      <c r="P2241" s="25">
        <v>32458</v>
      </c>
      <c r="Q2241" s="25">
        <v>0.75</v>
      </c>
      <c r="R2241" s="25" t="s">
        <v>36</v>
      </c>
      <c r="S2241" s="25" t="s">
        <v>878</v>
      </c>
    </row>
    <row r="2242" spans="1:19" x14ac:dyDescent="0.35">
      <c r="A2242" s="25" t="str">
        <f>+N2242</f>
        <v>Sidler Orianne</v>
      </c>
      <c r="B2242" s="25" t="str">
        <f>+M2242</f>
        <v>786.08.715.0</v>
      </c>
      <c r="C2242" s="25" t="str">
        <f>LEFT(L2242,2)</f>
        <v>R7</v>
      </c>
      <c r="D2242" s="25">
        <f>+Q2242</f>
        <v>2.556</v>
      </c>
      <c r="E2242" s="25" t="str">
        <f>+R2242</f>
        <v>18&amp;U</v>
      </c>
      <c r="F2242" s="25" t="str">
        <f>+S2242</f>
        <v>S</v>
      </c>
      <c r="G2242" s="29" t="s">
        <v>2175</v>
      </c>
      <c r="H2242" s="29" t="str">
        <f t="shared" si="35"/>
        <v/>
      </c>
      <c r="I2242" s="25" t="str">
        <f>IF(K2242&gt;4,"Dames","Messieurs")</f>
        <v>Dames</v>
      </c>
      <c r="J2242" t="str">
        <f>RIGHT(B2242,5)</f>
        <v>715.0</v>
      </c>
      <c r="K2242">
        <f>VALUE(LEFT(J2242,1))</f>
        <v>7</v>
      </c>
      <c r="L2242" s="25" t="str">
        <f>+O2242</f>
        <v>R7 </v>
      </c>
      <c r="M2242" s="25" t="s">
        <v>3942</v>
      </c>
      <c r="N2242" s="25" t="s">
        <v>3943</v>
      </c>
      <c r="O2242" s="25" t="s">
        <v>3066</v>
      </c>
      <c r="P2242" s="25">
        <v>5375</v>
      </c>
      <c r="Q2242" s="25">
        <v>2.556</v>
      </c>
      <c r="R2242" s="25" t="s">
        <v>73</v>
      </c>
      <c r="S2242" s="25" t="s">
        <v>878</v>
      </c>
    </row>
    <row r="2243" spans="1:19" x14ac:dyDescent="0.35">
      <c r="A2243" s="25" t="str">
        <f>+N2243</f>
        <v>Sidorov Vassili</v>
      </c>
      <c r="B2243" s="25" t="str">
        <f>+M2243</f>
        <v>786.01.155.0</v>
      </c>
      <c r="C2243" s="25" t="str">
        <f>LEFT(L2243,2)</f>
        <v>R9</v>
      </c>
      <c r="D2243" s="25">
        <f>+Q2243</f>
        <v>0.75</v>
      </c>
      <c r="E2243" s="25" t="str">
        <f>+R2243</f>
        <v>A</v>
      </c>
      <c r="F2243" s="25" t="str">
        <f>+S2243</f>
        <v>S</v>
      </c>
      <c r="G2243" s="29" t="s">
        <v>543</v>
      </c>
      <c r="H2243" s="29" t="str">
        <f t="shared" si="35"/>
        <v/>
      </c>
      <c r="I2243" s="25" t="str">
        <f>IF(K2243&gt;4,"Dames","Messieurs")</f>
        <v>Messieurs</v>
      </c>
      <c r="J2243" t="str">
        <f>RIGHT(B2243,5)</f>
        <v>155.0</v>
      </c>
      <c r="K2243">
        <f>VALUE(LEFT(J2243,1))</f>
        <v>1</v>
      </c>
      <c r="L2243" s="25" t="str">
        <f>+O2243</f>
        <v>R9 </v>
      </c>
      <c r="M2243" s="25" t="s">
        <v>1375</v>
      </c>
      <c r="N2243" s="25" t="s">
        <v>1376</v>
      </c>
      <c r="O2243" s="25" t="s">
        <v>3073</v>
      </c>
      <c r="P2243" s="25">
        <v>32458</v>
      </c>
      <c r="Q2243" s="25">
        <v>0.75</v>
      </c>
      <c r="R2243" s="25" t="s">
        <v>36</v>
      </c>
      <c r="S2243" s="25" t="s">
        <v>878</v>
      </c>
    </row>
    <row r="2244" spans="1:19" x14ac:dyDescent="0.35">
      <c r="A2244" s="25" t="str">
        <f>+N2244</f>
        <v>Sierro André</v>
      </c>
      <c r="B2244" s="25" t="str">
        <f>+M2244</f>
        <v>787.44.158.0</v>
      </c>
      <c r="C2244" s="25" t="str">
        <f>LEFT(L2244,2)</f>
        <v>R9</v>
      </c>
      <c r="D2244" s="25">
        <f>+Q2244</f>
        <v>0.75</v>
      </c>
      <c r="E2244" s="25" t="str">
        <f>+R2244</f>
        <v>80+</v>
      </c>
      <c r="F2244" s="25" t="str">
        <f>+S2244</f>
        <v>S</v>
      </c>
      <c r="G2244" s="29" t="s">
        <v>25</v>
      </c>
      <c r="H2244" s="29" t="str">
        <f t="shared" si="35"/>
        <v/>
      </c>
      <c r="I2244" s="25" t="str">
        <f>IF(K2244&gt;4,"Dames","Messieurs")</f>
        <v>Messieurs</v>
      </c>
      <c r="J2244" t="str">
        <f>RIGHT(B2244,5)</f>
        <v>158.0</v>
      </c>
      <c r="K2244">
        <f>VALUE(LEFT(J2244,1))</f>
        <v>1</v>
      </c>
      <c r="L2244" s="25" t="str">
        <f>+O2244</f>
        <v>R9 </v>
      </c>
      <c r="M2244" s="25" t="s">
        <v>1013</v>
      </c>
      <c r="N2244" s="25" t="s">
        <v>1014</v>
      </c>
      <c r="O2244" s="25" t="s">
        <v>3073</v>
      </c>
      <c r="P2244" s="25">
        <v>32458</v>
      </c>
      <c r="Q2244" s="25">
        <v>0.75</v>
      </c>
      <c r="R2244" s="25" t="s">
        <v>160</v>
      </c>
      <c r="S2244" s="25" t="s">
        <v>878</v>
      </c>
    </row>
    <row r="2245" spans="1:19" x14ac:dyDescent="0.35">
      <c r="A2245" s="25" t="str">
        <f>+N2245</f>
        <v>Sigrist Alain</v>
      </c>
      <c r="B2245" s="25" t="str">
        <f>+M2245</f>
        <v>788.65.214.0</v>
      </c>
      <c r="C2245" s="25" t="str">
        <f>LEFT(L2245,2)</f>
        <v>R9</v>
      </c>
      <c r="D2245" s="25">
        <f>+Q2245</f>
        <v>0.65400000000000003</v>
      </c>
      <c r="E2245" s="25" t="str">
        <f>+R2245</f>
        <v>60+</v>
      </c>
      <c r="F2245" s="25" t="str">
        <f>+S2245</f>
        <v>A</v>
      </c>
      <c r="G2245" s="29" t="s">
        <v>26</v>
      </c>
      <c r="H2245" s="29" t="str">
        <f t="shared" si="35"/>
        <v/>
      </c>
      <c r="I2245" s="25" t="str">
        <f>IF(K2245&gt;4,"Dames","Messieurs")</f>
        <v>Messieurs</v>
      </c>
      <c r="J2245" t="str">
        <f>RIGHT(B2245,5)</f>
        <v>214.0</v>
      </c>
      <c r="K2245">
        <f>VALUE(LEFT(J2245,1))</f>
        <v>2</v>
      </c>
      <c r="L2245" s="25" t="str">
        <f>+O2245</f>
        <v>R9 </v>
      </c>
      <c r="M2245" s="25" t="s">
        <v>3446</v>
      </c>
      <c r="N2245" s="25" t="s">
        <v>3447</v>
      </c>
      <c r="O2245" s="25" t="s">
        <v>3073</v>
      </c>
      <c r="P2245" s="25">
        <v>57230</v>
      </c>
      <c r="Q2245" s="25">
        <v>0.65400000000000003</v>
      </c>
      <c r="R2245" s="25" t="s">
        <v>47</v>
      </c>
      <c r="S2245" s="25" t="s">
        <v>36</v>
      </c>
    </row>
    <row r="2246" spans="1:19" x14ac:dyDescent="0.35">
      <c r="A2246" s="25" t="str">
        <f>+N2246</f>
        <v>Silmont Isaac</v>
      </c>
      <c r="B2246" s="25" t="str">
        <f>+M2246</f>
        <v>788.14.256.0</v>
      </c>
      <c r="C2246" s="25" t="str">
        <f>LEFT(L2246,2)</f>
        <v>R7</v>
      </c>
      <c r="D2246" s="25">
        <f>+Q2246</f>
        <v>3.23</v>
      </c>
      <c r="E2246" s="25" t="str">
        <f>+R2246</f>
        <v>12&amp;U</v>
      </c>
      <c r="F2246" s="25" t="str">
        <f>+S2246</f>
        <v>A</v>
      </c>
      <c r="G2246" s="29" t="s">
        <v>1839</v>
      </c>
      <c r="H2246" s="29" t="str">
        <f t="shared" si="35"/>
        <v/>
      </c>
      <c r="I2246" s="25" t="str">
        <f>IF(K2246&gt;4,"Dames","Messieurs")</f>
        <v>Messieurs</v>
      </c>
      <c r="J2246" t="str">
        <f>RIGHT(B2246,5)</f>
        <v>256.0</v>
      </c>
      <c r="K2246">
        <f>VALUE(LEFT(J2246,1))</f>
        <v>2</v>
      </c>
      <c r="L2246" s="25" t="str">
        <f>+O2246</f>
        <v>R7 </v>
      </c>
      <c r="M2246" s="25" t="s">
        <v>3865</v>
      </c>
      <c r="N2246" s="25" t="s">
        <v>3866</v>
      </c>
      <c r="O2246" s="25" t="s">
        <v>3066</v>
      </c>
      <c r="P2246" s="25">
        <v>11319</v>
      </c>
      <c r="Q2246" s="25">
        <v>3.23</v>
      </c>
      <c r="R2246" s="25" t="s">
        <v>50</v>
      </c>
      <c r="S2246" s="25" t="s">
        <v>36</v>
      </c>
    </row>
    <row r="2247" spans="1:19" x14ac:dyDescent="0.35">
      <c r="A2247" s="25" t="str">
        <f>+N2247</f>
        <v>Simeone Silvio</v>
      </c>
      <c r="B2247" s="25" t="str">
        <f>+M2247</f>
        <v>789.52.440.0</v>
      </c>
      <c r="C2247" s="25" t="str">
        <f>LEFT(L2247,2)</f>
        <v>R8</v>
      </c>
      <c r="D2247" s="25">
        <f>+Q2247</f>
        <v>0.93799999999999994</v>
      </c>
      <c r="E2247" s="25" t="str">
        <f>+R2247</f>
        <v>70+</v>
      </c>
      <c r="F2247" s="25" t="str">
        <f>+S2247</f>
        <v>A</v>
      </c>
      <c r="G2247" s="29" t="s">
        <v>28</v>
      </c>
      <c r="H2247" s="29" t="str">
        <f t="shared" si="35"/>
        <v/>
      </c>
      <c r="I2247" s="25" t="str">
        <f>IF(K2247&gt;4,"Dames","Messieurs")</f>
        <v>Messieurs</v>
      </c>
      <c r="J2247" t="str">
        <f>RIGHT(B2247,5)</f>
        <v>440.0</v>
      </c>
      <c r="K2247">
        <f>VALUE(LEFT(J2247,1))</f>
        <v>4</v>
      </c>
      <c r="L2247" s="25" t="str">
        <f>+O2247</f>
        <v>R8 </v>
      </c>
      <c r="M2247" s="25" t="s">
        <v>316</v>
      </c>
      <c r="N2247" s="25" t="s">
        <v>317</v>
      </c>
      <c r="O2247" s="25" t="s">
        <v>3070</v>
      </c>
      <c r="P2247" s="25">
        <v>29872</v>
      </c>
      <c r="Q2247" s="25">
        <v>0.93799999999999994</v>
      </c>
      <c r="R2247" s="25" t="s">
        <v>148</v>
      </c>
      <c r="S2247" s="25" t="s">
        <v>36</v>
      </c>
    </row>
    <row r="2248" spans="1:19" x14ac:dyDescent="0.35">
      <c r="A2248" s="25" t="str">
        <f>+N2248</f>
        <v>Simmer Jacob</v>
      </c>
      <c r="B2248" s="25" t="str">
        <f>+M2248</f>
        <v>789.11.130.0</v>
      </c>
      <c r="C2248" s="25" t="str">
        <f>LEFT(L2248,2)</f>
        <v>R7</v>
      </c>
      <c r="D2248" s="25">
        <f>+Q2248</f>
        <v>1.986</v>
      </c>
      <c r="E2248" s="25" t="str">
        <f>+R2248</f>
        <v>14&amp;U</v>
      </c>
      <c r="F2248" s="25" t="str">
        <f>+S2248</f>
        <v>S</v>
      </c>
      <c r="G2248" s="29" t="s">
        <v>1839</v>
      </c>
      <c r="H2248" s="29" t="str">
        <f t="shared" si="35"/>
        <v/>
      </c>
      <c r="I2248" s="25" t="str">
        <f>IF(K2248&gt;4,"Dames","Messieurs")</f>
        <v>Messieurs</v>
      </c>
      <c r="J2248" t="str">
        <f>RIGHT(B2248,5)</f>
        <v>130.0</v>
      </c>
      <c r="K2248">
        <f>VALUE(LEFT(J2248,1))</f>
        <v>1</v>
      </c>
      <c r="L2248" s="25" t="str">
        <f>+O2248</f>
        <v>R7 </v>
      </c>
      <c r="M2248" s="25" t="s">
        <v>2524</v>
      </c>
      <c r="N2248" s="25" t="s">
        <v>2525</v>
      </c>
      <c r="O2248" s="25" t="s">
        <v>3066</v>
      </c>
      <c r="P2248" s="25">
        <v>19276</v>
      </c>
      <c r="Q2248" s="25">
        <v>1.986</v>
      </c>
      <c r="R2248" s="25" t="s">
        <v>83</v>
      </c>
      <c r="S2248" s="25" t="s">
        <v>878</v>
      </c>
    </row>
    <row r="2249" spans="1:19" x14ac:dyDescent="0.35">
      <c r="A2249" s="25" t="str">
        <f>+N2249</f>
        <v>Simon Victor</v>
      </c>
      <c r="B2249" s="25" t="str">
        <f>+M2249</f>
        <v>789.14.210.0</v>
      </c>
      <c r="C2249" s="25" t="str">
        <f>LEFT(L2249,2)</f>
        <v>R9</v>
      </c>
      <c r="D2249" s="25">
        <f>+Q2249</f>
        <v>0.745</v>
      </c>
      <c r="E2249" s="25" t="str">
        <f>+R2249</f>
        <v>12&amp;U</v>
      </c>
      <c r="F2249" s="25" t="str">
        <f>+S2249</f>
        <v>A</v>
      </c>
      <c r="G2249" s="29" t="s">
        <v>27</v>
      </c>
      <c r="H2249" s="29" t="str">
        <f t="shared" si="35"/>
        <v/>
      </c>
      <c r="I2249" s="25" t="str">
        <f>IF(K2249&gt;4,"Dames","Messieurs")</f>
        <v>Messieurs</v>
      </c>
      <c r="J2249" t="str">
        <f>RIGHT(B2249,5)</f>
        <v>210.0</v>
      </c>
      <c r="K2249">
        <f>VALUE(LEFT(J2249,1))</f>
        <v>2</v>
      </c>
      <c r="L2249" s="25" t="str">
        <f>+O2249</f>
        <v>R9 </v>
      </c>
      <c r="M2249" s="25" t="s">
        <v>4808</v>
      </c>
      <c r="N2249" s="25" t="s">
        <v>4809</v>
      </c>
      <c r="O2249" s="25" t="s">
        <v>3073</v>
      </c>
      <c r="P2249" s="25">
        <v>44548</v>
      </c>
      <c r="Q2249" s="25">
        <v>0.745</v>
      </c>
      <c r="R2249" s="25" t="s">
        <v>50</v>
      </c>
      <c r="S2249" s="25" t="s">
        <v>36</v>
      </c>
    </row>
    <row r="2250" spans="1:19" x14ac:dyDescent="0.35">
      <c r="A2250" s="25" t="str">
        <f>+N2250</f>
        <v>Simone Errico</v>
      </c>
      <c r="B2250" s="25" t="str">
        <f>+M2250</f>
        <v>789.87.213.0</v>
      </c>
      <c r="C2250" s="25" t="str">
        <f>LEFT(L2250,2)</f>
        <v>R9</v>
      </c>
      <c r="D2250" s="25">
        <f>+Q2250</f>
        <v>0.75</v>
      </c>
      <c r="E2250" s="25" t="str">
        <f>+R2250</f>
        <v>35+</v>
      </c>
      <c r="F2250" s="25" t="str">
        <f>+S2250</f>
        <v>A</v>
      </c>
      <c r="G2250" s="29" t="s">
        <v>3995</v>
      </c>
      <c r="H2250" s="29" t="str">
        <f t="shared" si="35"/>
        <v/>
      </c>
      <c r="I2250" s="25" t="str">
        <f>IF(K2250&gt;4,"Dames","Messieurs")</f>
        <v>Messieurs</v>
      </c>
      <c r="J2250" t="str">
        <f>RIGHT(B2250,5)</f>
        <v>213.0</v>
      </c>
      <c r="K2250">
        <f>VALUE(LEFT(J2250,1))</f>
        <v>2</v>
      </c>
      <c r="L2250" s="25" t="str">
        <f>+O2250</f>
        <v>R9 </v>
      </c>
      <c r="M2250" s="25" t="s">
        <v>4270</v>
      </c>
      <c r="N2250" s="25" t="s">
        <v>4271</v>
      </c>
      <c r="O2250" s="25" t="s">
        <v>3073</v>
      </c>
      <c r="P2250" s="25">
        <v>32458</v>
      </c>
      <c r="Q2250" s="25">
        <v>0.75</v>
      </c>
      <c r="R2250" s="25" t="s">
        <v>42</v>
      </c>
      <c r="S2250" s="25" t="s">
        <v>36</v>
      </c>
    </row>
    <row r="2251" spans="1:19" x14ac:dyDescent="0.35">
      <c r="A2251" s="25" t="str">
        <f>+N2251</f>
        <v>Simonet Nicolas</v>
      </c>
      <c r="B2251" s="25" t="str">
        <f>+M2251</f>
        <v>789.99.101.0</v>
      </c>
      <c r="C2251" s="25" t="str">
        <f>LEFT(L2251,2)</f>
        <v>R6</v>
      </c>
      <c r="D2251" s="25">
        <f>+Q2251</f>
        <v>4.3959999999999999</v>
      </c>
      <c r="E2251" s="25" t="str">
        <f>+R2251</f>
        <v>A</v>
      </c>
      <c r="F2251" s="25" t="str">
        <f>+S2251</f>
        <v>A</v>
      </c>
      <c r="G2251" s="29" t="s">
        <v>3393</v>
      </c>
      <c r="H2251" s="29" t="str">
        <f t="shared" si="35"/>
        <v/>
      </c>
      <c r="I2251" s="25" t="str">
        <f>IF(K2251&gt;4,"Dames","Messieurs")</f>
        <v>Messieurs</v>
      </c>
      <c r="J2251" t="str">
        <f>RIGHT(B2251,5)</f>
        <v>101.0</v>
      </c>
      <c r="K2251">
        <f>VALUE(LEFT(J2251,1))</f>
        <v>1</v>
      </c>
      <c r="L2251" s="25" t="str">
        <f>+O2251</f>
        <v>R6 </v>
      </c>
      <c r="M2251" s="25" t="s">
        <v>3570</v>
      </c>
      <c r="N2251" s="25" t="s">
        <v>3571</v>
      </c>
      <c r="O2251" s="25" t="s">
        <v>3065</v>
      </c>
      <c r="P2251" s="25">
        <v>6167</v>
      </c>
      <c r="Q2251" s="25">
        <v>4.3959999999999999</v>
      </c>
      <c r="R2251" s="25" t="s">
        <v>36</v>
      </c>
      <c r="S2251" s="25" t="s">
        <v>36</v>
      </c>
    </row>
    <row r="2252" spans="1:19" x14ac:dyDescent="0.35">
      <c r="A2252" s="25" t="str">
        <f>+N2252</f>
        <v>Simonin Timothée</v>
      </c>
      <c r="B2252" s="25" t="str">
        <f>+M2252</f>
        <v>789.02.439.0</v>
      </c>
      <c r="C2252" s="25" t="str">
        <f>LEFT(L2252,2)</f>
        <v>R7</v>
      </c>
      <c r="D2252" s="25">
        <f>+Q2252</f>
        <v>3.383</v>
      </c>
      <c r="E2252" s="25" t="str">
        <f>+R2252</f>
        <v>A</v>
      </c>
      <c r="F2252" s="25" t="str">
        <f>+S2252</f>
        <v>A</v>
      </c>
      <c r="G2252" s="29" t="s">
        <v>3393</v>
      </c>
      <c r="H2252" s="29" t="str">
        <f t="shared" si="35"/>
        <v/>
      </c>
      <c r="I2252" s="25" t="str">
        <f>IF(K2252&gt;4,"Dames","Messieurs")</f>
        <v>Messieurs</v>
      </c>
      <c r="J2252" t="str">
        <f>RIGHT(B2252,5)</f>
        <v>439.0</v>
      </c>
      <c r="K2252">
        <f>VALUE(LEFT(J2252,1))</f>
        <v>4</v>
      </c>
      <c r="L2252" s="25" t="str">
        <f>+O2252</f>
        <v>R7 </v>
      </c>
      <c r="M2252" s="25" t="s">
        <v>3582</v>
      </c>
      <c r="N2252" s="25" t="s">
        <v>3583</v>
      </c>
      <c r="O2252" s="25" t="s">
        <v>3066</v>
      </c>
      <c r="P2252" s="25">
        <v>10546</v>
      </c>
      <c r="Q2252" s="25">
        <v>3.383</v>
      </c>
      <c r="R2252" s="25" t="s">
        <v>36</v>
      </c>
      <c r="S2252" s="25" t="s">
        <v>36</v>
      </c>
    </row>
    <row r="2253" spans="1:19" x14ac:dyDescent="0.35">
      <c r="A2253" s="25" t="str">
        <f>+N2253</f>
        <v>Simonnet Guillaume</v>
      </c>
      <c r="B2253" s="25" t="str">
        <f>+M2253</f>
        <v>789.76.360.0</v>
      </c>
      <c r="C2253" s="25" t="str">
        <f>LEFT(L2253,2)</f>
        <v>R7</v>
      </c>
      <c r="D2253" s="25">
        <f>+Q2253</f>
        <v>3.34</v>
      </c>
      <c r="E2253" s="25" t="str">
        <f>+R2253</f>
        <v>45+</v>
      </c>
      <c r="F2253" s="25" t="str">
        <f>+S2253</f>
        <v>A</v>
      </c>
      <c r="G2253" s="29" t="s">
        <v>27</v>
      </c>
      <c r="H2253" s="29" t="str">
        <f t="shared" si="35"/>
        <v/>
      </c>
      <c r="I2253" s="25" t="str">
        <f>IF(K2253&gt;4,"Dames","Messieurs")</f>
        <v>Messieurs</v>
      </c>
      <c r="J2253" t="str">
        <f>RIGHT(B2253,5)</f>
        <v>360.0</v>
      </c>
      <c r="K2253">
        <f>VALUE(LEFT(J2253,1))</f>
        <v>3</v>
      </c>
      <c r="L2253" s="25" t="str">
        <f>+O2253</f>
        <v>R7 </v>
      </c>
      <c r="M2253" s="25" t="s">
        <v>3167</v>
      </c>
      <c r="N2253" s="25" t="s">
        <v>3168</v>
      </c>
      <c r="O2253" s="25" t="s">
        <v>3066</v>
      </c>
      <c r="P2253" s="25">
        <v>10792</v>
      </c>
      <c r="Q2253" s="25">
        <v>3.34</v>
      </c>
      <c r="R2253" s="25" t="s">
        <v>78</v>
      </c>
      <c r="S2253" s="25" t="s">
        <v>36</v>
      </c>
    </row>
    <row r="2254" spans="1:19" x14ac:dyDescent="0.35">
      <c r="A2254" s="25" t="str">
        <f>+N2254</f>
        <v>Simons Gabriel</v>
      </c>
      <c r="B2254" s="25" t="str">
        <f>+M2254</f>
        <v>789.00.175.0</v>
      </c>
      <c r="C2254" s="25" t="str">
        <f>LEFT(L2254,2)</f>
        <v>R5</v>
      </c>
      <c r="D2254" s="25">
        <f>+Q2254</f>
        <v>5.032</v>
      </c>
      <c r="E2254" s="25" t="str">
        <f>+R2254</f>
        <v>A</v>
      </c>
      <c r="F2254" s="25" t="str">
        <f>+S2254</f>
        <v>A</v>
      </c>
      <c r="G2254" s="29" t="s">
        <v>3995</v>
      </c>
      <c r="H2254" s="29" t="str">
        <f t="shared" si="35"/>
        <v/>
      </c>
      <c r="I2254" s="25" t="str">
        <f>IF(K2254&gt;4,"Dames","Messieurs")</f>
        <v>Messieurs</v>
      </c>
      <c r="J2254" t="str">
        <f>RIGHT(B2254,5)</f>
        <v>175.0</v>
      </c>
      <c r="K2254">
        <f>VALUE(LEFT(J2254,1))</f>
        <v>1</v>
      </c>
      <c r="L2254" s="25" t="str">
        <f>+O2254</f>
        <v>R5 </v>
      </c>
      <c r="M2254" s="25" t="s">
        <v>4136</v>
      </c>
      <c r="N2254" s="25" t="s">
        <v>4137</v>
      </c>
      <c r="O2254" s="25" t="s">
        <v>3084</v>
      </c>
      <c r="P2254" s="25">
        <v>4206</v>
      </c>
      <c r="Q2254" s="25">
        <v>5.032</v>
      </c>
      <c r="R2254" s="25" t="s">
        <v>36</v>
      </c>
      <c r="S2254" s="25" t="s">
        <v>36</v>
      </c>
    </row>
    <row r="2255" spans="1:19" x14ac:dyDescent="0.35">
      <c r="A2255" s="25" t="str">
        <f>+N2255</f>
        <v>SIMONS Robin</v>
      </c>
      <c r="B2255" s="25" t="str">
        <f>+M2255</f>
        <v>789.95.182.0</v>
      </c>
      <c r="C2255" s="25" t="str">
        <f>LEFT(L2255,2)</f>
        <v>R6</v>
      </c>
      <c r="D2255" s="25">
        <f>+Q2255</f>
        <v>4.4980000000000002</v>
      </c>
      <c r="E2255" s="25" t="str">
        <f>+R2255</f>
        <v>A</v>
      </c>
      <c r="F2255" s="25" t="str">
        <f>+S2255</f>
        <v>A</v>
      </c>
      <c r="G2255" s="29" t="s">
        <v>3995</v>
      </c>
      <c r="H2255" s="29" t="str">
        <f t="shared" si="35"/>
        <v/>
      </c>
      <c r="I2255" s="25" t="str">
        <f>IF(K2255&gt;4,"Dames","Messieurs")</f>
        <v>Messieurs</v>
      </c>
      <c r="J2255" t="str">
        <f>RIGHT(B2255,5)</f>
        <v>182.0</v>
      </c>
      <c r="K2255">
        <f>VALUE(LEFT(J2255,1))</f>
        <v>1</v>
      </c>
      <c r="L2255" s="25" t="str">
        <f>+O2255</f>
        <v>R6 </v>
      </c>
      <c r="M2255" s="25" t="s">
        <v>4142</v>
      </c>
      <c r="N2255" s="25" t="s">
        <v>4143</v>
      </c>
      <c r="O2255" s="25" t="s">
        <v>3065</v>
      </c>
      <c r="P2255" s="25">
        <v>5827</v>
      </c>
      <c r="Q2255" s="25">
        <v>4.4980000000000002</v>
      </c>
      <c r="R2255" s="25" t="s">
        <v>36</v>
      </c>
      <c r="S2255" s="25" t="s">
        <v>36</v>
      </c>
    </row>
    <row r="2256" spans="1:19" x14ac:dyDescent="0.35">
      <c r="A2256" s="25" t="str">
        <f>+N2256</f>
        <v>Simsolo Pierre</v>
      </c>
      <c r="B2256" s="25" t="str">
        <f>+M2256</f>
        <v>789.58.173.0</v>
      </c>
      <c r="C2256" s="25" t="str">
        <f>LEFT(L2256,2)</f>
        <v>R8</v>
      </c>
      <c r="D2256" s="25">
        <f>+Q2256</f>
        <v>1</v>
      </c>
      <c r="E2256" s="25" t="str">
        <f>+R2256</f>
        <v>65+</v>
      </c>
      <c r="F2256" s="25" t="str">
        <f>+S2256</f>
        <v>S</v>
      </c>
      <c r="G2256" s="29" t="s">
        <v>3995</v>
      </c>
      <c r="H2256" s="29" t="str">
        <f t="shared" si="35"/>
        <v/>
      </c>
      <c r="I2256" s="25" t="str">
        <f>IF(K2256&gt;4,"Dames","Messieurs")</f>
        <v>Messieurs</v>
      </c>
      <c r="J2256" t="str">
        <f>RIGHT(B2256,5)</f>
        <v>173.0</v>
      </c>
      <c r="K2256">
        <f>VALUE(LEFT(J2256,1))</f>
        <v>1</v>
      </c>
      <c r="L2256" s="25" t="str">
        <f>+O2256</f>
        <v>R8 </v>
      </c>
      <c r="M2256" s="25" t="s">
        <v>4228</v>
      </c>
      <c r="N2256" s="25" t="s">
        <v>4229</v>
      </c>
      <c r="O2256" s="25" t="s">
        <v>3070</v>
      </c>
      <c r="P2256" s="25">
        <v>28895</v>
      </c>
      <c r="Q2256" s="25">
        <v>1</v>
      </c>
      <c r="R2256" s="25" t="s">
        <v>100</v>
      </c>
      <c r="S2256" s="25" t="s">
        <v>878</v>
      </c>
    </row>
    <row r="2257" spans="1:19" x14ac:dyDescent="0.35">
      <c r="A2257" s="25" t="str">
        <f>+N2257</f>
        <v>Singarella Caroll</v>
      </c>
      <c r="B2257" s="25" t="str">
        <f>+M2257</f>
        <v>789.66.833.0</v>
      </c>
      <c r="C2257" s="25" t="str">
        <f>LEFT(L2257,2)</f>
        <v>R9</v>
      </c>
      <c r="D2257" s="25">
        <f>+Q2257</f>
        <v>0.75</v>
      </c>
      <c r="E2257" s="25" t="str">
        <f>+R2257</f>
        <v>55+</v>
      </c>
      <c r="F2257" s="25" t="str">
        <f>+S2257</f>
        <v>S</v>
      </c>
      <c r="G2257" s="29" t="s">
        <v>3359</v>
      </c>
      <c r="H2257" s="29" t="str">
        <f t="shared" si="35"/>
        <v/>
      </c>
      <c r="I2257" s="25" t="str">
        <f>IF(K2257&gt;4,"Dames","Messieurs")</f>
        <v>Dames</v>
      </c>
      <c r="J2257" t="str">
        <f>RIGHT(B2257,5)</f>
        <v>833.0</v>
      </c>
      <c r="K2257">
        <f>VALUE(LEFT(J2257,1))</f>
        <v>8</v>
      </c>
      <c r="L2257" s="25" t="str">
        <f>+O2257</f>
        <v>R9 </v>
      </c>
      <c r="M2257" s="25" t="s">
        <v>796</v>
      </c>
      <c r="N2257" s="25" t="s">
        <v>797</v>
      </c>
      <c r="O2257" s="25" t="s">
        <v>3073</v>
      </c>
      <c r="P2257" s="25">
        <v>11805</v>
      </c>
      <c r="Q2257" s="25">
        <v>0.75</v>
      </c>
      <c r="R2257" s="25" t="s">
        <v>53</v>
      </c>
      <c r="S2257" s="25" t="s">
        <v>878</v>
      </c>
    </row>
    <row r="2258" spans="1:19" x14ac:dyDescent="0.35">
      <c r="A2258" s="25" t="str">
        <f>+N2258</f>
        <v>Singarella Giovanni</v>
      </c>
      <c r="B2258" s="25" t="str">
        <f>+M2258</f>
        <v>789.76.187.0</v>
      </c>
      <c r="C2258" s="25" t="str">
        <f>LEFT(L2258,2)</f>
        <v>R9</v>
      </c>
      <c r="D2258" s="25">
        <f>+Q2258</f>
        <v>0.75</v>
      </c>
      <c r="E2258" s="25" t="str">
        <f>+R2258</f>
        <v>45+</v>
      </c>
      <c r="F2258" s="25" t="str">
        <f>+S2258</f>
        <v>S</v>
      </c>
      <c r="G2258" s="29" t="s">
        <v>3359</v>
      </c>
      <c r="H2258" s="29" t="str">
        <f t="shared" si="35"/>
        <v/>
      </c>
      <c r="I2258" s="25" t="str">
        <f>IF(K2258&gt;4,"Dames","Messieurs")</f>
        <v>Messieurs</v>
      </c>
      <c r="J2258" t="str">
        <f>RIGHT(B2258,5)</f>
        <v>187.0</v>
      </c>
      <c r="K2258">
        <f>VALUE(LEFT(J2258,1))</f>
        <v>1</v>
      </c>
      <c r="L2258" s="25" t="str">
        <f>+O2258</f>
        <v>R9 </v>
      </c>
      <c r="M2258" s="25" t="s">
        <v>1750</v>
      </c>
      <c r="N2258" s="25" t="s">
        <v>1751</v>
      </c>
      <c r="O2258" s="25" t="s">
        <v>3073</v>
      </c>
      <c r="P2258" s="25">
        <v>32458</v>
      </c>
      <c r="Q2258" s="25">
        <v>0.75</v>
      </c>
      <c r="R2258" s="25" t="s">
        <v>78</v>
      </c>
      <c r="S2258" s="25" t="s">
        <v>878</v>
      </c>
    </row>
    <row r="2259" spans="1:19" x14ac:dyDescent="0.35">
      <c r="A2259" s="25" t="str">
        <f>+N2259</f>
        <v>Sirolli Geoffray</v>
      </c>
      <c r="B2259" s="25" t="str">
        <f>+M2259</f>
        <v>789.90.334.0</v>
      </c>
      <c r="C2259" s="25" t="str">
        <f>LEFT(L2259,2)</f>
        <v>R9</v>
      </c>
      <c r="D2259" s="25">
        <f>+Q2259</f>
        <v>0.75</v>
      </c>
      <c r="E2259" s="25" t="str">
        <f>+R2259</f>
        <v>35+</v>
      </c>
      <c r="F2259" s="25" t="str">
        <f>+S2259</f>
        <v>S</v>
      </c>
      <c r="G2259" s="29" t="s">
        <v>539</v>
      </c>
      <c r="H2259" s="29" t="str">
        <f t="shared" si="35"/>
        <v/>
      </c>
      <c r="I2259" s="25" t="str">
        <f>IF(K2259&gt;4,"Dames","Messieurs")</f>
        <v>Messieurs</v>
      </c>
      <c r="J2259" t="str">
        <f>RIGHT(B2259,5)</f>
        <v>334.0</v>
      </c>
      <c r="K2259">
        <f>VALUE(LEFT(J2259,1))</f>
        <v>3</v>
      </c>
      <c r="L2259" s="25" t="str">
        <f>+O2259</f>
        <v>R9 </v>
      </c>
      <c r="M2259" s="25" t="s">
        <v>485</v>
      </c>
      <c r="N2259" s="25" t="s">
        <v>486</v>
      </c>
      <c r="O2259" s="25" t="s">
        <v>3073</v>
      </c>
      <c r="P2259" s="25">
        <v>32458</v>
      </c>
      <c r="Q2259" s="25">
        <v>0.75</v>
      </c>
      <c r="R2259" s="25" t="s">
        <v>42</v>
      </c>
      <c r="S2259" s="25" t="s">
        <v>878</v>
      </c>
    </row>
    <row r="2260" spans="1:19" x14ac:dyDescent="0.35">
      <c r="A2260" s="25" t="str">
        <f>+N2260</f>
        <v>Sjöström Cecilia</v>
      </c>
      <c r="B2260" s="25" t="str">
        <f>+M2260</f>
        <v>789.05.569.0</v>
      </c>
      <c r="C2260" s="25" t="str">
        <f>LEFT(L2260,2)</f>
        <v>R7</v>
      </c>
      <c r="D2260" s="25">
        <f>+Q2260</f>
        <v>2.5179999999999998</v>
      </c>
      <c r="E2260" s="25" t="str">
        <f>+R2260</f>
        <v>A</v>
      </c>
      <c r="F2260" s="25" t="str">
        <f>+S2260</f>
        <v>S</v>
      </c>
      <c r="G2260" s="29" t="s">
        <v>1839</v>
      </c>
      <c r="H2260" s="29" t="str">
        <f t="shared" si="35"/>
        <v/>
      </c>
      <c r="I2260" s="25" t="str">
        <f>IF(K2260&gt;4,"Dames","Messieurs")</f>
        <v>Dames</v>
      </c>
      <c r="J2260" t="str">
        <f>RIGHT(B2260,5)</f>
        <v>569.0</v>
      </c>
      <c r="K2260">
        <f>VALUE(LEFT(J2260,1))</f>
        <v>5</v>
      </c>
      <c r="L2260" s="25" t="str">
        <f>+O2260</f>
        <v>R7 </v>
      </c>
      <c r="M2260" s="25" t="s">
        <v>1784</v>
      </c>
      <c r="N2260" s="25" t="s">
        <v>1785</v>
      </c>
      <c r="O2260" s="25" t="s">
        <v>3066</v>
      </c>
      <c r="P2260" s="25">
        <v>5459</v>
      </c>
      <c r="Q2260" s="25">
        <v>2.5179999999999998</v>
      </c>
      <c r="R2260" s="25" t="s">
        <v>36</v>
      </c>
      <c r="S2260" s="25" t="s">
        <v>878</v>
      </c>
    </row>
    <row r="2261" spans="1:19" x14ac:dyDescent="0.35">
      <c r="A2261" s="25" t="str">
        <f>+N2261</f>
        <v>Skerlak Martin</v>
      </c>
      <c r="B2261" s="25" t="str">
        <f>+M2261</f>
        <v>790.67.330.0</v>
      </c>
      <c r="C2261" s="25" t="str">
        <f>LEFT(L2261,2)</f>
        <v>R9</v>
      </c>
      <c r="D2261" s="25">
        <f>+Q2261</f>
        <v>0.78800000000000003</v>
      </c>
      <c r="E2261" s="25" t="str">
        <f>+R2261</f>
        <v>55+</v>
      </c>
      <c r="F2261" s="25" t="str">
        <f>+S2261</f>
        <v>A</v>
      </c>
      <c r="G2261" s="29" t="s">
        <v>543</v>
      </c>
      <c r="H2261" s="29" t="str">
        <f t="shared" si="35"/>
        <v/>
      </c>
      <c r="I2261" s="25" t="str">
        <f>IF(K2261&gt;4,"Dames","Messieurs")</f>
        <v>Messieurs</v>
      </c>
      <c r="J2261" t="str">
        <f>RIGHT(B2261,5)</f>
        <v>330.0</v>
      </c>
      <c r="K2261">
        <f>VALUE(LEFT(J2261,1))</f>
        <v>3</v>
      </c>
      <c r="L2261" s="25" t="str">
        <f>+O2261</f>
        <v>R9 </v>
      </c>
      <c r="M2261" s="25" t="s">
        <v>872</v>
      </c>
      <c r="N2261" s="25" t="s">
        <v>873</v>
      </c>
      <c r="O2261" s="25" t="s">
        <v>3073</v>
      </c>
      <c r="P2261" s="25">
        <v>31910</v>
      </c>
      <c r="Q2261" s="25">
        <v>0.78800000000000003</v>
      </c>
      <c r="R2261" s="25" t="s">
        <v>53</v>
      </c>
      <c r="S2261" s="25" t="s">
        <v>36</v>
      </c>
    </row>
    <row r="2262" spans="1:19" x14ac:dyDescent="0.35">
      <c r="A2262" s="25" t="str">
        <f>+N2262</f>
        <v>Skouvaklis Yannis</v>
      </c>
      <c r="B2262" s="25" t="str">
        <f>+M2262</f>
        <v>790.07.185.0</v>
      </c>
      <c r="C2262" s="25" t="str">
        <f>LEFT(L2262,2)</f>
        <v>R7</v>
      </c>
      <c r="D2262" s="25">
        <f>+Q2262</f>
        <v>2.8340000000000001</v>
      </c>
      <c r="E2262" s="25" t="str">
        <f>+R2262</f>
        <v>18&amp;U</v>
      </c>
      <c r="F2262" s="25" t="str">
        <f>+S2262</f>
        <v>S</v>
      </c>
      <c r="G2262" s="29" t="s">
        <v>3995</v>
      </c>
      <c r="H2262" s="29" t="str">
        <f t="shared" si="35"/>
        <v/>
      </c>
      <c r="I2262" s="25" t="str">
        <f>IF(K2262&gt;4,"Dames","Messieurs")</f>
        <v>Messieurs</v>
      </c>
      <c r="J2262" t="str">
        <f>RIGHT(B2262,5)</f>
        <v>185.0</v>
      </c>
      <c r="K2262">
        <f>VALUE(LEFT(J2262,1))</f>
        <v>1</v>
      </c>
      <c r="L2262" s="25" t="str">
        <f>+O2262</f>
        <v>R7 </v>
      </c>
      <c r="M2262" s="25" t="s">
        <v>4164</v>
      </c>
      <c r="N2262" s="25" t="s">
        <v>4165</v>
      </c>
      <c r="O2262" s="25" t="s">
        <v>3066</v>
      </c>
      <c r="P2262" s="25">
        <v>13581</v>
      </c>
      <c r="Q2262" s="25">
        <v>2.8340000000000001</v>
      </c>
      <c r="R2262" s="25" t="s">
        <v>73</v>
      </c>
      <c r="S2262" s="25" t="s">
        <v>878</v>
      </c>
    </row>
    <row r="2263" spans="1:19" x14ac:dyDescent="0.35">
      <c r="A2263" s="25" t="str">
        <f>+N2263</f>
        <v>Smith Deborah</v>
      </c>
      <c r="B2263" s="25" t="str">
        <f>+M2263</f>
        <v>790.49.707.0</v>
      </c>
      <c r="C2263" s="25" t="str">
        <f>LEFT(L2263,2)</f>
        <v>R9</v>
      </c>
      <c r="D2263" s="25">
        <f>+Q2263</f>
        <v>0.75</v>
      </c>
      <c r="E2263" s="25" t="str">
        <f>+R2263</f>
        <v>75+</v>
      </c>
      <c r="F2263" s="25" t="str">
        <f>+S2263</f>
        <v>S</v>
      </c>
      <c r="G2263" s="29" t="s">
        <v>3995</v>
      </c>
      <c r="H2263" s="29" t="str">
        <f t="shared" si="35"/>
        <v/>
      </c>
      <c r="I2263" s="25" t="str">
        <f>IF(K2263&gt;4,"Dames","Messieurs")</f>
        <v>Dames</v>
      </c>
      <c r="J2263" t="str">
        <f>RIGHT(B2263,5)</f>
        <v>707.0</v>
      </c>
      <c r="K2263">
        <f>VALUE(LEFT(J2263,1))</f>
        <v>7</v>
      </c>
      <c r="L2263" s="25" t="str">
        <f>+O2263</f>
        <v>R9 </v>
      </c>
      <c r="M2263" s="25" t="s">
        <v>4116</v>
      </c>
      <c r="N2263" s="25" t="s">
        <v>4117</v>
      </c>
      <c r="O2263" s="25" t="s">
        <v>3073</v>
      </c>
      <c r="P2263" s="25">
        <v>11805</v>
      </c>
      <c r="Q2263" s="25">
        <v>0.75</v>
      </c>
      <c r="R2263" s="25" t="s">
        <v>159</v>
      </c>
      <c r="S2263" s="25" t="s">
        <v>878</v>
      </c>
    </row>
    <row r="2264" spans="1:19" x14ac:dyDescent="0.35">
      <c r="A2264" s="25" t="str">
        <f>+N2264</f>
        <v>Smith Vanessa</v>
      </c>
      <c r="B2264" s="25" t="str">
        <f>+M2264</f>
        <v>790.74.751.0</v>
      </c>
      <c r="C2264" s="25" t="str">
        <f>LEFT(L2264,2)</f>
        <v>R7</v>
      </c>
      <c r="D2264" s="25">
        <f>+Q2264</f>
        <v>3.0209999999999999</v>
      </c>
      <c r="E2264" s="25" t="str">
        <f>+R2264</f>
        <v>50+</v>
      </c>
      <c r="F2264" s="25" t="str">
        <f>+S2264</f>
        <v>A</v>
      </c>
      <c r="G2264" s="29" t="s">
        <v>3995</v>
      </c>
      <c r="H2264" s="29" t="str">
        <f t="shared" si="35"/>
        <v/>
      </c>
      <c r="I2264" s="25" t="str">
        <f>IF(K2264&gt;4,"Dames","Messieurs")</f>
        <v>Dames</v>
      </c>
      <c r="J2264" t="str">
        <f>RIGHT(B2264,5)</f>
        <v>751.0</v>
      </c>
      <c r="K2264">
        <f>VALUE(LEFT(J2264,1))</f>
        <v>7</v>
      </c>
      <c r="L2264" s="25" t="str">
        <f>+O2264</f>
        <v>R7 </v>
      </c>
      <c r="M2264" s="25" t="s">
        <v>4064</v>
      </c>
      <c r="N2264" s="25" t="s">
        <v>4065</v>
      </c>
      <c r="O2264" s="25" t="s">
        <v>3066</v>
      </c>
      <c r="P2264" s="25">
        <v>4352</v>
      </c>
      <c r="Q2264" s="25">
        <v>3.0209999999999999</v>
      </c>
      <c r="R2264" s="25" t="s">
        <v>39</v>
      </c>
      <c r="S2264" s="25" t="s">
        <v>36</v>
      </c>
    </row>
    <row r="2265" spans="1:19" x14ac:dyDescent="0.35">
      <c r="A2265" s="25" t="str">
        <f>+N2265</f>
        <v>Snider Dacia</v>
      </c>
      <c r="B2265" s="25" t="str">
        <f>+M2265</f>
        <v>790.77.518.0</v>
      </c>
      <c r="C2265" s="25" t="str">
        <f>LEFT(L2265,2)</f>
        <v>R8</v>
      </c>
      <c r="D2265" s="25">
        <f>+Q2265</f>
        <v>1.2490000000000001</v>
      </c>
      <c r="E2265" s="25" t="str">
        <f>+R2265</f>
        <v>45+</v>
      </c>
      <c r="F2265" s="25" t="str">
        <f>+S2265</f>
        <v>S</v>
      </c>
      <c r="G2265" s="29" t="s">
        <v>1839</v>
      </c>
      <c r="H2265" s="29" t="str">
        <f t="shared" si="35"/>
        <v/>
      </c>
      <c r="I2265" s="25" t="str">
        <f>IF(K2265&gt;4,"Dames","Messieurs")</f>
        <v>Dames</v>
      </c>
      <c r="J2265" t="str">
        <f>RIGHT(B2265,5)</f>
        <v>518.0</v>
      </c>
      <c r="K2265">
        <f>VALUE(LEFT(J2265,1))</f>
        <v>5</v>
      </c>
      <c r="L2265" s="25" t="str">
        <f>+O2265</f>
        <v>R8 </v>
      </c>
      <c r="M2265" s="25" t="s">
        <v>3252</v>
      </c>
      <c r="N2265" s="25" t="s">
        <v>3253</v>
      </c>
      <c r="O2265" s="25" t="s">
        <v>3070</v>
      </c>
      <c r="P2265" s="25">
        <v>9618</v>
      </c>
      <c r="Q2265" s="25">
        <v>1.2490000000000001</v>
      </c>
      <c r="R2265" s="25" t="s">
        <v>78</v>
      </c>
      <c r="S2265" s="25" t="s">
        <v>878</v>
      </c>
    </row>
    <row r="2266" spans="1:19" x14ac:dyDescent="0.35">
      <c r="A2266" s="25" t="str">
        <f>+N2266</f>
        <v>Sofia Paolo</v>
      </c>
      <c r="B2266" s="25" t="str">
        <f>+M2266</f>
        <v>791.12.463.0</v>
      </c>
      <c r="C2266" s="25" t="str">
        <f>LEFT(L2266,2)</f>
        <v>R9</v>
      </c>
      <c r="D2266" s="25">
        <f>+Q2266</f>
        <v>0.75</v>
      </c>
      <c r="E2266" s="25" t="str">
        <f>+R2266</f>
        <v>14&amp;U</v>
      </c>
      <c r="F2266" s="25" t="str">
        <f>+S2266</f>
        <v>A</v>
      </c>
      <c r="G2266" s="29" t="s">
        <v>1839</v>
      </c>
      <c r="H2266" s="29" t="str">
        <f t="shared" si="35"/>
        <v/>
      </c>
      <c r="I2266" s="25" t="str">
        <f>IF(K2266&gt;4,"Dames","Messieurs")</f>
        <v>Messieurs</v>
      </c>
      <c r="J2266" t="str">
        <f>RIGHT(B2266,5)</f>
        <v>463.0</v>
      </c>
      <c r="K2266">
        <f>VALUE(LEFT(J2266,1))</f>
        <v>4</v>
      </c>
      <c r="L2266" s="25" t="str">
        <f>+O2266</f>
        <v>R9 </v>
      </c>
      <c r="M2266" s="25" t="s">
        <v>3881</v>
      </c>
      <c r="N2266" s="25" t="s">
        <v>3882</v>
      </c>
      <c r="O2266" s="25" t="s">
        <v>3073</v>
      </c>
      <c r="P2266" s="25">
        <v>32458</v>
      </c>
      <c r="Q2266" s="25">
        <v>0.75</v>
      </c>
      <c r="R2266" s="25" t="s">
        <v>83</v>
      </c>
      <c r="S2266" s="25" t="s">
        <v>36</v>
      </c>
    </row>
    <row r="2267" spans="1:19" x14ac:dyDescent="0.35">
      <c r="A2267" s="25" t="str">
        <f>+N2267</f>
        <v>Sola Nathan</v>
      </c>
      <c r="B2267" s="25" t="str">
        <f>+M2267</f>
        <v>791.08.115.0</v>
      </c>
      <c r="C2267" s="25" t="str">
        <f>LEFT(L2267,2)</f>
        <v>R9</v>
      </c>
      <c r="D2267" s="25">
        <f>+Q2267</f>
        <v>0.75</v>
      </c>
      <c r="E2267" s="25" t="str">
        <f>+R2267</f>
        <v>18&amp;U</v>
      </c>
      <c r="F2267" s="25" t="str">
        <f>+S2267</f>
        <v>A</v>
      </c>
      <c r="G2267" s="29" t="s">
        <v>2175</v>
      </c>
      <c r="H2267" s="29" t="str">
        <f t="shared" si="35"/>
        <v/>
      </c>
      <c r="I2267" s="25" t="str">
        <f>IF(K2267&gt;4,"Dames","Messieurs")</f>
        <v>Messieurs</v>
      </c>
      <c r="J2267" t="str">
        <f>RIGHT(B2267,5)</f>
        <v>115.0</v>
      </c>
      <c r="K2267">
        <f>VALUE(LEFT(J2267,1))</f>
        <v>1</v>
      </c>
      <c r="L2267" s="25" t="str">
        <f>+O2267</f>
        <v>R9 </v>
      </c>
      <c r="M2267" s="25" t="s">
        <v>2939</v>
      </c>
      <c r="N2267" s="25" t="s">
        <v>2940</v>
      </c>
      <c r="O2267" s="25" t="s">
        <v>3073</v>
      </c>
      <c r="P2267" s="25">
        <v>32458</v>
      </c>
      <c r="Q2267" s="25">
        <v>0.75</v>
      </c>
      <c r="R2267" s="25" t="s">
        <v>73</v>
      </c>
      <c r="S2267" s="25" t="s">
        <v>36</v>
      </c>
    </row>
    <row r="2268" spans="1:19" x14ac:dyDescent="0.35">
      <c r="A2268" s="25" t="str">
        <f>+N2268</f>
        <v>Soldatelli Margaux</v>
      </c>
      <c r="B2268" s="25" t="str">
        <f>+M2268</f>
        <v>791.08.813.0</v>
      </c>
      <c r="C2268" s="25" t="str">
        <f>LEFT(L2268,2)</f>
        <v>R8</v>
      </c>
      <c r="D2268" s="25">
        <f>+Q2268</f>
        <v>1.6970000000000001</v>
      </c>
      <c r="E2268" s="25" t="str">
        <f>+R2268</f>
        <v>18&amp;U</v>
      </c>
      <c r="F2268" s="25" t="str">
        <f>+S2268</f>
        <v>A</v>
      </c>
      <c r="G2268" s="29" t="s">
        <v>2175</v>
      </c>
      <c r="H2268" s="29" t="str">
        <f t="shared" si="35"/>
        <v/>
      </c>
      <c r="I2268" s="25" t="str">
        <f>IF(K2268&gt;4,"Dames","Messieurs")</f>
        <v>Dames</v>
      </c>
      <c r="J2268" t="str">
        <f>RIGHT(B2268,5)</f>
        <v>813.0</v>
      </c>
      <c r="K2268">
        <f>VALUE(LEFT(J2268,1))</f>
        <v>8</v>
      </c>
      <c r="L2268" s="25" t="str">
        <f>+O2268</f>
        <v>R8 </v>
      </c>
      <c r="M2268" s="25" t="s">
        <v>2889</v>
      </c>
      <c r="N2268" s="25" t="s">
        <v>2890</v>
      </c>
      <c r="O2268" s="25" t="s">
        <v>3070</v>
      </c>
      <c r="P2268" s="25">
        <v>7865</v>
      </c>
      <c r="Q2268" s="25">
        <v>1.6970000000000001</v>
      </c>
      <c r="R2268" s="25" t="s">
        <v>73</v>
      </c>
      <c r="S2268" s="25" t="s">
        <v>36</v>
      </c>
    </row>
    <row r="2269" spans="1:19" x14ac:dyDescent="0.35">
      <c r="A2269" s="25" t="str">
        <f>+N2269</f>
        <v>Solliard Thomas</v>
      </c>
      <c r="B2269" s="25" t="str">
        <f>+M2269</f>
        <v>791.00.312.0</v>
      </c>
      <c r="C2269" s="25" t="str">
        <f>LEFT(L2269,2)</f>
        <v>R5</v>
      </c>
      <c r="D2269" s="25">
        <f>+Q2269</f>
        <v>4.7610000000000001</v>
      </c>
      <c r="E2269" s="25" t="str">
        <f>+R2269</f>
        <v>A</v>
      </c>
      <c r="F2269" s="25" t="str">
        <f>+S2269</f>
        <v>S</v>
      </c>
      <c r="G2269" s="29" t="s">
        <v>2175</v>
      </c>
      <c r="H2269" s="29" t="str">
        <f t="shared" si="35"/>
        <v/>
      </c>
      <c r="I2269" s="25" t="str">
        <f>IF(K2269&gt;4,"Dames","Messieurs")</f>
        <v>Messieurs</v>
      </c>
      <c r="J2269" t="str">
        <f>RIGHT(B2269,5)</f>
        <v>312.0</v>
      </c>
      <c r="K2269">
        <f>VALUE(LEFT(J2269,1))</f>
        <v>3</v>
      </c>
      <c r="L2269" s="25" t="str">
        <f>+O2269</f>
        <v>R5 </v>
      </c>
      <c r="M2269" s="25" t="s">
        <v>2983</v>
      </c>
      <c r="N2269" s="25" t="s">
        <v>2984</v>
      </c>
      <c r="O2269" s="25" t="s">
        <v>3084</v>
      </c>
      <c r="P2269" s="25">
        <v>4986</v>
      </c>
      <c r="Q2269" s="25">
        <v>4.7610000000000001</v>
      </c>
      <c r="R2269" s="25" t="s">
        <v>36</v>
      </c>
      <c r="S2269" s="25" t="s">
        <v>878</v>
      </c>
    </row>
    <row r="2270" spans="1:19" x14ac:dyDescent="0.35">
      <c r="A2270" s="25" t="str">
        <f>+N2270</f>
        <v>Soos Laszlo</v>
      </c>
      <c r="B2270" s="25" t="str">
        <f>+M2270</f>
        <v>792.57.423.0</v>
      </c>
      <c r="C2270" s="25" t="str">
        <f>LEFT(L2270,2)</f>
        <v>R9</v>
      </c>
      <c r="D2270" s="25">
        <f>+Q2270</f>
        <v>0.75</v>
      </c>
      <c r="E2270" s="25" t="str">
        <f>+R2270</f>
        <v>65+</v>
      </c>
      <c r="F2270" s="25" t="str">
        <f>+S2270</f>
        <v>S</v>
      </c>
      <c r="G2270" s="29" t="s">
        <v>543</v>
      </c>
      <c r="H2270" s="29" t="str">
        <f t="shared" ref="H2270:H2332" si="36">IF(B2270=B2269,1,"")</f>
        <v/>
      </c>
      <c r="I2270" s="25" t="str">
        <f>IF(K2270&gt;4,"Dames","Messieurs")</f>
        <v>Messieurs</v>
      </c>
      <c r="J2270" t="str">
        <f>RIGHT(B2270,5)</f>
        <v>423.0</v>
      </c>
      <c r="K2270">
        <f>VALUE(LEFT(J2270,1))</f>
        <v>4</v>
      </c>
      <c r="L2270" s="25" t="str">
        <f>+O2270</f>
        <v>R9 </v>
      </c>
      <c r="M2270" s="25" t="s">
        <v>1377</v>
      </c>
      <c r="N2270" s="25" t="s">
        <v>1378</v>
      </c>
      <c r="O2270" s="25" t="s">
        <v>3073</v>
      </c>
      <c r="P2270" s="25">
        <v>32458</v>
      </c>
      <c r="Q2270" s="25">
        <v>0.75</v>
      </c>
      <c r="R2270" s="25" t="s">
        <v>100</v>
      </c>
      <c r="S2270" s="25" t="s">
        <v>878</v>
      </c>
    </row>
    <row r="2271" spans="1:19" x14ac:dyDescent="0.35">
      <c r="A2271" s="25" t="str">
        <f>+N2271</f>
        <v>Soulade Cyril</v>
      </c>
      <c r="B2271" s="25" t="str">
        <f>+M2271</f>
        <v>792.77.313.0</v>
      </c>
      <c r="C2271" s="25" t="str">
        <f>LEFT(L2271,2)</f>
        <v>R5</v>
      </c>
      <c r="D2271" s="25">
        <f>+Q2271</f>
        <v>5.2110000000000003</v>
      </c>
      <c r="E2271" s="25" t="str">
        <f>+R2271</f>
        <v>45+</v>
      </c>
      <c r="F2271" s="25" t="str">
        <f>+S2271</f>
        <v>A</v>
      </c>
      <c r="G2271" s="29" t="s">
        <v>3359</v>
      </c>
      <c r="H2271" s="29" t="str">
        <f t="shared" si="36"/>
        <v/>
      </c>
      <c r="I2271" s="25" t="str">
        <f>IF(K2271&gt;4,"Dames","Messieurs")</f>
        <v>Messieurs</v>
      </c>
      <c r="J2271" t="str">
        <f>RIGHT(B2271,5)</f>
        <v>313.0</v>
      </c>
      <c r="K2271">
        <f>VALUE(LEFT(J2271,1))</f>
        <v>3</v>
      </c>
      <c r="L2271" s="25" t="str">
        <f>+O2271</f>
        <v>R5 </v>
      </c>
      <c r="M2271" s="25" t="s">
        <v>5031</v>
      </c>
      <c r="N2271" s="25" t="s">
        <v>5032</v>
      </c>
      <c r="O2271" s="25" t="s">
        <v>3084</v>
      </c>
      <c r="P2271" s="25">
        <v>3831</v>
      </c>
      <c r="Q2271" s="25">
        <v>5.2110000000000003</v>
      </c>
      <c r="R2271" s="25" t="s">
        <v>78</v>
      </c>
      <c r="S2271" s="25" t="s">
        <v>36</v>
      </c>
    </row>
    <row r="2272" spans="1:19" x14ac:dyDescent="0.35">
      <c r="A2272" s="25" t="str">
        <f>+N2272</f>
        <v>Soulie Antoine</v>
      </c>
      <c r="B2272" s="25" t="str">
        <f>+M2272</f>
        <v>792.02.376.0</v>
      </c>
      <c r="C2272" s="25" t="str">
        <f>LEFT(L2272,2)</f>
        <v>R9</v>
      </c>
      <c r="D2272" s="25">
        <f>+Q2272</f>
        <v>0.75</v>
      </c>
      <c r="E2272" s="25" t="str">
        <f>+R2272</f>
        <v>A</v>
      </c>
      <c r="F2272" s="25" t="str">
        <f>+S2272</f>
        <v>S</v>
      </c>
      <c r="G2272" s="29" t="s">
        <v>539</v>
      </c>
      <c r="H2272" s="29" t="str">
        <f t="shared" si="36"/>
        <v/>
      </c>
      <c r="I2272" s="25" t="str">
        <f>IF(K2272&gt;4,"Dames","Messieurs")</f>
        <v>Messieurs</v>
      </c>
      <c r="J2272" t="str">
        <f>RIGHT(B2272,5)</f>
        <v>376.0</v>
      </c>
      <c r="K2272">
        <f>VALUE(LEFT(J2272,1))</f>
        <v>3</v>
      </c>
      <c r="L2272" s="25" t="str">
        <f>+O2272</f>
        <v>R9 </v>
      </c>
      <c r="M2272" s="25" t="s">
        <v>487</v>
      </c>
      <c r="N2272" s="25" t="s">
        <v>488</v>
      </c>
      <c r="O2272" s="25" t="s">
        <v>3073</v>
      </c>
      <c r="P2272" s="25">
        <v>32458</v>
      </c>
      <c r="Q2272" s="25">
        <v>0.75</v>
      </c>
      <c r="R2272" s="25" t="s">
        <v>36</v>
      </c>
      <c r="S2272" s="25" t="s">
        <v>878</v>
      </c>
    </row>
    <row r="2273" spans="1:19" x14ac:dyDescent="0.35">
      <c r="A2273" s="25" t="str">
        <f>+N2273</f>
        <v>Soulier Benjamin</v>
      </c>
      <c r="B2273" s="25" t="str">
        <f>+M2273</f>
        <v>792.98.339.0</v>
      </c>
      <c r="C2273" s="25" t="str">
        <f>LEFT(L2273,2)</f>
        <v>R9</v>
      </c>
      <c r="D2273" s="25">
        <f>+Q2273</f>
        <v>0.75</v>
      </c>
      <c r="E2273" s="25" t="str">
        <f>+R2273</f>
        <v>A</v>
      </c>
      <c r="F2273" s="25" t="str">
        <f>+S2273</f>
        <v>S</v>
      </c>
      <c r="G2273" s="29" t="s">
        <v>539</v>
      </c>
      <c r="H2273" s="29" t="str">
        <f t="shared" si="36"/>
        <v/>
      </c>
      <c r="I2273" s="25" t="str">
        <f>IF(K2273&gt;4,"Dames","Messieurs")</f>
        <v>Messieurs</v>
      </c>
      <c r="J2273" t="str">
        <f>RIGHT(B2273,5)</f>
        <v>339.0</v>
      </c>
      <c r="K2273">
        <f>VALUE(LEFT(J2273,1))</f>
        <v>3</v>
      </c>
      <c r="L2273" s="25" t="str">
        <f>+O2273</f>
        <v>R9 </v>
      </c>
      <c r="M2273" s="25" t="s">
        <v>1076</v>
      </c>
      <c r="N2273" s="25" t="s">
        <v>1077</v>
      </c>
      <c r="O2273" s="25" t="s">
        <v>3073</v>
      </c>
      <c r="P2273" s="25">
        <v>32458</v>
      </c>
      <c r="Q2273" s="25">
        <v>0.75</v>
      </c>
      <c r="R2273" s="25" t="s">
        <v>36</v>
      </c>
      <c r="S2273" s="25" t="s">
        <v>878</v>
      </c>
    </row>
    <row r="2274" spans="1:19" x14ac:dyDescent="0.35">
      <c r="A2274" s="25" t="str">
        <f>+N2274</f>
        <v>Spannagel Kyle</v>
      </c>
      <c r="B2274" s="25" t="str">
        <f>+M2274</f>
        <v>793.15.349.0</v>
      </c>
      <c r="C2274" s="25" t="str">
        <f>LEFT(L2274,2)</f>
        <v>R9</v>
      </c>
      <c r="D2274" s="25">
        <f>+Q2274</f>
        <v>0.745</v>
      </c>
      <c r="E2274" s="25" t="str">
        <f>+R2274</f>
        <v>10&amp;U</v>
      </c>
      <c r="F2274" s="25" t="str">
        <f>+S2274</f>
        <v>A</v>
      </c>
      <c r="G2274" s="29" t="s">
        <v>3359</v>
      </c>
      <c r="H2274" s="29" t="str">
        <f t="shared" si="36"/>
        <v/>
      </c>
      <c r="I2274" s="25" t="str">
        <f>IF(K2274&gt;4,"Dames","Messieurs")</f>
        <v>Messieurs</v>
      </c>
      <c r="J2274" t="str">
        <f>RIGHT(B2274,5)</f>
        <v>349.0</v>
      </c>
      <c r="K2274">
        <f>VALUE(LEFT(J2274,1))</f>
        <v>3</v>
      </c>
      <c r="L2274" s="25" t="str">
        <f>+O2274</f>
        <v>R9 </v>
      </c>
      <c r="M2274" s="25" t="s">
        <v>5059</v>
      </c>
      <c r="N2274" s="25" t="s">
        <v>5060</v>
      </c>
      <c r="O2274" s="25" t="s">
        <v>3073</v>
      </c>
      <c r="P2274" s="25">
        <v>44548</v>
      </c>
      <c r="Q2274" s="25">
        <v>0.745</v>
      </c>
      <c r="R2274" s="25" t="s">
        <v>110</v>
      </c>
      <c r="S2274" s="25" t="s">
        <v>36</v>
      </c>
    </row>
    <row r="2275" spans="1:19" x14ac:dyDescent="0.35">
      <c r="A2275" s="25" t="str">
        <f>+N2275</f>
        <v>Spano Fabio</v>
      </c>
      <c r="B2275" s="25" t="str">
        <f>+M2275</f>
        <v>793.91.479.0</v>
      </c>
      <c r="C2275" s="25" t="str">
        <f>LEFT(L2275,2)</f>
        <v>R7</v>
      </c>
      <c r="D2275" s="25">
        <f>+Q2275</f>
        <v>2.2759999999999998</v>
      </c>
      <c r="E2275" s="25" t="str">
        <f>+R2275</f>
        <v>A</v>
      </c>
      <c r="F2275" s="25" t="str">
        <f>+S2275</f>
        <v>A</v>
      </c>
      <c r="G2275" s="29" t="s">
        <v>3994</v>
      </c>
      <c r="H2275" s="29" t="str">
        <f t="shared" si="36"/>
        <v/>
      </c>
      <c r="I2275" s="25" t="str">
        <f>IF(K2275&gt;4,"Dames","Messieurs")</f>
        <v>Messieurs</v>
      </c>
      <c r="J2275" t="str">
        <f>RIGHT(B2275,5)</f>
        <v>479.0</v>
      </c>
      <c r="K2275">
        <f>VALUE(LEFT(J2275,1))</f>
        <v>4</v>
      </c>
      <c r="L2275" s="25" t="str">
        <f>+O2275</f>
        <v>R7 </v>
      </c>
      <c r="M2275" s="25" t="s">
        <v>4649</v>
      </c>
      <c r="N2275" s="25" t="s">
        <v>4650</v>
      </c>
      <c r="O2275" s="25" t="s">
        <v>3066</v>
      </c>
      <c r="P2275" s="25">
        <v>17135</v>
      </c>
      <c r="Q2275" s="25">
        <v>2.2759999999999998</v>
      </c>
      <c r="R2275" s="25" t="s">
        <v>36</v>
      </c>
      <c r="S2275" s="25" t="s">
        <v>36</v>
      </c>
    </row>
    <row r="2276" spans="1:19" x14ac:dyDescent="0.35">
      <c r="A2276" s="25" t="str">
        <f>+N2276</f>
        <v>Spencer Jonathan</v>
      </c>
      <c r="B2276" s="25" t="str">
        <f>+M2276</f>
        <v>793.84.372.0</v>
      </c>
      <c r="C2276" s="25" t="str">
        <f>LEFT(L2276,2)</f>
        <v>R6</v>
      </c>
      <c r="D2276" s="25">
        <f>+Q2276</f>
        <v>4.4269999999999996</v>
      </c>
      <c r="E2276" s="25" t="str">
        <f>+R2276</f>
        <v>40+</v>
      </c>
      <c r="F2276" s="25" t="str">
        <f>+S2276</f>
        <v>A</v>
      </c>
      <c r="G2276" s="29" t="s">
        <v>1839</v>
      </c>
      <c r="H2276" s="29" t="str">
        <f t="shared" si="36"/>
        <v/>
      </c>
      <c r="I2276" s="25" t="str">
        <f>IF(K2276&gt;4,"Dames","Messieurs")</f>
        <v>Messieurs</v>
      </c>
      <c r="J2276" t="str">
        <f>RIGHT(B2276,5)</f>
        <v>372.0</v>
      </c>
      <c r="K2276">
        <f>VALUE(LEFT(J2276,1))</f>
        <v>3</v>
      </c>
      <c r="L2276" s="25" t="str">
        <f>+O2276</f>
        <v>R6 </v>
      </c>
      <c r="M2276" s="25" t="s">
        <v>3851</v>
      </c>
      <c r="N2276" s="25" t="s">
        <v>3852</v>
      </c>
      <c r="O2276" s="25" t="s">
        <v>3065</v>
      </c>
      <c r="P2276" s="25">
        <v>6057</v>
      </c>
      <c r="Q2276" s="25">
        <v>4.4269999999999996</v>
      </c>
      <c r="R2276" s="25" t="s">
        <v>68</v>
      </c>
      <c r="S2276" s="25" t="s">
        <v>36</v>
      </c>
    </row>
    <row r="2277" spans="1:19" x14ac:dyDescent="0.35">
      <c r="A2277" s="25" t="str">
        <f>+N2277</f>
        <v>Spillmann Gustav</v>
      </c>
      <c r="B2277" s="25" t="str">
        <f>+M2277</f>
        <v>794.98.237.0</v>
      </c>
      <c r="C2277" s="25" t="str">
        <f>LEFT(L2277,2)</f>
        <v>R9</v>
      </c>
      <c r="D2277" s="25">
        <f>+Q2277</f>
        <v>0.75</v>
      </c>
      <c r="E2277" s="25" t="str">
        <f>+R2277</f>
        <v>A</v>
      </c>
      <c r="F2277" s="25" t="str">
        <f>+S2277</f>
        <v>S</v>
      </c>
      <c r="G2277" s="29" t="s">
        <v>539</v>
      </c>
      <c r="H2277" s="29" t="str">
        <f t="shared" si="36"/>
        <v/>
      </c>
      <c r="I2277" s="25" t="str">
        <f>IF(K2277&gt;4,"Dames","Messieurs")</f>
        <v>Messieurs</v>
      </c>
      <c r="J2277" t="str">
        <f>RIGHT(B2277,5)</f>
        <v>237.0</v>
      </c>
      <c r="K2277">
        <f>VALUE(LEFT(J2277,1))</f>
        <v>2</v>
      </c>
      <c r="L2277" s="25" t="str">
        <f>+O2277</f>
        <v>R9 </v>
      </c>
      <c r="M2277" s="25" t="s">
        <v>1078</v>
      </c>
      <c r="N2277" s="25" t="s">
        <v>1079</v>
      </c>
      <c r="O2277" s="25" t="s">
        <v>3073</v>
      </c>
      <c r="P2277" s="25">
        <v>32458</v>
      </c>
      <c r="Q2277" s="25">
        <v>0.75</v>
      </c>
      <c r="R2277" s="25" t="s">
        <v>36</v>
      </c>
      <c r="S2277" s="25" t="s">
        <v>878</v>
      </c>
    </row>
    <row r="2278" spans="1:19" x14ac:dyDescent="0.35">
      <c r="A2278" s="25" t="str">
        <f>+N2278</f>
        <v>Spinedi Arnaud</v>
      </c>
      <c r="B2278" s="25" t="str">
        <f>+M2278</f>
        <v>794.03.442.0</v>
      </c>
      <c r="C2278" s="25" t="str">
        <f>LEFT(L2278,2)</f>
        <v>R9</v>
      </c>
      <c r="D2278" s="25">
        <f>+Q2278</f>
        <v>0.75</v>
      </c>
      <c r="E2278" s="25" t="str">
        <f>+R2278</f>
        <v>A</v>
      </c>
      <c r="F2278" s="25" t="str">
        <f>+S2278</f>
        <v>S</v>
      </c>
      <c r="G2278" s="29" t="s">
        <v>3359</v>
      </c>
      <c r="H2278" s="29" t="str">
        <f t="shared" si="36"/>
        <v/>
      </c>
      <c r="I2278" s="25" t="str">
        <f>IF(K2278&gt;4,"Dames","Messieurs")</f>
        <v>Messieurs</v>
      </c>
      <c r="J2278" t="str">
        <f>RIGHT(B2278,5)</f>
        <v>442.0</v>
      </c>
      <c r="K2278">
        <f>VALUE(LEFT(J2278,1))</f>
        <v>4</v>
      </c>
      <c r="L2278" s="25" t="str">
        <f>+O2278</f>
        <v>R9 </v>
      </c>
      <c r="M2278" s="25" t="s">
        <v>1752</v>
      </c>
      <c r="N2278" s="25" t="s">
        <v>1753</v>
      </c>
      <c r="O2278" s="25" t="s">
        <v>3073</v>
      </c>
      <c r="P2278" s="25">
        <v>32458</v>
      </c>
      <c r="Q2278" s="25">
        <v>0.75</v>
      </c>
      <c r="R2278" s="25" t="s">
        <v>36</v>
      </c>
      <c r="S2278" s="25" t="s">
        <v>878</v>
      </c>
    </row>
    <row r="2279" spans="1:19" x14ac:dyDescent="0.35">
      <c r="A2279" s="25" t="str">
        <f>+N2279</f>
        <v>Sponsiello Eva</v>
      </c>
      <c r="B2279" s="25" t="str">
        <f>+M2279</f>
        <v>795.04.706.0</v>
      </c>
      <c r="C2279" s="25" t="str">
        <f>LEFT(L2279,2)</f>
        <v>R6</v>
      </c>
      <c r="D2279" s="25">
        <f>+Q2279</f>
        <v>3.72</v>
      </c>
      <c r="E2279" s="25" t="str">
        <f>+R2279</f>
        <v>A</v>
      </c>
      <c r="F2279" s="25" t="str">
        <f>+S2279</f>
        <v>A</v>
      </c>
      <c r="G2279" s="29" t="s">
        <v>3996</v>
      </c>
      <c r="H2279" s="29" t="str">
        <f t="shared" si="36"/>
        <v/>
      </c>
      <c r="I2279" s="25" t="str">
        <f>IF(K2279&gt;4,"Dames","Messieurs")</f>
        <v>Dames</v>
      </c>
      <c r="J2279" t="str">
        <f>RIGHT(B2279,5)</f>
        <v>706.0</v>
      </c>
      <c r="K2279">
        <f>VALUE(LEFT(J2279,1))</f>
        <v>7</v>
      </c>
      <c r="L2279" s="25" t="str">
        <f>+O2279</f>
        <v>R6 </v>
      </c>
      <c r="M2279" s="25" t="s">
        <v>4407</v>
      </c>
      <c r="N2279" s="25" t="s">
        <v>4408</v>
      </c>
      <c r="O2279" s="25" t="s">
        <v>3065</v>
      </c>
      <c r="P2279" s="25">
        <v>3098</v>
      </c>
      <c r="Q2279" s="25">
        <v>3.72</v>
      </c>
      <c r="R2279" s="25" t="s">
        <v>36</v>
      </c>
      <c r="S2279" s="25" t="s">
        <v>36</v>
      </c>
    </row>
    <row r="2280" spans="1:19" x14ac:dyDescent="0.35">
      <c r="A2280" s="25" t="str">
        <f>+N2280</f>
        <v>Spring Thomas</v>
      </c>
      <c r="B2280" s="25" t="str">
        <f>+M2280</f>
        <v>795.87.203.1</v>
      </c>
      <c r="C2280" s="25" t="str">
        <f>LEFT(L2280,2)</f>
        <v>R9</v>
      </c>
      <c r="D2280" s="25">
        <f>+Q2280</f>
        <v>0.86899999999999999</v>
      </c>
      <c r="E2280" s="25" t="str">
        <f>+R2280</f>
        <v>35+</v>
      </c>
      <c r="F2280" s="25" t="str">
        <f>+S2280</f>
        <v>A</v>
      </c>
      <c r="G2280" s="29" t="s">
        <v>3359</v>
      </c>
      <c r="H2280" s="29" t="str">
        <f t="shared" si="36"/>
        <v/>
      </c>
      <c r="I2280" s="25" t="str">
        <f>IF(K2280&gt;4,"Dames","Messieurs")</f>
        <v>Messieurs</v>
      </c>
      <c r="J2280" t="str">
        <f>RIGHT(B2280,5)</f>
        <v>203.1</v>
      </c>
      <c r="K2280">
        <f>VALUE(LEFT(J2280,1))</f>
        <v>2</v>
      </c>
      <c r="L2280" s="25" t="str">
        <f>+O2280</f>
        <v>R9 </v>
      </c>
      <c r="M2280" s="25" t="s">
        <v>2401</v>
      </c>
      <c r="N2280" s="25" t="s">
        <v>2402</v>
      </c>
      <c r="O2280" s="25" t="s">
        <v>3073</v>
      </c>
      <c r="P2280" s="25">
        <v>30802</v>
      </c>
      <c r="Q2280" s="25">
        <v>0.86899999999999999</v>
      </c>
      <c r="R2280" s="25" t="s">
        <v>42</v>
      </c>
      <c r="S2280" s="25" t="s">
        <v>36</v>
      </c>
    </row>
    <row r="2281" spans="1:19" x14ac:dyDescent="0.35">
      <c r="A2281" s="25" t="str">
        <f>+N2281</f>
        <v>Squalli Salim</v>
      </c>
      <c r="B2281" s="25" t="str">
        <f>+M2281</f>
        <v>796.86.275.0</v>
      </c>
      <c r="C2281" s="25" t="str">
        <f>LEFT(L2281,2)</f>
        <v>R5</v>
      </c>
      <c r="D2281" s="25">
        <f>+Q2281</f>
        <v>4.75</v>
      </c>
      <c r="E2281" s="25" t="str">
        <f>+R2281</f>
        <v>35+</v>
      </c>
      <c r="F2281" s="25" t="str">
        <f>+S2281</f>
        <v>A</v>
      </c>
      <c r="G2281" s="29" t="s">
        <v>543</v>
      </c>
      <c r="H2281" s="29" t="str">
        <f t="shared" si="36"/>
        <v/>
      </c>
      <c r="I2281" s="25" t="str">
        <f>IF(K2281&gt;4,"Dames","Messieurs")</f>
        <v>Messieurs</v>
      </c>
      <c r="J2281" t="str">
        <f>RIGHT(B2281,5)</f>
        <v>275.0</v>
      </c>
      <c r="K2281">
        <f>VALUE(LEFT(J2281,1))</f>
        <v>2</v>
      </c>
      <c r="L2281" s="25" t="str">
        <f>+O2281</f>
        <v>R5 </v>
      </c>
      <c r="M2281" s="25" t="s">
        <v>2352</v>
      </c>
      <c r="N2281" s="25" t="s">
        <v>2353</v>
      </c>
      <c r="O2281" s="25" t="s">
        <v>3084</v>
      </c>
      <c r="P2281" s="25">
        <v>5019</v>
      </c>
      <c r="Q2281" s="25">
        <v>4.75</v>
      </c>
      <c r="R2281" s="25" t="s">
        <v>42</v>
      </c>
      <c r="S2281" s="25" t="s">
        <v>36</v>
      </c>
    </row>
    <row r="2282" spans="1:19" x14ac:dyDescent="0.35">
      <c r="A2282" s="25" t="str">
        <f>+N2282</f>
        <v>Stachnio Marzena</v>
      </c>
      <c r="B2282" s="25" t="str">
        <f>+M2282</f>
        <v>850.68.538.0</v>
      </c>
      <c r="C2282" s="25" t="str">
        <f>LEFT(L2282,2)</f>
        <v>R8</v>
      </c>
      <c r="D2282" s="25">
        <f>+Q2282</f>
        <v>0.91500000000000004</v>
      </c>
      <c r="E2282" s="25" t="str">
        <f>+R2282</f>
        <v>55+</v>
      </c>
      <c r="F2282" s="25" t="str">
        <f>+S2282</f>
        <v>S</v>
      </c>
      <c r="G2282" s="29" t="s">
        <v>1839</v>
      </c>
      <c r="H2282" s="29" t="str">
        <f t="shared" si="36"/>
        <v/>
      </c>
      <c r="I2282" s="25" t="str">
        <f>IF(K2282&gt;4,"Dames","Messieurs")</f>
        <v>Dames</v>
      </c>
      <c r="J2282" t="str">
        <f>RIGHT(B2282,5)</f>
        <v>538.0</v>
      </c>
      <c r="K2282">
        <f>VALUE(LEFT(J2282,1))</f>
        <v>5</v>
      </c>
      <c r="L2282" s="25" t="str">
        <f>+O2282</f>
        <v>R8 </v>
      </c>
      <c r="M2282" s="25" t="s">
        <v>3266</v>
      </c>
      <c r="N2282" s="25" t="s">
        <v>3267</v>
      </c>
      <c r="O2282" s="25" t="s">
        <v>3070</v>
      </c>
      <c r="P2282" s="25">
        <v>11003</v>
      </c>
      <c r="Q2282" s="25">
        <v>0.91500000000000004</v>
      </c>
      <c r="R2282" s="25" t="s">
        <v>53</v>
      </c>
      <c r="S2282" s="25" t="s">
        <v>878</v>
      </c>
    </row>
    <row r="2283" spans="1:19" x14ac:dyDescent="0.35">
      <c r="A2283" s="25" t="str">
        <f>+N2283</f>
        <v>Stadelmann Isabella</v>
      </c>
      <c r="B2283" s="25" t="str">
        <f>+M2283</f>
        <v>850.12.626.0</v>
      </c>
      <c r="C2283" s="25" t="str">
        <f>LEFT(L2283,2)</f>
        <v>R6</v>
      </c>
      <c r="D2283" s="25">
        <f>+Q2283</f>
        <v>3.9849999999999999</v>
      </c>
      <c r="E2283" s="25" t="str">
        <f>+R2283</f>
        <v>14&amp;U</v>
      </c>
      <c r="F2283" s="25" t="str">
        <f>+S2283</f>
        <v>A</v>
      </c>
      <c r="G2283" s="29" t="s">
        <v>29</v>
      </c>
      <c r="H2283" s="29" t="str">
        <f t="shared" si="36"/>
        <v/>
      </c>
      <c r="I2283" s="25" t="str">
        <f>IF(K2283&gt;4,"Dames","Messieurs")</f>
        <v>Dames</v>
      </c>
      <c r="J2283" t="str">
        <f>RIGHT(B2283,5)</f>
        <v>626.0</v>
      </c>
      <c r="K2283">
        <f>VALUE(LEFT(J2283,1))</f>
        <v>6</v>
      </c>
      <c r="L2283" s="25" t="str">
        <f>+O2283</f>
        <v>R6 </v>
      </c>
      <c r="M2283" s="25" t="s">
        <v>5162</v>
      </c>
      <c r="N2283" s="25" t="s">
        <v>5163</v>
      </c>
      <c r="O2283" s="25" t="s">
        <v>3065</v>
      </c>
      <c r="P2283" s="25">
        <v>2699</v>
      </c>
      <c r="Q2283" s="25">
        <v>3.9849999999999999</v>
      </c>
      <c r="R2283" s="25" t="s">
        <v>83</v>
      </c>
      <c r="S2283" s="25" t="s">
        <v>36</v>
      </c>
    </row>
    <row r="2284" spans="1:19" x14ac:dyDescent="0.35">
      <c r="A2284" s="25" t="str">
        <f>+N2284</f>
        <v>Stadelmann Valentina</v>
      </c>
      <c r="B2284" s="25" t="str">
        <f>+M2284</f>
        <v>850.08.801.0</v>
      </c>
      <c r="C2284" s="25" t="str">
        <f>LEFT(L2284,2)</f>
        <v>R8</v>
      </c>
      <c r="D2284" s="25">
        <f>+Q2284</f>
        <v>0.871</v>
      </c>
      <c r="E2284" s="25" t="str">
        <f>+R2284</f>
        <v>18&amp;U</v>
      </c>
      <c r="F2284" s="25" t="str">
        <f>+S2284</f>
        <v>A</v>
      </c>
      <c r="G2284" s="29" t="s">
        <v>29</v>
      </c>
      <c r="H2284" s="29" t="str">
        <f t="shared" si="36"/>
        <v/>
      </c>
      <c r="I2284" s="25" t="str">
        <f>IF(K2284&gt;4,"Dames","Messieurs")</f>
        <v>Dames</v>
      </c>
      <c r="J2284" t="str">
        <f>RIGHT(B2284,5)</f>
        <v>801.0</v>
      </c>
      <c r="K2284">
        <f>VALUE(LEFT(J2284,1))</f>
        <v>8</v>
      </c>
      <c r="L2284" s="25" t="str">
        <f>+O2284</f>
        <v>R8 </v>
      </c>
      <c r="M2284" s="25" t="s">
        <v>5192</v>
      </c>
      <c r="N2284" s="25" t="s">
        <v>5193</v>
      </c>
      <c r="O2284" s="25" t="s">
        <v>3070</v>
      </c>
      <c r="P2284" s="25">
        <v>11208</v>
      </c>
      <c r="Q2284" s="25">
        <v>0.871</v>
      </c>
      <c r="R2284" s="25" t="s">
        <v>73</v>
      </c>
      <c r="S2284" s="25" t="s">
        <v>36</v>
      </c>
    </row>
    <row r="2285" spans="1:19" x14ac:dyDescent="0.35">
      <c r="A2285" s="25" t="str">
        <f>+N2285</f>
        <v>Stalder Pauline</v>
      </c>
      <c r="B2285" s="25" t="str">
        <f>+M2285</f>
        <v>852.09.823.0</v>
      </c>
      <c r="C2285" s="25" t="str">
        <f>LEFT(L2285,2)</f>
        <v>R8</v>
      </c>
      <c r="D2285" s="25">
        <f>+Q2285</f>
        <v>1.4059999999999999</v>
      </c>
      <c r="E2285" s="25" t="str">
        <f>+R2285</f>
        <v>16&amp;U</v>
      </c>
      <c r="F2285" s="25" t="str">
        <f>+S2285</f>
        <v>A</v>
      </c>
      <c r="G2285" s="29" t="s">
        <v>26</v>
      </c>
      <c r="H2285" s="29" t="str">
        <f t="shared" si="36"/>
        <v/>
      </c>
      <c r="I2285" s="25" t="str">
        <f>IF(K2285&gt;4,"Dames","Messieurs")</f>
        <v>Dames</v>
      </c>
      <c r="J2285" t="str">
        <f>RIGHT(B2285,5)</f>
        <v>823.0</v>
      </c>
      <c r="K2285">
        <f>VALUE(LEFT(J2285,1))</f>
        <v>8</v>
      </c>
      <c r="L2285" s="25" t="str">
        <f>+O2285</f>
        <v>R8 </v>
      </c>
      <c r="M2285" s="25" t="s">
        <v>2218</v>
      </c>
      <c r="N2285" s="25" t="s">
        <v>2219</v>
      </c>
      <c r="O2285" s="25" t="s">
        <v>3070</v>
      </c>
      <c r="P2285" s="25">
        <v>8932</v>
      </c>
      <c r="Q2285" s="25">
        <v>1.4059999999999999</v>
      </c>
      <c r="R2285" s="25" t="s">
        <v>87</v>
      </c>
      <c r="S2285" s="25" t="s">
        <v>36</v>
      </c>
    </row>
    <row r="2286" spans="1:19" x14ac:dyDescent="0.35">
      <c r="A2286" s="25" t="str">
        <f>+N2286</f>
        <v>Stambuli Thaer</v>
      </c>
      <c r="B2286" s="25" t="str">
        <f>+M2286</f>
        <v>853.71.433.1</v>
      </c>
      <c r="C2286" s="25" t="str">
        <f>LEFT(L2286,2)</f>
        <v>R6</v>
      </c>
      <c r="D2286" s="25">
        <f>+Q2286</f>
        <v>4.2069999999999999</v>
      </c>
      <c r="E2286" s="25" t="str">
        <f>+R2286</f>
        <v>50+</v>
      </c>
      <c r="F2286" s="25" t="str">
        <f>+S2286</f>
        <v>A</v>
      </c>
      <c r="G2286" s="29" t="s">
        <v>29</v>
      </c>
      <c r="H2286" s="29" t="str">
        <f t="shared" si="36"/>
        <v/>
      </c>
      <c r="I2286" s="25" t="str">
        <f>IF(K2286&gt;4,"Dames","Messieurs")</f>
        <v>Messieurs</v>
      </c>
      <c r="J2286" t="str">
        <f>RIGHT(B2286,5)</f>
        <v>433.1</v>
      </c>
      <c r="K2286">
        <f>VALUE(LEFT(J2286,1))</f>
        <v>4</v>
      </c>
      <c r="L2286" s="25" t="str">
        <f>+O2286</f>
        <v>R6 </v>
      </c>
      <c r="M2286" s="25" t="s">
        <v>5220</v>
      </c>
      <c r="N2286" s="25" t="s">
        <v>5221</v>
      </c>
      <c r="O2286" s="25" t="s">
        <v>3065</v>
      </c>
      <c r="P2286" s="25">
        <v>6823</v>
      </c>
      <c r="Q2286" s="25">
        <v>4.2069999999999999</v>
      </c>
      <c r="R2286" s="25" t="s">
        <v>39</v>
      </c>
      <c r="S2286" s="25" t="s">
        <v>36</v>
      </c>
    </row>
    <row r="2287" spans="1:19" x14ac:dyDescent="0.35">
      <c r="A2287" s="25" t="str">
        <f>+N2287</f>
        <v>Stanton Nikita</v>
      </c>
      <c r="B2287" s="25" t="str">
        <f>+M2287</f>
        <v>853.99.401.0</v>
      </c>
      <c r="C2287" s="25" t="str">
        <f>LEFT(L2287,2)</f>
        <v>R9</v>
      </c>
      <c r="D2287" s="25">
        <f>+Q2287</f>
        <v>0.75</v>
      </c>
      <c r="E2287" s="25" t="str">
        <f>+R2287</f>
        <v>A</v>
      </c>
      <c r="F2287" s="25" t="str">
        <f>+S2287</f>
        <v>S</v>
      </c>
      <c r="G2287" s="29" t="s">
        <v>543</v>
      </c>
      <c r="H2287" s="29" t="str">
        <f t="shared" si="36"/>
        <v/>
      </c>
      <c r="I2287" s="25" t="str">
        <f>IF(K2287&gt;4,"Dames","Messieurs")</f>
        <v>Messieurs</v>
      </c>
      <c r="J2287" t="str">
        <f>RIGHT(B2287,5)</f>
        <v>401.0</v>
      </c>
      <c r="K2287">
        <f>VALUE(LEFT(J2287,1))</f>
        <v>4</v>
      </c>
      <c r="L2287" s="25" t="str">
        <f>+O2287</f>
        <v>R9 </v>
      </c>
      <c r="M2287" s="25" t="s">
        <v>1379</v>
      </c>
      <c r="N2287" s="25" t="s">
        <v>1380</v>
      </c>
      <c r="O2287" s="25" t="s">
        <v>3073</v>
      </c>
      <c r="P2287" s="25">
        <v>32458</v>
      </c>
      <c r="Q2287" s="25">
        <v>0.75</v>
      </c>
      <c r="R2287" s="25" t="s">
        <v>36</v>
      </c>
      <c r="S2287" s="25" t="s">
        <v>878</v>
      </c>
    </row>
    <row r="2288" spans="1:19" x14ac:dyDescent="0.35">
      <c r="A2288" s="25" t="str">
        <f>+N2288</f>
        <v>Stauffer Irène</v>
      </c>
      <c r="B2288" s="25" t="str">
        <f>+M2288</f>
        <v>854.16.549.0</v>
      </c>
      <c r="C2288" s="25" t="str">
        <f>LEFT(L2288,2)</f>
        <v>R9</v>
      </c>
      <c r="D2288" s="25">
        <f>+Q2288</f>
        <v>0.74299999999999999</v>
      </c>
      <c r="E2288" s="25" t="str">
        <f>+R2288</f>
        <v>10&amp;U</v>
      </c>
      <c r="F2288" s="25" t="str">
        <f>+S2288</f>
        <v>A</v>
      </c>
      <c r="G2288" s="29" t="s">
        <v>539</v>
      </c>
      <c r="H2288" s="29" t="str">
        <f t="shared" si="36"/>
        <v/>
      </c>
      <c r="I2288" s="25" t="str">
        <f>IF(K2288&gt;4,"Dames","Messieurs")</f>
        <v>Dames</v>
      </c>
      <c r="J2288" t="str">
        <f>RIGHT(B2288,5)</f>
        <v>549.0</v>
      </c>
      <c r="K2288">
        <f>VALUE(LEFT(J2288,1))</f>
        <v>5</v>
      </c>
      <c r="L2288" s="25" t="str">
        <f>+O2288</f>
        <v>R9 </v>
      </c>
      <c r="M2288" s="25" t="s">
        <v>4379</v>
      </c>
      <c r="N2288" s="25" t="s">
        <v>4380</v>
      </c>
      <c r="O2288" s="25" t="s">
        <v>3073</v>
      </c>
      <c r="P2288" s="25">
        <v>16552</v>
      </c>
      <c r="Q2288" s="25">
        <v>0.74299999999999999</v>
      </c>
      <c r="R2288" s="25" t="s">
        <v>110</v>
      </c>
      <c r="S2288" s="25" t="s">
        <v>36</v>
      </c>
    </row>
    <row r="2289" spans="1:19" x14ac:dyDescent="0.35">
      <c r="A2289" s="25" t="str">
        <f>+N2289</f>
        <v>Stauffer Vincent</v>
      </c>
      <c r="B2289" s="25" t="str">
        <f>+M2289</f>
        <v>854.13.433.0</v>
      </c>
      <c r="C2289" s="25" t="str">
        <f>LEFT(L2289,2)</f>
        <v>R8</v>
      </c>
      <c r="D2289" s="25">
        <f>+Q2289</f>
        <v>1.712</v>
      </c>
      <c r="E2289" s="25" t="str">
        <f>+R2289</f>
        <v>12&amp;U</v>
      </c>
      <c r="F2289" s="25" t="str">
        <f>+S2289</f>
        <v>A</v>
      </c>
      <c r="G2289" s="29" t="s">
        <v>539</v>
      </c>
      <c r="H2289" s="29" t="str">
        <f t="shared" si="36"/>
        <v/>
      </c>
      <c r="I2289" s="25" t="str">
        <f>IF(K2289&gt;4,"Dames","Messieurs")</f>
        <v>Messieurs</v>
      </c>
      <c r="J2289" t="str">
        <f>RIGHT(B2289,5)</f>
        <v>433.0</v>
      </c>
      <c r="K2289">
        <f>VALUE(LEFT(J2289,1))</f>
        <v>4</v>
      </c>
      <c r="L2289" s="25" t="str">
        <f>+O2289</f>
        <v>R8 </v>
      </c>
      <c r="M2289" s="25" t="s">
        <v>2327</v>
      </c>
      <c r="N2289" s="25" t="s">
        <v>2328</v>
      </c>
      <c r="O2289" s="25" t="s">
        <v>3070</v>
      </c>
      <c r="P2289" s="25">
        <v>21484</v>
      </c>
      <c r="Q2289" s="25">
        <v>1.712</v>
      </c>
      <c r="R2289" s="25" t="s">
        <v>50</v>
      </c>
      <c r="S2289" s="25" t="s">
        <v>36</v>
      </c>
    </row>
    <row r="2290" spans="1:19" x14ac:dyDescent="0.35">
      <c r="A2290" s="25" t="str">
        <f>+N2290</f>
        <v>Steels John</v>
      </c>
      <c r="B2290" s="25" t="str">
        <f>+M2290</f>
        <v>855.08.275.0</v>
      </c>
      <c r="C2290" s="25" t="str">
        <f>LEFT(L2290,2)</f>
        <v>R9</v>
      </c>
      <c r="D2290" s="25">
        <f>+Q2290</f>
        <v>0.75</v>
      </c>
      <c r="E2290" s="25" t="str">
        <f>+R2290</f>
        <v>18&amp;U</v>
      </c>
      <c r="F2290" s="25" t="str">
        <f>+S2290</f>
        <v>S</v>
      </c>
      <c r="G2290" s="29" t="s">
        <v>539</v>
      </c>
      <c r="H2290" s="29" t="str">
        <f t="shared" si="36"/>
        <v/>
      </c>
      <c r="I2290" s="25" t="str">
        <f>IF(K2290&gt;4,"Dames","Messieurs")</f>
        <v>Messieurs</v>
      </c>
      <c r="J2290" t="str">
        <f>RIGHT(B2290,5)</f>
        <v>275.0</v>
      </c>
      <c r="K2290">
        <f>VALUE(LEFT(J2290,1))</f>
        <v>2</v>
      </c>
      <c r="L2290" s="25" t="str">
        <f>+O2290</f>
        <v>R9 </v>
      </c>
      <c r="M2290" s="25" t="s">
        <v>1080</v>
      </c>
      <c r="N2290" s="25" t="s">
        <v>1081</v>
      </c>
      <c r="O2290" s="25" t="s">
        <v>3073</v>
      </c>
      <c r="P2290" s="25">
        <v>32458</v>
      </c>
      <c r="Q2290" s="25">
        <v>0.75</v>
      </c>
      <c r="R2290" s="25" t="s">
        <v>73</v>
      </c>
      <c r="S2290" s="25" t="s">
        <v>878</v>
      </c>
    </row>
    <row r="2291" spans="1:19" x14ac:dyDescent="0.35">
      <c r="A2291" s="25" t="str">
        <f>+N2291</f>
        <v>Steiner Loïc</v>
      </c>
      <c r="B2291" s="25" t="str">
        <f>+M2291</f>
        <v>858.88.486.0</v>
      </c>
      <c r="C2291" s="25" t="str">
        <f>LEFT(L2291,2)</f>
        <v>R5</v>
      </c>
      <c r="D2291" s="25">
        <f>+Q2291</f>
        <v>5.3929999999999998</v>
      </c>
      <c r="E2291" s="25" t="str">
        <f>+R2291</f>
        <v>35+</v>
      </c>
      <c r="F2291" s="25" t="str">
        <f>+S2291</f>
        <v>A</v>
      </c>
      <c r="G2291" s="29" t="s">
        <v>3996</v>
      </c>
      <c r="H2291" s="29" t="str">
        <f t="shared" si="36"/>
        <v/>
      </c>
      <c r="I2291" s="25" t="str">
        <f>IF(K2291&gt;4,"Dames","Messieurs")</f>
        <v>Messieurs</v>
      </c>
      <c r="J2291" t="str">
        <f>RIGHT(B2291,5)</f>
        <v>486.0</v>
      </c>
      <c r="K2291">
        <f>VALUE(LEFT(J2291,1))</f>
        <v>4</v>
      </c>
      <c r="L2291" s="25" t="str">
        <f>+O2291</f>
        <v>R5 </v>
      </c>
      <c r="M2291" s="25" t="s">
        <v>4435</v>
      </c>
      <c r="N2291" s="25" t="s">
        <v>4436</v>
      </c>
      <c r="O2291" s="25" t="s">
        <v>3084</v>
      </c>
      <c r="P2291" s="25">
        <v>3334</v>
      </c>
      <c r="Q2291" s="25">
        <v>5.3929999999999998</v>
      </c>
      <c r="R2291" s="25" t="s">
        <v>42</v>
      </c>
      <c r="S2291" s="25" t="s">
        <v>36</v>
      </c>
    </row>
    <row r="2292" spans="1:19" x14ac:dyDescent="0.35">
      <c r="A2292" s="25" t="str">
        <f>+N2292</f>
        <v>Steiner Olivier</v>
      </c>
      <c r="B2292" s="25" t="str">
        <f>+M2292</f>
        <v>858.71.361.1</v>
      </c>
      <c r="C2292" s="25" t="str">
        <f>LEFT(L2292,2)</f>
        <v>R7</v>
      </c>
      <c r="D2292" s="25">
        <f>+Q2292</f>
        <v>2.2210000000000001</v>
      </c>
      <c r="E2292" s="25" t="str">
        <f>+R2292</f>
        <v>50+</v>
      </c>
      <c r="F2292" s="25" t="str">
        <f>+S2292</f>
        <v>A</v>
      </c>
      <c r="G2292" s="29" t="s">
        <v>28</v>
      </c>
      <c r="H2292" s="29" t="str">
        <f t="shared" si="36"/>
        <v/>
      </c>
      <c r="I2292" s="25" t="str">
        <f>IF(K2292&gt;4,"Dames","Messieurs")</f>
        <v>Messieurs</v>
      </c>
      <c r="J2292" t="str">
        <f>RIGHT(B2292,5)</f>
        <v>361.1</v>
      </c>
      <c r="K2292">
        <f>VALUE(LEFT(J2292,1))</f>
        <v>3</v>
      </c>
      <c r="L2292" s="25" t="str">
        <f>+O2292</f>
        <v>R7 </v>
      </c>
      <c r="M2292" s="25" t="s">
        <v>1579</v>
      </c>
      <c r="N2292" s="25" t="s">
        <v>1580</v>
      </c>
      <c r="O2292" s="25" t="s">
        <v>3066</v>
      </c>
      <c r="P2292" s="25">
        <v>17550</v>
      </c>
      <c r="Q2292" s="25">
        <v>2.2210000000000001</v>
      </c>
      <c r="R2292" s="25" t="s">
        <v>39</v>
      </c>
      <c r="S2292" s="25" t="s">
        <v>36</v>
      </c>
    </row>
    <row r="2293" spans="1:19" x14ac:dyDescent="0.35">
      <c r="A2293" s="25" t="str">
        <f>+N2293</f>
        <v>Steiner Rosenda</v>
      </c>
      <c r="B2293" s="25" t="str">
        <f>+M2293</f>
        <v>858.57.563.0</v>
      </c>
      <c r="C2293" s="25" t="str">
        <f>LEFT(L2293,2)</f>
        <v>R6</v>
      </c>
      <c r="D2293" s="25">
        <f>+Q2293</f>
        <v>3.5960000000000001</v>
      </c>
      <c r="E2293" s="25" t="str">
        <f>+R2293</f>
        <v>65+</v>
      </c>
      <c r="F2293" s="25" t="str">
        <f>+S2293</f>
        <v>A</v>
      </c>
      <c r="G2293" s="29" t="s">
        <v>1839</v>
      </c>
      <c r="H2293" s="29" t="str">
        <f t="shared" si="36"/>
        <v/>
      </c>
      <c r="I2293" s="25" t="str">
        <f>IF(K2293&gt;4,"Dames","Messieurs")</f>
        <v>Dames</v>
      </c>
      <c r="J2293" t="str">
        <f>RIGHT(B2293,5)</f>
        <v>563.0</v>
      </c>
      <c r="K2293">
        <f>VALUE(LEFT(J2293,1))</f>
        <v>5</v>
      </c>
      <c r="L2293" s="25" t="str">
        <f>+O2293</f>
        <v>R6 </v>
      </c>
      <c r="M2293" s="25" t="s">
        <v>1958</v>
      </c>
      <c r="N2293" s="25" t="s">
        <v>1959</v>
      </c>
      <c r="O2293" s="25" t="s">
        <v>3065</v>
      </c>
      <c r="P2293" s="25">
        <v>3298</v>
      </c>
      <c r="Q2293" s="25">
        <v>3.5960000000000001</v>
      </c>
      <c r="R2293" s="25" t="s">
        <v>100</v>
      </c>
      <c r="S2293" s="25" t="s">
        <v>36</v>
      </c>
    </row>
    <row r="2294" spans="1:19" x14ac:dyDescent="0.35">
      <c r="A2294" s="25" t="str">
        <f>+N2294</f>
        <v>Steinhilber Daniel</v>
      </c>
      <c r="B2294" s="25" t="str">
        <f>+M2294</f>
        <v>858.77.174.0</v>
      </c>
      <c r="C2294" s="25" t="str">
        <f>LEFT(L2294,2)</f>
        <v>R7</v>
      </c>
      <c r="D2294" s="25">
        <f>+Q2294</f>
        <v>2.319</v>
      </c>
      <c r="E2294" s="25" t="str">
        <f>+R2294</f>
        <v>45+</v>
      </c>
      <c r="F2294" s="25" t="str">
        <f>+S2294</f>
        <v>A</v>
      </c>
      <c r="G2294" s="29" t="s">
        <v>1839</v>
      </c>
      <c r="H2294" s="29" t="str">
        <f t="shared" si="36"/>
        <v/>
      </c>
      <c r="I2294" s="25" t="str">
        <f>IF(K2294&gt;4,"Dames","Messieurs")</f>
        <v>Messieurs</v>
      </c>
      <c r="J2294" t="str">
        <f>RIGHT(B2294,5)</f>
        <v>174.0</v>
      </c>
      <c r="K2294">
        <f>VALUE(LEFT(J2294,1))</f>
        <v>1</v>
      </c>
      <c r="L2294" s="25" t="str">
        <f>+O2294</f>
        <v>R7 </v>
      </c>
      <c r="M2294" s="25" t="s">
        <v>3274</v>
      </c>
      <c r="N2294" s="25" t="s">
        <v>3275</v>
      </c>
      <c r="O2294" s="25" t="s">
        <v>3066</v>
      </c>
      <c r="P2294" s="25">
        <v>16836</v>
      </c>
      <c r="Q2294" s="25">
        <v>2.319</v>
      </c>
      <c r="R2294" s="25" t="s">
        <v>78</v>
      </c>
      <c r="S2294" s="25" t="s">
        <v>36</v>
      </c>
    </row>
    <row r="2295" spans="1:19" x14ac:dyDescent="0.35">
      <c r="A2295" s="25" t="str">
        <f>+N2295</f>
        <v>Steinmann Arnaud</v>
      </c>
      <c r="B2295" s="25" t="str">
        <f>+M2295</f>
        <v>858.81.265.0</v>
      </c>
      <c r="C2295" s="25" t="str">
        <f>LEFT(L2295,2)</f>
        <v>R9</v>
      </c>
      <c r="D2295" s="25">
        <f>+Q2295</f>
        <v>0.75</v>
      </c>
      <c r="E2295" s="25" t="str">
        <f>+R2295</f>
        <v>40+</v>
      </c>
      <c r="F2295" s="25" t="str">
        <f>+S2295</f>
        <v>S</v>
      </c>
      <c r="G2295" s="29" t="s">
        <v>543</v>
      </c>
      <c r="H2295" s="29" t="str">
        <f t="shared" si="36"/>
        <v/>
      </c>
      <c r="I2295" s="25" t="str">
        <f>IF(K2295&gt;4,"Dames","Messieurs")</f>
        <v>Messieurs</v>
      </c>
      <c r="J2295" t="str">
        <f>RIGHT(B2295,5)</f>
        <v>265.0</v>
      </c>
      <c r="K2295">
        <f>VALUE(LEFT(J2295,1))</f>
        <v>2</v>
      </c>
      <c r="L2295" s="25" t="str">
        <f>+O2295</f>
        <v>R9 </v>
      </c>
      <c r="M2295" s="25" t="s">
        <v>1381</v>
      </c>
      <c r="N2295" s="25" t="s">
        <v>1382</v>
      </c>
      <c r="O2295" s="25" t="s">
        <v>3073</v>
      </c>
      <c r="P2295" s="25">
        <v>32458</v>
      </c>
      <c r="Q2295" s="25">
        <v>0.75</v>
      </c>
      <c r="R2295" s="25" t="s">
        <v>68</v>
      </c>
      <c r="S2295" s="25" t="s">
        <v>878</v>
      </c>
    </row>
    <row r="2296" spans="1:19" x14ac:dyDescent="0.35">
      <c r="A2296" s="25" t="str">
        <f>+N2296</f>
        <v>Stempfel Josiane</v>
      </c>
      <c r="B2296" s="25" t="str">
        <f>+M2296</f>
        <v>859.47.675.0</v>
      </c>
      <c r="C2296" s="25" t="str">
        <f>LEFT(L2296,2)</f>
        <v>R8</v>
      </c>
      <c r="D2296" s="25">
        <f>+Q2296</f>
        <v>1.0509999999999999</v>
      </c>
      <c r="E2296" s="25" t="str">
        <f>+R2296</f>
        <v>75+</v>
      </c>
      <c r="F2296" s="25" t="str">
        <f>+S2296</f>
        <v>A</v>
      </c>
      <c r="G2296" s="29" t="s">
        <v>3393</v>
      </c>
      <c r="H2296" s="29" t="str">
        <f t="shared" si="36"/>
        <v/>
      </c>
      <c r="I2296" s="25" t="str">
        <f>IF(K2296&gt;4,"Dames","Messieurs")</f>
        <v>Dames</v>
      </c>
      <c r="J2296" t="str">
        <f>RIGHT(B2296,5)</f>
        <v>675.0</v>
      </c>
      <c r="K2296">
        <f>VALUE(LEFT(J2296,1))</f>
        <v>6</v>
      </c>
      <c r="L2296" s="25" t="str">
        <f>+O2296</f>
        <v>R8 </v>
      </c>
      <c r="M2296" s="25" t="s">
        <v>3550</v>
      </c>
      <c r="N2296" s="25" t="s">
        <v>3551</v>
      </c>
      <c r="O2296" s="25" t="s">
        <v>3070</v>
      </c>
      <c r="P2296" s="25">
        <v>10414</v>
      </c>
      <c r="Q2296" s="25">
        <v>1.0509999999999999</v>
      </c>
      <c r="R2296" s="25" t="s">
        <v>159</v>
      </c>
      <c r="S2296" s="25" t="s">
        <v>36</v>
      </c>
    </row>
    <row r="2297" spans="1:19" x14ac:dyDescent="0.35">
      <c r="A2297" s="25" t="str">
        <f>+N2297</f>
        <v>Stenvall Jan</v>
      </c>
      <c r="B2297" s="25" t="str">
        <f>+M2297</f>
        <v>859.70.252.0</v>
      </c>
      <c r="C2297" s="25" t="str">
        <f>LEFT(L2297,2)</f>
        <v>R6</v>
      </c>
      <c r="D2297" s="25">
        <f>+Q2297</f>
        <v>4.4859999999999998</v>
      </c>
      <c r="E2297" s="25" t="str">
        <f>+R2297</f>
        <v>55+</v>
      </c>
      <c r="F2297" s="25" t="str">
        <f>+S2297</f>
        <v>A</v>
      </c>
      <c r="G2297" s="29" t="s">
        <v>5398</v>
      </c>
      <c r="H2297" s="29" t="str">
        <f t="shared" si="36"/>
        <v/>
      </c>
      <c r="I2297" s="25" t="str">
        <f>IF(K2297&gt;4,"Dames","Messieurs")</f>
        <v>Messieurs</v>
      </c>
      <c r="J2297" t="str">
        <f>RIGHT(B2297,5)</f>
        <v>252.0</v>
      </c>
      <c r="K2297">
        <f>VALUE(LEFT(J2297,1))</f>
        <v>2</v>
      </c>
      <c r="L2297" s="25" t="str">
        <f>+O2297</f>
        <v>R6 </v>
      </c>
      <c r="M2297" s="25" t="s">
        <v>2460</v>
      </c>
      <c r="N2297" s="25" t="s">
        <v>2461</v>
      </c>
      <c r="O2297" s="25" t="s">
        <v>3065</v>
      </c>
      <c r="P2297" s="25">
        <v>5857</v>
      </c>
      <c r="Q2297" s="25">
        <v>4.4859999999999998</v>
      </c>
      <c r="R2297" s="25" t="s">
        <v>53</v>
      </c>
      <c r="S2297" s="25" t="s">
        <v>36</v>
      </c>
    </row>
    <row r="2298" spans="1:19" x14ac:dyDescent="0.35">
      <c r="A2298" s="25" t="str">
        <f>+N2298</f>
        <v>Stepanek-Allen Christiane</v>
      </c>
      <c r="B2298" s="25" t="str">
        <f>+M2298</f>
        <v>859.61.869.0</v>
      </c>
      <c r="C2298" s="25" t="str">
        <f>LEFT(L2298,2)</f>
        <v>R6</v>
      </c>
      <c r="D2298" s="25">
        <f>+Q2298</f>
        <v>3.9889999999999999</v>
      </c>
      <c r="E2298" s="25" t="str">
        <f>+R2298</f>
        <v>60+</v>
      </c>
      <c r="F2298" s="25" t="str">
        <f>+S2298</f>
        <v>A</v>
      </c>
      <c r="G2298" s="29" t="s">
        <v>3994</v>
      </c>
      <c r="H2298" s="29" t="str">
        <f t="shared" si="36"/>
        <v/>
      </c>
      <c r="I2298" s="25" t="str">
        <f>IF(K2298&gt;4,"Dames","Messieurs")</f>
        <v>Dames</v>
      </c>
      <c r="J2298" t="str">
        <f>RIGHT(B2298,5)</f>
        <v>869.0</v>
      </c>
      <c r="K2298">
        <f>VALUE(LEFT(J2298,1))</f>
        <v>8</v>
      </c>
      <c r="L2298" s="25" t="str">
        <f>+O2298</f>
        <v>R6 </v>
      </c>
      <c r="M2298" s="25" t="s">
        <v>589</v>
      </c>
      <c r="N2298" s="25" t="s">
        <v>590</v>
      </c>
      <c r="O2298" s="25" t="s">
        <v>3065</v>
      </c>
      <c r="P2298" s="25">
        <v>2692</v>
      </c>
      <c r="Q2298" s="25">
        <v>3.9889999999999999</v>
      </c>
      <c r="R2298" s="25" t="s">
        <v>47</v>
      </c>
      <c r="S2298" s="25" t="s">
        <v>36</v>
      </c>
    </row>
    <row r="2299" spans="1:19" x14ac:dyDescent="0.35">
      <c r="A2299" s="25" t="str">
        <f>+N2299</f>
        <v>Stephanov Alexandre</v>
      </c>
      <c r="B2299" s="25" t="str">
        <f>+M2299</f>
        <v>859.08.478.0</v>
      </c>
      <c r="C2299" s="25" t="str">
        <f>LEFT(L2299,2)</f>
        <v>R9</v>
      </c>
      <c r="D2299" s="25">
        <f>+Q2299</f>
        <v>0.75</v>
      </c>
      <c r="E2299" s="25" t="str">
        <f>+R2299</f>
        <v>18&amp;U</v>
      </c>
      <c r="F2299" s="25" t="str">
        <f>+S2299</f>
        <v>S</v>
      </c>
      <c r="G2299" s="29" t="s">
        <v>25</v>
      </c>
      <c r="H2299" s="29" t="str">
        <f t="shared" si="36"/>
        <v/>
      </c>
      <c r="I2299" s="25" t="str">
        <f>IF(K2299&gt;4,"Dames","Messieurs")</f>
        <v>Messieurs</v>
      </c>
      <c r="J2299" t="str">
        <f>RIGHT(B2299,5)</f>
        <v>478.0</v>
      </c>
      <c r="K2299">
        <f>VALUE(LEFT(J2299,1))</f>
        <v>4</v>
      </c>
      <c r="L2299" s="25" t="str">
        <f>+O2299</f>
        <v>R9 </v>
      </c>
      <c r="M2299" s="25" t="s">
        <v>548</v>
      </c>
      <c r="N2299" s="25" t="s">
        <v>549</v>
      </c>
      <c r="O2299" s="25" t="s">
        <v>3073</v>
      </c>
      <c r="P2299" s="25">
        <v>32458</v>
      </c>
      <c r="Q2299" s="25">
        <v>0.75</v>
      </c>
      <c r="R2299" s="25" t="s">
        <v>73</v>
      </c>
      <c r="S2299" s="25" t="s">
        <v>878</v>
      </c>
    </row>
    <row r="2300" spans="1:19" x14ac:dyDescent="0.35">
      <c r="A2300" s="25" t="str">
        <f>+N2300</f>
        <v>Stephenson John</v>
      </c>
      <c r="B2300" s="25" t="str">
        <f>+M2300</f>
        <v>859.84.225.0</v>
      </c>
      <c r="C2300" s="25" t="str">
        <f>LEFT(L2300,2)</f>
        <v>R8</v>
      </c>
      <c r="D2300" s="25">
        <f>+Q2300</f>
        <v>1.371</v>
      </c>
      <c r="E2300" s="25" t="str">
        <f>+R2300</f>
        <v>40+</v>
      </c>
      <c r="F2300" s="25" t="str">
        <f>+S2300</f>
        <v>A</v>
      </c>
      <c r="G2300" s="29" t="s">
        <v>3994</v>
      </c>
      <c r="H2300" s="29" t="str">
        <f t="shared" si="36"/>
        <v/>
      </c>
      <c r="I2300" s="25" t="str">
        <f>IF(K2300&gt;4,"Dames","Messieurs")</f>
        <v>Messieurs</v>
      </c>
      <c r="J2300" t="str">
        <f>RIGHT(B2300,5)</f>
        <v>225.0</v>
      </c>
      <c r="K2300">
        <f>VALUE(LEFT(J2300,1))</f>
        <v>2</v>
      </c>
      <c r="L2300" s="25" t="str">
        <f>+O2300</f>
        <v>R8 </v>
      </c>
      <c r="M2300" s="25" t="s">
        <v>4669</v>
      </c>
      <c r="N2300" s="25" t="s">
        <v>4670</v>
      </c>
      <c r="O2300" s="25" t="s">
        <v>3070</v>
      </c>
      <c r="P2300" s="25">
        <v>24746</v>
      </c>
      <c r="Q2300" s="25">
        <v>1.371</v>
      </c>
      <c r="R2300" s="25" t="s">
        <v>68</v>
      </c>
      <c r="S2300" s="25" t="s">
        <v>36</v>
      </c>
    </row>
    <row r="2301" spans="1:19" x14ac:dyDescent="0.35">
      <c r="A2301" s="25" t="str">
        <f>+N2301</f>
        <v>Steudler Janali</v>
      </c>
      <c r="B2301" s="25" t="str">
        <f>+M2301</f>
        <v>859.12.134.0</v>
      </c>
      <c r="C2301" s="25" t="str">
        <f>LEFT(L2301,2)</f>
        <v>R8</v>
      </c>
      <c r="D2301" s="25">
        <f>+Q2301</f>
        <v>1.482</v>
      </c>
      <c r="E2301" s="25" t="str">
        <f>+R2301</f>
        <v>14&amp;U</v>
      </c>
      <c r="F2301" s="25" t="str">
        <f>+S2301</f>
        <v>A</v>
      </c>
      <c r="G2301" s="29" t="s">
        <v>1839</v>
      </c>
      <c r="H2301" s="29" t="str">
        <f t="shared" si="36"/>
        <v/>
      </c>
      <c r="I2301" s="25" t="str">
        <f>IF(K2301&gt;4,"Dames","Messieurs")</f>
        <v>Messieurs</v>
      </c>
      <c r="J2301" t="str">
        <f>RIGHT(B2301,5)</f>
        <v>134.0</v>
      </c>
      <c r="K2301">
        <f>VALUE(LEFT(J2301,1))</f>
        <v>1</v>
      </c>
      <c r="L2301" s="25" t="str">
        <f>+O2301</f>
        <v>R8 </v>
      </c>
      <c r="M2301" s="25" t="s">
        <v>3889</v>
      </c>
      <c r="N2301" s="25" t="s">
        <v>3890</v>
      </c>
      <c r="O2301" s="25" t="s">
        <v>3070</v>
      </c>
      <c r="P2301" s="25">
        <v>23568</v>
      </c>
      <c r="Q2301" s="25">
        <v>1.482</v>
      </c>
      <c r="R2301" s="25" t="s">
        <v>83</v>
      </c>
      <c r="S2301" s="25" t="s">
        <v>36</v>
      </c>
    </row>
    <row r="2302" spans="1:19" x14ac:dyDescent="0.35">
      <c r="A2302" s="25" t="str">
        <f>+N2302</f>
        <v>Stewart-Pappas Jane</v>
      </c>
      <c r="B2302" s="25" t="str">
        <f>+M2302</f>
        <v>859.63.886.0</v>
      </c>
      <c r="C2302" s="25" t="str">
        <f>LEFT(L2302,2)</f>
        <v>R8</v>
      </c>
      <c r="D2302" s="25">
        <f>+Q2302</f>
        <v>1.07</v>
      </c>
      <c r="E2302" s="25" t="str">
        <f>+R2302</f>
        <v>60+</v>
      </c>
      <c r="F2302" s="25" t="str">
        <f>+S2302</f>
        <v>A</v>
      </c>
      <c r="G2302" s="29" t="s">
        <v>3359</v>
      </c>
      <c r="H2302" s="29" t="str">
        <f t="shared" si="36"/>
        <v/>
      </c>
      <c r="I2302" s="25" t="str">
        <f>IF(K2302&gt;4,"Dames","Messieurs")</f>
        <v>Dames</v>
      </c>
      <c r="J2302" t="str">
        <f>RIGHT(B2302,5)</f>
        <v>886.0</v>
      </c>
      <c r="K2302">
        <f>VALUE(LEFT(J2302,1))</f>
        <v>8</v>
      </c>
      <c r="L2302" s="25" t="str">
        <f>+O2302</f>
        <v>R8 </v>
      </c>
      <c r="M2302" s="25" t="s">
        <v>3317</v>
      </c>
      <c r="N2302" s="25" t="s">
        <v>3318</v>
      </c>
      <c r="O2302" s="25" t="s">
        <v>3070</v>
      </c>
      <c r="P2302" s="25">
        <v>10355</v>
      </c>
      <c r="Q2302" s="25">
        <v>1.07</v>
      </c>
      <c r="R2302" s="25" t="s">
        <v>47</v>
      </c>
      <c r="S2302" s="25" t="s">
        <v>36</v>
      </c>
    </row>
    <row r="2303" spans="1:19" x14ac:dyDescent="0.35">
      <c r="A2303" s="25" t="str">
        <f>+N2303</f>
        <v>Stojanovic Andrea</v>
      </c>
      <c r="B2303" s="25" t="str">
        <f>+M2303</f>
        <v>862.00.853.0</v>
      </c>
      <c r="C2303" s="25" t="str">
        <f>LEFT(L2303,2)</f>
        <v>R7</v>
      </c>
      <c r="D2303" s="25">
        <f>+Q2303</f>
        <v>2.097</v>
      </c>
      <c r="E2303" s="25" t="str">
        <f>+R2303</f>
        <v>A</v>
      </c>
      <c r="F2303" s="25" t="str">
        <f>+S2303</f>
        <v>S</v>
      </c>
      <c r="G2303" s="29" t="s">
        <v>543</v>
      </c>
      <c r="H2303" s="29" t="str">
        <f t="shared" si="36"/>
        <v/>
      </c>
      <c r="I2303" s="25" t="str">
        <f>IF(K2303&gt;4,"Dames","Messieurs")</f>
        <v>Dames</v>
      </c>
      <c r="J2303" t="str">
        <f>RIGHT(B2303,5)</f>
        <v>853.0</v>
      </c>
      <c r="K2303">
        <f>VALUE(LEFT(J2303,1))</f>
        <v>8</v>
      </c>
      <c r="L2303" s="25" t="str">
        <f>+O2303</f>
        <v>R7 </v>
      </c>
      <c r="M2303" s="25" t="s">
        <v>2348</v>
      </c>
      <c r="N2303" s="25" t="s">
        <v>2349</v>
      </c>
      <c r="O2303" s="25" t="s">
        <v>3066</v>
      </c>
      <c r="P2303" s="25">
        <v>6581</v>
      </c>
      <c r="Q2303" s="25">
        <v>2.097</v>
      </c>
      <c r="R2303" s="25" t="s">
        <v>36</v>
      </c>
      <c r="S2303" s="25" t="s">
        <v>878</v>
      </c>
    </row>
    <row r="2304" spans="1:19" x14ac:dyDescent="0.35">
      <c r="A2304" s="25" t="str">
        <f>+N2304</f>
        <v>Stolz Eveline</v>
      </c>
      <c r="B2304" s="25" t="str">
        <f>+M2304</f>
        <v>863.56.861.0</v>
      </c>
      <c r="C2304" s="25" t="str">
        <f>LEFT(L2304,2)</f>
        <v>R8</v>
      </c>
      <c r="D2304" s="25">
        <f>+Q2304</f>
        <v>0.91200000000000003</v>
      </c>
      <c r="E2304" s="25" t="str">
        <f>+R2304</f>
        <v>65+</v>
      </c>
      <c r="F2304" s="25" t="str">
        <f>+S2304</f>
        <v>A</v>
      </c>
      <c r="G2304" s="29" t="s">
        <v>3995</v>
      </c>
      <c r="H2304" s="29" t="str">
        <f t="shared" si="36"/>
        <v/>
      </c>
      <c r="I2304" s="25" t="str">
        <f>IF(K2304&gt;4,"Dames","Messieurs")</f>
        <v>Dames</v>
      </c>
      <c r="J2304" t="str">
        <f>RIGHT(B2304,5)</f>
        <v>861.0</v>
      </c>
      <c r="K2304">
        <f>VALUE(LEFT(J2304,1))</f>
        <v>8</v>
      </c>
      <c r="L2304" s="25" t="str">
        <f>+O2304</f>
        <v>R8 </v>
      </c>
      <c r="M2304" s="25" t="s">
        <v>4090</v>
      </c>
      <c r="N2304" s="25" t="s">
        <v>4091</v>
      </c>
      <c r="O2304" s="25" t="s">
        <v>3070</v>
      </c>
      <c r="P2304" s="25">
        <v>11015</v>
      </c>
      <c r="Q2304" s="25">
        <v>0.91200000000000003</v>
      </c>
      <c r="R2304" s="25" t="s">
        <v>100</v>
      </c>
      <c r="S2304" s="25" t="s">
        <v>36</v>
      </c>
    </row>
    <row r="2305" spans="1:19" x14ac:dyDescent="0.35">
      <c r="A2305" s="25" t="str">
        <f>+N2305</f>
        <v>Strähle Natasha</v>
      </c>
      <c r="B2305" s="25" t="str">
        <f>+M2305</f>
        <v>865.75.630.0</v>
      </c>
      <c r="C2305" s="25" t="str">
        <f>LEFT(L2305,2)</f>
        <v>R8</v>
      </c>
      <c r="D2305" s="25">
        <f>+Q2305</f>
        <v>1.2849999999999999</v>
      </c>
      <c r="E2305" s="25" t="str">
        <f>+R2305</f>
        <v>50+</v>
      </c>
      <c r="F2305" s="25" t="str">
        <f>+S2305</f>
        <v>S</v>
      </c>
      <c r="G2305" s="29" t="s">
        <v>29</v>
      </c>
      <c r="H2305" s="29" t="str">
        <f t="shared" si="36"/>
        <v/>
      </c>
      <c r="I2305" s="25" t="str">
        <f>IF(K2305&gt;4,"Dames","Messieurs")</f>
        <v>Dames</v>
      </c>
      <c r="J2305" t="str">
        <f>RIGHT(B2305,5)</f>
        <v>630.0</v>
      </c>
      <c r="K2305">
        <f>VALUE(LEFT(J2305,1))</f>
        <v>6</v>
      </c>
      <c r="L2305" s="25" t="str">
        <f>+O2305</f>
        <v>R8 </v>
      </c>
      <c r="M2305" s="25" t="s">
        <v>5186</v>
      </c>
      <c r="N2305" s="25" t="s">
        <v>5187</v>
      </c>
      <c r="O2305" s="25" t="s">
        <v>3070</v>
      </c>
      <c r="P2305" s="25">
        <v>9454</v>
      </c>
      <c r="Q2305" s="25">
        <v>1.2849999999999999</v>
      </c>
      <c r="R2305" s="25" t="s">
        <v>39</v>
      </c>
      <c r="S2305" s="25" t="s">
        <v>878</v>
      </c>
    </row>
    <row r="2306" spans="1:19" x14ac:dyDescent="0.35">
      <c r="A2306" s="25" t="str">
        <f>+N2306</f>
        <v>Streuli Loris</v>
      </c>
      <c r="B2306" s="25" t="str">
        <f>+M2306</f>
        <v>867.09.478.0</v>
      </c>
      <c r="C2306" s="25" t="str">
        <f>LEFT(L2306,2)</f>
        <v>R6</v>
      </c>
      <c r="D2306" s="25">
        <f>+Q2306</f>
        <v>4.6760000000000002</v>
      </c>
      <c r="E2306" s="25" t="str">
        <f>+R2306</f>
        <v>16&amp;U</v>
      </c>
      <c r="F2306" s="25" t="str">
        <f>+S2306</f>
        <v>A</v>
      </c>
      <c r="G2306" s="29" t="s">
        <v>1839</v>
      </c>
      <c r="H2306" s="29" t="str">
        <f t="shared" si="36"/>
        <v/>
      </c>
      <c r="I2306" s="25" t="str">
        <f>IF(K2306&gt;4,"Dames","Messieurs")</f>
        <v>Messieurs</v>
      </c>
      <c r="J2306" t="str">
        <f>RIGHT(B2306,5)</f>
        <v>478.0</v>
      </c>
      <c r="K2306">
        <f>VALUE(LEFT(J2306,1))</f>
        <v>4</v>
      </c>
      <c r="L2306" s="25" t="str">
        <f>+O2306</f>
        <v>R6 </v>
      </c>
      <c r="M2306" s="25" t="s">
        <v>3284</v>
      </c>
      <c r="N2306" s="25" t="s">
        <v>3285</v>
      </c>
      <c r="O2306" s="25" t="s">
        <v>3065</v>
      </c>
      <c r="P2306" s="25">
        <v>5261</v>
      </c>
      <c r="Q2306" s="25">
        <v>4.6760000000000002</v>
      </c>
      <c r="R2306" s="25" t="s">
        <v>87</v>
      </c>
      <c r="S2306" s="25" t="s">
        <v>36</v>
      </c>
    </row>
    <row r="2307" spans="1:19" x14ac:dyDescent="0.35">
      <c r="A2307" s="25" t="str">
        <f>+N2307</f>
        <v>Stroessler Alissia</v>
      </c>
      <c r="B2307" s="25" t="str">
        <f>+M2307</f>
        <v>868.04.708.0</v>
      </c>
      <c r="C2307" s="25" t="str">
        <f>LEFT(L2307,2)</f>
        <v>R9</v>
      </c>
      <c r="D2307" s="25">
        <f>+Q2307</f>
        <v>0.75</v>
      </c>
      <c r="E2307" s="25" t="str">
        <f>+R2307</f>
        <v>A</v>
      </c>
      <c r="F2307" s="25" t="str">
        <f>+S2307</f>
        <v>S</v>
      </c>
      <c r="G2307" s="29" t="s">
        <v>2175</v>
      </c>
      <c r="H2307" s="29" t="str">
        <f t="shared" si="36"/>
        <v/>
      </c>
      <c r="I2307" s="25" t="str">
        <f>IF(K2307&gt;4,"Dames","Messieurs")</f>
        <v>Dames</v>
      </c>
      <c r="J2307" t="str">
        <f>RIGHT(B2307,5)</f>
        <v>708.0</v>
      </c>
      <c r="K2307">
        <f>VALUE(LEFT(J2307,1))</f>
        <v>7</v>
      </c>
      <c r="L2307" s="25" t="str">
        <f>+O2307</f>
        <v>R9 </v>
      </c>
      <c r="M2307" s="25" t="s">
        <v>3031</v>
      </c>
      <c r="N2307" s="25" t="s">
        <v>3032</v>
      </c>
      <c r="O2307" s="25" t="s">
        <v>3073</v>
      </c>
      <c r="P2307" s="25">
        <v>11805</v>
      </c>
      <c r="Q2307" s="25">
        <v>0.75</v>
      </c>
      <c r="R2307" s="25" t="s">
        <v>36</v>
      </c>
      <c r="S2307" s="25" t="s">
        <v>878</v>
      </c>
    </row>
    <row r="2308" spans="1:19" x14ac:dyDescent="0.35">
      <c r="A2308" s="25" t="str">
        <f>+N2308</f>
        <v>Strohmeier Charlotte</v>
      </c>
      <c r="B2308" s="25" t="str">
        <f>+M2308</f>
        <v>868.14.824.0</v>
      </c>
      <c r="C2308" s="25" t="str">
        <f>LEFT(L2308,2)</f>
        <v>R9</v>
      </c>
      <c r="D2308" s="25">
        <f>+Q2308</f>
        <v>0.74299999999999999</v>
      </c>
      <c r="E2308" s="25" t="str">
        <f>+R2308</f>
        <v>12&amp;U</v>
      </c>
      <c r="F2308" s="25" t="str">
        <f>+S2308</f>
        <v>A</v>
      </c>
      <c r="G2308" s="29" t="s">
        <v>2175</v>
      </c>
      <c r="H2308" s="29" t="str">
        <f t="shared" si="36"/>
        <v/>
      </c>
      <c r="I2308" s="25" t="str">
        <f>IF(K2308&gt;4,"Dames","Messieurs")</f>
        <v>Dames</v>
      </c>
      <c r="J2308" t="str">
        <f>RIGHT(B2308,5)</f>
        <v>824.0</v>
      </c>
      <c r="K2308">
        <f>VALUE(LEFT(J2308,1))</f>
        <v>8</v>
      </c>
      <c r="L2308" s="25" t="str">
        <f>+O2308</f>
        <v>R9 </v>
      </c>
      <c r="M2308" s="25" t="s">
        <v>5106</v>
      </c>
      <c r="N2308" s="25" t="s">
        <v>5107</v>
      </c>
      <c r="O2308" s="25" t="s">
        <v>3073</v>
      </c>
      <c r="P2308" s="25">
        <v>16552</v>
      </c>
      <c r="Q2308" s="25">
        <v>0.74299999999999999</v>
      </c>
      <c r="R2308" s="25" t="s">
        <v>50</v>
      </c>
      <c r="S2308" s="25" t="s">
        <v>36</v>
      </c>
    </row>
    <row r="2309" spans="1:19" x14ac:dyDescent="0.35">
      <c r="A2309" s="25" t="str">
        <f>+N2309</f>
        <v>Strohmeier Liana</v>
      </c>
      <c r="B2309" s="25" t="str">
        <f>+M2309</f>
        <v>868.09.686.0</v>
      </c>
      <c r="C2309" s="25" t="str">
        <f>LEFT(L2309,2)</f>
        <v>R9</v>
      </c>
      <c r="D2309" s="25">
        <f>+Q2309</f>
        <v>0.75</v>
      </c>
      <c r="E2309" s="25" t="str">
        <f>+R2309</f>
        <v>16&amp;U</v>
      </c>
      <c r="F2309" s="25" t="str">
        <f>+S2309</f>
        <v>S</v>
      </c>
      <c r="G2309" s="29" t="s">
        <v>2175</v>
      </c>
      <c r="H2309" s="29" t="str">
        <f t="shared" si="36"/>
        <v/>
      </c>
      <c r="I2309" s="25" t="str">
        <f>IF(K2309&gt;4,"Dames","Messieurs")</f>
        <v>Dames</v>
      </c>
      <c r="J2309" t="str">
        <f>RIGHT(B2309,5)</f>
        <v>686.0</v>
      </c>
      <c r="K2309">
        <f>VALUE(LEFT(J2309,1))</f>
        <v>6</v>
      </c>
      <c r="L2309" s="25" t="str">
        <f>+O2309</f>
        <v>R9 </v>
      </c>
      <c r="M2309" s="25" t="s">
        <v>3037</v>
      </c>
      <c r="N2309" s="25" t="s">
        <v>3038</v>
      </c>
      <c r="O2309" s="25" t="s">
        <v>3073</v>
      </c>
      <c r="P2309" s="25">
        <v>11805</v>
      </c>
      <c r="Q2309" s="25">
        <v>0.75</v>
      </c>
      <c r="R2309" s="25" t="s">
        <v>87</v>
      </c>
      <c r="S2309" s="25" t="s">
        <v>878</v>
      </c>
    </row>
    <row r="2310" spans="1:19" x14ac:dyDescent="0.35">
      <c r="A2310" s="25" t="str">
        <f>+N2310</f>
        <v>Strohmeier Sandra</v>
      </c>
      <c r="B2310" s="25" t="str">
        <f>+M2310</f>
        <v>868.74.779.0</v>
      </c>
      <c r="C2310" s="25" t="str">
        <f>LEFT(L2310,2)</f>
        <v>R7</v>
      </c>
      <c r="D2310" s="25">
        <f>+Q2310</f>
        <v>3.1139999999999999</v>
      </c>
      <c r="E2310" s="25" t="str">
        <f>+R2310</f>
        <v>50+</v>
      </c>
      <c r="F2310" s="25" t="str">
        <f>+S2310</f>
        <v>A</v>
      </c>
      <c r="G2310" s="29" t="s">
        <v>2175</v>
      </c>
      <c r="H2310" s="29" t="str">
        <f t="shared" si="36"/>
        <v/>
      </c>
      <c r="I2310" s="25" t="str">
        <f>IF(K2310&gt;4,"Dames","Messieurs")</f>
        <v>Dames</v>
      </c>
      <c r="J2310" t="str">
        <f>RIGHT(B2310,5)</f>
        <v>779.0</v>
      </c>
      <c r="K2310">
        <f>VALUE(LEFT(J2310,1))</f>
        <v>7</v>
      </c>
      <c r="L2310" s="25" t="str">
        <f>+O2310</f>
        <v>R7 </v>
      </c>
      <c r="M2310" s="25" t="s">
        <v>2789</v>
      </c>
      <c r="N2310" s="25" t="s">
        <v>2790</v>
      </c>
      <c r="O2310" s="25" t="s">
        <v>3066</v>
      </c>
      <c r="P2310" s="25">
        <v>4162</v>
      </c>
      <c r="Q2310" s="25">
        <v>3.1139999999999999</v>
      </c>
      <c r="R2310" s="25" t="s">
        <v>39</v>
      </c>
      <c r="S2310" s="25" t="s">
        <v>36</v>
      </c>
    </row>
    <row r="2311" spans="1:19" x14ac:dyDescent="0.35">
      <c r="A2311" s="25" t="str">
        <f>+N2311</f>
        <v>Stucki Adrien</v>
      </c>
      <c r="B2311" s="25" t="str">
        <f>+M2311</f>
        <v>871.13.246.0</v>
      </c>
      <c r="C2311" s="25" t="str">
        <f>LEFT(L2311,2)</f>
        <v>R7</v>
      </c>
      <c r="D2311" s="25">
        <f>+Q2311</f>
        <v>3.4</v>
      </c>
      <c r="E2311" s="25" t="str">
        <f>+R2311</f>
        <v>12&amp;U</v>
      </c>
      <c r="F2311" s="25" t="str">
        <f>+S2311</f>
        <v>A</v>
      </c>
      <c r="G2311" s="29" t="s">
        <v>29</v>
      </c>
      <c r="H2311" s="29" t="str">
        <f t="shared" si="36"/>
        <v/>
      </c>
      <c r="I2311" s="25" t="str">
        <f>IF(K2311&gt;4,"Dames","Messieurs")</f>
        <v>Messieurs</v>
      </c>
      <c r="J2311" t="str">
        <f>RIGHT(B2311,5)</f>
        <v>246.0</v>
      </c>
      <c r="K2311">
        <f>VALUE(LEFT(J2311,1))</f>
        <v>2</v>
      </c>
      <c r="L2311" s="25" t="str">
        <f>+O2311</f>
        <v>R7 </v>
      </c>
      <c r="M2311" s="25" t="s">
        <v>5244</v>
      </c>
      <c r="N2311" s="25" t="s">
        <v>5245</v>
      </c>
      <c r="O2311" s="25" t="s">
        <v>3066</v>
      </c>
      <c r="P2311" s="25">
        <v>10459</v>
      </c>
      <c r="Q2311" s="25">
        <v>3.4</v>
      </c>
      <c r="R2311" s="25" t="s">
        <v>50</v>
      </c>
      <c r="S2311" s="25" t="s">
        <v>36</v>
      </c>
    </row>
    <row r="2312" spans="1:19" x14ac:dyDescent="0.35">
      <c r="A2312" s="25" t="str">
        <f>+N2312</f>
        <v>Studer Antoine</v>
      </c>
      <c r="B2312" s="25" t="str">
        <f>+M2312</f>
        <v>872.06.260.0</v>
      </c>
      <c r="C2312" s="25" t="str">
        <f>LEFT(L2312,2)</f>
        <v>R9</v>
      </c>
      <c r="D2312" s="25">
        <f>+Q2312</f>
        <v>0.75</v>
      </c>
      <c r="E2312" s="25" t="str">
        <f>+R2312</f>
        <v>A</v>
      </c>
      <c r="F2312" s="25" t="str">
        <f>+S2312</f>
        <v>S</v>
      </c>
      <c r="G2312" s="29" t="s">
        <v>2175</v>
      </c>
      <c r="H2312" s="29" t="str">
        <f t="shared" si="36"/>
        <v/>
      </c>
      <c r="I2312" s="25" t="str">
        <f>IF(K2312&gt;4,"Dames","Messieurs")</f>
        <v>Messieurs</v>
      </c>
      <c r="J2312" t="str">
        <f>RIGHT(B2312,5)</f>
        <v>260.0</v>
      </c>
      <c r="K2312">
        <f>VALUE(LEFT(J2312,1))</f>
        <v>2</v>
      </c>
      <c r="L2312" s="25" t="str">
        <f>+O2312</f>
        <v>R9 </v>
      </c>
      <c r="M2312" s="25" t="s">
        <v>2873</v>
      </c>
      <c r="N2312" s="25" t="s">
        <v>2874</v>
      </c>
      <c r="O2312" s="25" t="s">
        <v>3073</v>
      </c>
      <c r="P2312" s="25">
        <v>32458</v>
      </c>
      <c r="Q2312" s="25">
        <v>0.75</v>
      </c>
      <c r="R2312" s="25" t="s">
        <v>36</v>
      </c>
      <c r="S2312" s="25" t="s">
        <v>878</v>
      </c>
    </row>
    <row r="2313" spans="1:19" x14ac:dyDescent="0.35">
      <c r="A2313" s="25" t="str">
        <f>+N2313</f>
        <v>Stutz André</v>
      </c>
      <c r="B2313" s="25" t="str">
        <f>+M2313</f>
        <v>874.63.479.0</v>
      </c>
      <c r="C2313" s="25" t="str">
        <f>LEFT(L2313,2)</f>
        <v>R7</v>
      </c>
      <c r="D2313" s="25">
        <f>+Q2313</f>
        <v>3.3450000000000002</v>
      </c>
      <c r="E2313" s="25" t="str">
        <f>+R2313</f>
        <v>60+</v>
      </c>
      <c r="F2313" s="25" t="str">
        <f>+S2313</f>
        <v>A</v>
      </c>
      <c r="G2313" s="29" t="s">
        <v>1839</v>
      </c>
      <c r="H2313" s="29" t="str">
        <f t="shared" si="36"/>
        <v/>
      </c>
      <c r="I2313" s="25" t="str">
        <f>IF(K2313&gt;4,"Dames","Messieurs")</f>
        <v>Messieurs</v>
      </c>
      <c r="J2313" t="str">
        <f>RIGHT(B2313,5)</f>
        <v>479.0</v>
      </c>
      <c r="K2313">
        <f>VALUE(LEFT(J2313,1))</f>
        <v>4</v>
      </c>
      <c r="L2313" s="25" t="str">
        <f>+O2313</f>
        <v>R7 </v>
      </c>
      <c r="M2313" s="25" t="s">
        <v>1948</v>
      </c>
      <c r="N2313" s="25" t="s">
        <v>1949</v>
      </c>
      <c r="O2313" s="25" t="s">
        <v>3066</v>
      </c>
      <c r="P2313" s="25">
        <v>10762</v>
      </c>
      <c r="Q2313" s="25">
        <v>3.3450000000000002</v>
      </c>
      <c r="R2313" s="25" t="s">
        <v>47</v>
      </c>
      <c r="S2313" s="25" t="s">
        <v>36</v>
      </c>
    </row>
    <row r="2314" spans="1:19" x14ac:dyDescent="0.35">
      <c r="A2314" s="25" t="str">
        <f>+N2314</f>
        <v>Subev Yvonne</v>
      </c>
      <c r="B2314" s="25" t="str">
        <f>+M2314</f>
        <v>797.05.890.0</v>
      </c>
      <c r="C2314" s="25" t="str">
        <f>LEFT(L2314,2)</f>
        <v>R7</v>
      </c>
      <c r="D2314" s="25">
        <f>+Q2314</f>
        <v>2.54</v>
      </c>
      <c r="E2314" s="25" t="str">
        <f>+R2314</f>
        <v>A</v>
      </c>
      <c r="F2314" s="25" t="str">
        <f>+S2314</f>
        <v>S</v>
      </c>
      <c r="G2314" s="29" t="s">
        <v>2175</v>
      </c>
      <c r="H2314" s="29" t="str">
        <f t="shared" si="36"/>
        <v/>
      </c>
      <c r="I2314" s="25" t="str">
        <f>IF(K2314&gt;4,"Dames","Messieurs")</f>
        <v>Dames</v>
      </c>
      <c r="J2314" t="str">
        <f>RIGHT(B2314,5)</f>
        <v>890.0</v>
      </c>
      <c r="K2314">
        <f>VALUE(LEFT(J2314,1))</f>
        <v>8</v>
      </c>
      <c r="L2314" s="25" t="str">
        <f>+O2314</f>
        <v>R7 </v>
      </c>
      <c r="M2314" s="25" t="s">
        <v>2697</v>
      </c>
      <c r="N2314" s="25" t="s">
        <v>2698</v>
      </c>
      <c r="O2314" s="25" t="s">
        <v>3066</v>
      </c>
      <c r="P2314" s="25">
        <v>5412</v>
      </c>
      <c r="Q2314" s="25">
        <v>2.54</v>
      </c>
      <c r="R2314" s="25" t="s">
        <v>36</v>
      </c>
      <c r="S2314" s="25" t="s">
        <v>878</v>
      </c>
    </row>
    <row r="2315" spans="1:19" x14ac:dyDescent="0.35">
      <c r="A2315" s="25" t="str">
        <f>+N2315</f>
        <v>Suchet Ludovic</v>
      </c>
      <c r="B2315" s="25" t="str">
        <f>+M2315</f>
        <v>797.96.180.0</v>
      </c>
      <c r="C2315" s="25" t="str">
        <f>LEFT(L2315,2)</f>
        <v>R8</v>
      </c>
      <c r="D2315" s="25">
        <f>+Q2315</f>
        <v>1.5880000000000001</v>
      </c>
      <c r="E2315" s="25" t="str">
        <f>+R2315</f>
        <v>A</v>
      </c>
      <c r="F2315" s="25" t="str">
        <f>+S2315</f>
        <v>S</v>
      </c>
      <c r="G2315" s="29" t="s">
        <v>28</v>
      </c>
      <c r="H2315" s="29" t="str">
        <f t="shared" si="36"/>
        <v/>
      </c>
      <c r="I2315" s="25" t="str">
        <f>IF(K2315&gt;4,"Dames","Messieurs")</f>
        <v>Messieurs</v>
      </c>
      <c r="J2315" t="str">
        <f>RIGHT(B2315,5)</f>
        <v>180.0</v>
      </c>
      <c r="K2315">
        <f>VALUE(LEFT(J2315,1))</f>
        <v>1</v>
      </c>
      <c r="L2315" s="25" t="str">
        <f>+O2315</f>
        <v>R8 </v>
      </c>
      <c r="M2315" s="25" t="s">
        <v>2450</v>
      </c>
      <c r="N2315" s="25" t="s">
        <v>2451</v>
      </c>
      <c r="O2315" s="25" t="s">
        <v>3070</v>
      </c>
      <c r="P2315" s="25">
        <v>22636</v>
      </c>
      <c r="Q2315" s="25">
        <v>1.5880000000000001</v>
      </c>
      <c r="R2315" s="25" t="s">
        <v>36</v>
      </c>
      <c r="S2315" s="25" t="s">
        <v>878</v>
      </c>
    </row>
    <row r="2316" spans="1:19" x14ac:dyDescent="0.35">
      <c r="A2316" s="25" t="str">
        <f>+N2316</f>
        <v>Sudan Christian</v>
      </c>
      <c r="B2316" s="25" t="str">
        <f>+M2316</f>
        <v>797.58.314.0</v>
      </c>
      <c r="C2316" s="25" t="str">
        <f>LEFT(L2316,2)</f>
        <v>R9</v>
      </c>
      <c r="D2316" s="25">
        <f>+Q2316</f>
        <v>0.75</v>
      </c>
      <c r="E2316" s="25" t="str">
        <f>+R2316</f>
        <v>65+</v>
      </c>
      <c r="F2316" s="25" t="str">
        <f>+S2316</f>
        <v>S</v>
      </c>
      <c r="G2316" s="29" t="s">
        <v>539</v>
      </c>
      <c r="H2316" s="29" t="str">
        <f t="shared" si="36"/>
        <v/>
      </c>
      <c r="I2316" s="25" t="str">
        <f>IF(K2316&gt;4,"Dames","Messieurs")</f>
        <v>Messieurs</v>
      </c>
      <c r="J2316" t="str">
        <f>RIGHT(B2316,5)</f>
        <v>314.0</v>
      </c>
      <c r="K2316">
        <f>VALUE(LEFT(J2316,1))</f>
        <v>3</v>
      </c>
      <c r="L2316" s="25" t="str">
        <f>+O2316</f>
        <v>R9 </v>
      </c>
      <c r="M2316" s="25" t="s">
        <v>1082</v>
      </c>
      <c r="N2316" s="25" t="s">
        <v>1083</v>
      </c>
      <c r="O2316" s="25" t="s">
        <v>3073</v>
      </c>
      <c r="P2316" s="25">
        <v>32458</v>
      </c>
      <c r="Q2316" s="25">
        <v>0.75</v>
      </c>
      <c r="R2316" s="25" t="s">
        <v>100</v>
      </c>
      <c r="S2316" s="25" t="s">
        <v>878</v>
      </c>
    </row>
    <row r="2317" spans="1:19" x14ac:dyDescent="0.35">
      <c r="A2317" s="25" t="str">
        <f>+N2317</f>
        <v>Sugita Yakovlev Yuri</v>
      </c>
      <c r="B2317" s="25" t="str">
        <f>+M2317</f>
        <v>797.12.219.0</v>
      </c>
      <c r="C2317" s="25" t="str">
        <f>LEFT(L2317,2)</f>
        <v>R5</v>
      </c>
      <c r="D2317" s="25">
        <f>+Q2317</f>
        <v>5.15</v>
      </c>
      <c r="E2317" s="25" t="str">
        <f>+R2317</f>
        <v>14&amp;U</v>
      </c>
      <c r="F2317" s="25" t="str">
        <f>+S2317</f>
        <v>A</v>
      </c>
      <c r="G2317" s="29" t="s">
        <v>3359</v>
      </c>
      <c r="H2317" s="29" t="str">
        <f t="shared" si="36"/>
        <v/>
      </c>
      <c r="I2317" s="25" t="str">
        <f>IF(K2317&gt;4,"Dames","Messieurs")</f>
        <v>Messieurs</v>
      </c>
      <c r="J2317" t="str">
        <f>RIGHT(B2317,5)</f>
        <v>219.0</v>
      </c>
      <c r="K2317">
        <f>VALUE(LEFT(J2317,1))</f>
        <v>2</v>
      </c>
      <c r="L2317" s="25" t="str">
        <f>+O2317</f>
        <v>R5 </v>
      </c>
      <c r="M2317" s="25" t="s">
        <v>2689</v>
      </c>
      <c r="N2317" s="25" t="s">
        <v>2690</v>
      </c>
      <c r="O2317" s="25" t="s">
        <v>3084</v>
      </c>
      <c r="P2317" s="25">
        <v>3882</v>
      </c>
      <c r="Q2317" s="25">
        <v>5.15</v>
      </c>
      <c r="R2317" s="25" t="s">
        <v>83</v>
      </c>
      <c r="S2317" s="25" t="s">
        <v>36</v>
      </c>
    </row>
    <row r="2318" spans="1:19" x14ac:dyDescent="0.35">
      <c r="A2318" s="25" t="str">
        <f>+N2318</f>
        <v>Suljevic Adrian</v>
      </c>
      <c r="B2318" s="25" t="str">
        <f>+M2318</f>
        <v>797.11.322.0</v>
      </c>
      <c r="C2318" s="25" t="str">
        <f>LEFT(L2318,2)</f>
        <v>R9</v>
      </c>
      <c r="D2318" s="25">
        <f>+Q2318</f>
        <v>0.75</v>
      </c>
      <c r="E2318" s="25" t="str">
        <f>+R2318</f>
        <v>14&amp;U</v>
      </c>
      <c r="F2318" s="25" t="str">
        <f>+S2318</f>
        <v>S</v>
      </c>
      <c r="G2318" s="29" t="s">
        <v>2175</v>
      </c>
      <c r="H2318" s="29" t="str">
        <f t="shared" si="36"/>
        <v/>
      </c>
      <c r="I2318" s="25" t="str">
        <f>IF(K2318&gt;4,"Dames","Messieurs")</f>
        <v>Messieurs</v>
      </c>
      <c r="J2318" t="str">
        <f>RIGHT(B2318,5)</f>
        <v>322.0</v>
      </c>
      <c r="K2318">
        <f>VALUE(LEFT(J2318,1))</f>
        <v>3</v>
      </c>
      <c r="L2318" s="25" t="str">
        <f>+O2318</f>
        <v>R9 </v>
      </c>
      <c r="M2318" s="25" t="s">
        <v>3389</v>
      </c>
      <c r="N2318" s="25" t="s">
        <v>3390</v>
      </c>
      <c r="O2318" s="25" t="s">
        <v>3073</v>
      </c>
      <c r="P2318" s="25">
        <v>32458</v>
      </c>
      <c r="Q2318" s="25">
        <v>0.75</v>
      </c>
      <c r="R2318" s="25" t="s">
        <v>83</v>
      </c>
      <c r="S2318" s="25" t="s">
        <v>878</v>
      </c>
    </row>
    <row r="2319" spans="1:19" x14ac:dyDescent="0.35">
      <c r="A2319" s="25" t="str">
        <f>+N2319</f>
        <v>Sulji Florent</v>
      </c>
      <c r="B2319" s="25" t="str">
        <f>+M2319</f>
        <v>797.07.469.0</v>
      </c>
      <c r="C2319" s="25" t="str">
        <f>LEFT(L2319,2)</f>
        <v>R9</v>
      </c>
      <c r="D2319" s="25">
        <f>+Q2319</f>
        <v>0.75</v>
      </c>
      <c r="E2319" s="25" t="str">
        <f>+R2319</f>
        <v>18&amp;U</v>
      </c>
      <c r="F2319" s="25" t="str">
        <f>+S2319</f>
        <v>S</v>
      </c>
      <c r="G2319" s="29" t="s">
        <v>3359</v>
      </c>
      <c r="H2319" s="29" t="str">
        <f t="shared" si="36"/>
        <v/>
      </c>
      <c r="I2319" s="25" t="str">
        <f>IF(K2319&gt;4,"Dames","Messieurs")</f>
        <v>Messieurs</v>
      </c>
      <c r="J2319" t="str">
        <f>RIGHT(B2319,5)</f>
        <v>469.0</v>
      </c>
      <c r="K2319">
        <f>VALUE(LEFT(J2319,1))</f>
        <v>4</v>
      </c>
      <c r="L2319" s="25" t="str">
        <f>+O2319</f>
        <v>R9 </v>
      </c>
      <c r="M2319" s="25" t="s">
        <v>2685</v>
      </c>
      <c r="N2319" s="25" t="s">
        <v>2686</v>
      </c>
      <c r="O2319" s="25" t="s">
        <v>3073</v>
      </c>
      <c r="P2319" s="25">
        <v>32458</v>
      </c>
      <c r="Q2319" s="25">
        <v>0.75</v>
      </c>
      <c r="R2319" s="25" t="s">
        <v>73</v>
      </c>
      <c r="S2319" s="25" t="s">
        <v>878</v>
      </c>
    </row>
    <row r="2320" spans="1:19" x14ac:dyDescent="0.35">
      <c r="A2320" s="25" t="str">
        <f>+N2320</f>
        <v>Sulliger Thibaud</v>
      </c>
      <c r="B2320" s="25" t="str">
        <f>+M2320</f>
        <v>797.91.132.0</v>
      </c>
      <c r="C2320" s="25" t="str">
        <f>LEFT(L2320,2)</f>
        <v>R5</v>
      </c>
      <c r="D2320" s="25">
        <f>+Q2320</f>
        <v>5.3109999999999999</v>
      </c>
      <c r="E2320" s="25" t="str">
        <f>+R2320</f>
        <v>A</v>
      </c>
      <c r="F2320" s="25" t="str">
        <f>+S2320</f>
        <v>A</v>
      </c>
      <c r="G2320" s="29" t="s">
        <v>28</v>
      </c>
      <c r="H2320" s="29" t="str">
        <f t="shared" si="36"/>
        <v/>
      </c>
      <c r="I2320" s="25" t="str">
        <f>IF(K2320&gt;4,"Dames","Messieurs")</f>
        <v>Messieurs</v>
      </c>
      <c r="J2320" t="str">
        <f>RIGHT(B2320,5)</f>
        <v>132.0</v>
      </c>
      <c r="K2320">
        <f>VALUE(LEFT(J2320,1))</f>
        <v>1</v>
      </c>
      <c r="L2320" s="25" t="str">
        <f>+O2320</f>
        <v>R5 </v>
      </c>
      <c r="M2320" s="25" t="s">
        <v>1581</v>
      </c>
      <c r="N2320" s="25" t="s">
        <v>1582</v>
      </c>
      <c r="O2320" s="25" t="s">
        <v>3084</v>
      </c>
      <c r="P2320" s="25">
        <v>3503</v>
      </c>
      <c r="Q2320" s="25">
        <v>5.3109999999999999</v>
      </c>
      <c r="R2320" s="25" t="s">
        <v>36</v>
      </c>
      <c r="S2320" s="25" t="s">
        <v>36</v>
      </c>
    </row>
    <row r="2321" spans="1:19" x14ac:dyDescent="0.35">
      <c r="A2321" s="25" t="str">
        <f>+N2321</f>
        <v>Surikov george</v>
      </c>
      <c r="B2321" s="25" t="str">
        <f>+M2321</f>
        <v>797.08.193.0</v>
      </c>
      <c r="C2321" s="25" t="str">
        <f>LEFT(L2321,2)</f>
        <v>R9</v>
      </c>
      <c r="D2321" s="25">
        <f>+Q2321</f>
        <v>0.75</v>
      </c>
      <c r="E2321" s="25" t="str">
        <f>+R2321</f>
        <v>18&amp;U</v>
      </c>
      <c r="F2321" s="25" t="str">
        <f>+S2321</f>
        <v>S</v>
      </c>
      <c r="G2321" s="29" t="s">
        <v>3359</v>
      </c>
      <c r="H2321" s="29" t="str">
        <f t="shared" si="36"/>
        <v/>
      </c>
      <c r="I2321" s="25" t="str">
        <f>IF(K2321&gt;4,"Dames","Messieurs")</f>
        <v>Messieurs</v>
      </c>
      <c r="J2321" t="str">
        <f>RIGHT(B2321,5)</f>
        <v>193.0</v>
      </c>
      <c r="K2321">
        <f>VALUE(LEFT(J2321,1))</f>
        <v>1</v>
      </c>
      <c r="L2321" s="25" t="str">
        <f>+O2321</f>
        <v>R9 </v>
      </c>
      <c r="M2321" s="25" t="s">
        <v>1869</v>
      </c>
      <c r="N2321" s="25" t="s">
        <v>1870</v>
      </c>
      <c r="O2321" s="25" t="s">
        <v>3073</v>
      </c>
      <c r="P2321" s="25">
        <v>32458</v>
      </c>
      <c r="Q2321" s="25">
        <v>0.75</v>
      </c>
      <c r="R2321" s="25" t="s">
        <v>73</v>
      </c>
      <c r="S2321" s="25" t="s">
        <v>878</v>
      </c>
    </row>
    <row r="2322" spans="1:19" x14ac:dyDescent="0.35">
      <c r="A2322" s="25" t="str">
        <f>+N2322</f>
        <v>Susar Ersel</v>
      </c>
      <c r="B2322" s="25" t="str">
        <f>+M2322</f>
        <v>797.74.188.0</v>
      </c>
      <c r="C2322" s="25" t="str">
        <f>LEFT(L2322,2)</f>
        <v>R6</v>
      </c>
      <c r="D2322" s="25">
        <f>+Q2322</f>
        <v>4.0910000000000002</v>
      </c>
      <c r="E2322" s="25" t="str">
        <f>+R2322</f>
        <v>50+</v>
      </c>
      <c r="F2322" s="25" t="str">
        <f>+S2322</f>
        <v>A</v>
      </c>
      <c r="G2322" s="29" t="s">
        <v>3995</v>
      </c>
      <c r="H2322" s="29" t="str">
        <f t="shared" si="36"/>
        <v/>
      </c>
      <c r="I2322" s="25" t="str">
        <f>IF(K2322&gt;4,"Dames","Messieurs")</f>
        <v>Messieurs</v>
      </c>
      <c r="J2322" t="str">
        <f>RIGHT(B2322,5)</f>
        <v>188.0</v>
      </c>
      <c r="K2322">
        <f>VALUE(LEFT(J2322,1))</f>
        <v>1</v>
      </c>
      <c r="L2322" s="25" t="str">
        <f>+O2322</f>
        <v>R6 </v>
      </c>
      <c r="M2322" s="25" t="s">
        <v>4148</v>
      </c>
      <c r="N2322" s="25" t="s">
        <v>4149</v>
      </c>
      <c r="O2322" s="25" t="s">
        <v>3065</v>
      </c>
      <c r="P2322" s="25">
        <v>7298</v>
      </c>
      <c r="Q2322" s="25">
        <v>4.0910000000000002</v>
      </c>
      <c r="R2322" s="25" t="s">
        <v>39</v>
      </c>
      <c r="S2322" s="25" t="s">
        <v>36</v>
      </c>
    </row>
    <row r="2323" spans="1:19" x14ac:dyDescent="0.35">
      <c r="A2323" s="25" t="str">
        <f>+N2323</f>
        <v>Susnjar Zoé</v>
      </c>
      <c r="B2323" s="25" t="str">
        <f>+M2323</f>
        <v>797.13.672.0</v>
      </c>
      <c r="C2323" s="25" t="str">
        <f>LEFT(L2323,2)</f>
        <v>R7</v>
      </c>
      <c r="D2323" s="25">
        <f>+Q2323</f>
        <v>2.3090000000000002</v>
      </c>
      <c r="E2323" s="25" t="str">
        <f>+R2323</f>
        <v>12&amp;U</v>
      </c>
      <c r="F2323" s="25" t="str">
        <f>+S2323</f>
        <v>A</v>
      </c>
      <c r="G2323" s="29" t="s">
        <v>3393</v>
      </c>
      <c r="H2323" s="29" t="str">
        <f t="shared" si="36"/>
        <v/>
      </c>
      <c r="I2323" s="25" t="str">
        <f>IF(K2323&gt;4,"Dames","Messieurs")</f>
        <v>Dames</v>
      </c>
      <c r="J2323" t="str">
        <f>RIGHT(B2323,5)</f>
        <v>672.0</v>
      </c>
      <c r="K2323">
        <f>VALUE(LEFT(J2323,1))</f>
        <v>6</v>
      </c>
      <c r="L2323" s="25" t="str">
        <f>+O2323</f>
        <v>R7 </v>
      </c>
      <c r="M2323" s="25" t="s">
        <v>3554</v>
      </c>
      <c r="N2323" s="25" t="s">
        <v>3555</v>
      </c>
      <c r="O2323" s="25" t="s">
        <v>3066</v>
      </c>
      <c r="P2323" s="25">
        <v>5977</v>
      </c>
      <c r="Q2323" s="25">
        <v>2.3090000000000002</v>
      </c>
      <c r="R2323" s="25" t="s">
        <v>50</v>
      </c>
      <c r="S2323" s="25" t="s">
        <v>36</v>
      </c>
    </row>
    <row r="2324" spans="1:19" x14ac:dyDescent="0.35">
      <c r="A2324" s="25" t="str">
        <f>+N2324</f>
        <v>Susset Robert</v>
      </c>
      <c r="B2324" s="25" t="str">
        <f>+M2324</f>
        <v>797.91.315.1</v>
      </c>
      <c r="C2324" s="25" t="str">
        <f>LEFT(L2324,2)</f>
        <v>R8</v>
      </c>
      <c r="D2324" s="25">
        <f>+Q2324</f>
        <v>1.617</v>
      </c>
      <c r="E2324" s="25" t="str">
        <f>+R2324</f>
        <v>A</v>
      </c>
      <c r="F2324" s="25" t="str">
        <f>+S2324</f>
        <v>A</v>
      </c>
      <c r="G2324" s="29" t="s">
        <v>27</v>
      </c>
      <c r="H2324" s="29" t="str">
        <f t="shared" si="36"/>
        <v/>
      </c>
      <c r="I2324" s="25" t="str">
        <f>IF(K2324&gt;4,"Dames","Messieurs")</f>
        <v>Messieurs</v>
      </c>
      <c r="J2324" t="str">
        <f>RIGHT(B2324,5)</f>
        <v>315.1</v>
      </c>
      <c r="K2324">
        <f>VALUE(LEFT(J2324,1))</f>
        <v>3</v>
      </c>
      <c r="L2324" s="25" t="str">
        <f>+O2324</f>
        <v>R8 </v>
      </c>
      <c r="M2324" s="25" t="s">
        <v>233</v>
      </c>
      <c r="N2324" s="25" t="s">
        <v>234</v>
      </c>
      <c r="O2324" s="25" t="s">
        <v>3070</v>
      </c>
      <c r="P2324" s="25">
        <v>22348</v>
      </c>
      <c r="Q2324" s="25">
        <v>1.617</v>
      </c>
      <c r="R2324" s="25" t="s">
        <v>36</v>
      </c>
      <c r="S2324" s="25" t="s">
        <v>36</v>
      </c>
    </row>
    <row r="2325" spans="1:19" x14ac:dyDescent="0.35">
      <c r="A2325" s="25" t="str">
        <f>+N2325</f>
        <v>Szule André</v>
      </c>
      <c r="B2325" s="25" t="str">
        <f>+M2325</f>
        <v>799.49.136.0</v>
      </c>
      <c r="C2325" s="25" t="str">
        <f>LEFT(L2325,2)</f>
        <v>R9</v>
      </c>
      <c r="D2325" s="25">
        <f>+Q2325</f>
        <v>0.75</v>
      </c>
      <c r="E2325" s="25" t="str">
        <f>+R2325</f>
        <v>75+</v>
      </c>
      <c r="F2325" s="25" t="str">
        <f>+S2325</f>
        <v>A</v>
      </c>
      <c r="G2325" s="29" t="s">
        <v>29</v>
      </c>
      <c r="H2325" s="29" t="str">
        <f t="shared" si="36"/>
        <v/>
      </c>
      <c r="I2325" s="25" t="str">
        <f>IF(K2325&gt;4,"Dames","Messieurs")</f>
        <v>Messieurs</v>
      </c>
      <c r="J2325" t="str">
        <f>RIGHT(B2325,5)</f>
        <v>136.0</v>
      </c>
      <c r="K2325">
        <f>VALUE(LEFT(J2325,1))</f>
        <v>1</v>
      </c>
      <c r="L2325" s="25" t="str">
        <f>+O2325</f>
        <v>R9 </v>
      </c>
      <c r="M2325" s="25" t="s">
        <v>5372</v>
      </c>
      <c r="N2325" s="25" t="s">
        <v>5373</v>
      </c>
      <c r="O2325" s="25" t="s">
        <v>3073</v>
      </c>
      <c r="P2325" s="25">
        <v>32458</v>
      </c>
      <c r="Q2325" s="25">
        <v>0.75</v>
      </c>
      <c r="R2325" s="25" t="s">
        <v>159</v>
      </c>
      <c r="S2325" s="25" t="s">
        <v>36</v>
      </c>
    </row>
    <row r="2326" spans="1:19" x14ac:dyDescent="0.35">
      <c r="A2326" s="25" t="str">
        <f>+N2326</f>
        <v>SZYMCZAK Jaroslaw</v>
      </c>
      <c r="B2326" s="25" t="str">
        <f>+M2326</f>
        <v>799.78.112.0</v>
      </c>
      <c r="C2326" s="25" t="str">
        <f>LEFT(L2326,2)</f>
        <v>R9</v>
      </c>
      <c r="D2326" s="25">
        <f>+Q2326</f>
        <v>0.75</v>
      </c>
      <c r="E2326" s="25" t="str">
        <f>+R2326</f>
        <v>45+</v>
      </c>
      <c r="F2326" s="25" t="str">
        <f>+S2326</f>
        <v>S</v>
      </c>
      <c r="G2326" s="29" t="s">
        <v>543</v>
      </c>
      <c r="H2326" s="29" t="str">
        <f t="shared" si="36"/>
        <v/>
      </c>
      <c r="I2326" s="25" t="str">
        <f>IF(K2326&gt;4,"Dames","Messieurs")</f>
        <v>Messieurs</v>
      </c>
      <c r="J2326" t="str">
        <f>RIGHT(B2326,5)</f>
        <v>112.0</v>
      </c>
      <c r="K2326">
        <f>VALUE(LEFT(J2326,1))</f>
        <v>1</v>
      </c>
      <c r="L2326" s="25" t="str">
        <f>+O2326</f>
        <v>R9 </v>
      </c>
      <c r="M2326" s="25" t="s">
        <v>3151</v>
      </c>
      <c r="N2326" s="25" t="s">
        <v>3152</v>
      </c>
      <c r="O2326" s="25" t="s">
        <v>3073</v>
      </c>
      <c r="P2326" s="25">
        <v>32458</v>
      </c>
      <c r="Q2326" s="25">
        <v>0.75</v>
      </c>
      <c r="R2326" s="25" t="s">
        <v>78</v>
      </c>
      <c r="S2326" s="25" t="s">
        <v>878</v>
      </c>
    </row>
    <row r="2327" spans="1:19" x14ac:dyDescent="0.35">
      <c r="A2327" s="25" t="str">
        <f>+N2327</f>
        <v>Tabet Karim</v>
      </c>
      <c r="B2327" s="25" t="str">
        <f>+M2327</f>
        <v>875.62.124.0</v>
      </c>
      <c r="C2327" s="25" t="str">
        <f>LEFT(L2327,2)</f>
        <v>R9</v>
      </c>
      <c r="D2327" s="25">
        <f>+Q2327</f>
        <v>0.75</v>
      </c>
      <c r="E2327" s="25" t="str">
        <f>+R2327</f>
        <v>60+</v>
      </c>
      <c r="F2327" s="25" t="str">
        <f>+S2327</f>
        <v>S</v>
      </c>
      <c r="G2327" s="29" t="s">
        <v>28</v>
      </c>
      <c r="H2327" s="29" t="str">
        <f t="shared" si="36"/>
        <v/>
      </c>
      <c r="I2327" s="25" t="str">
        <f>IF(K2327&gt;4,"Dames","Messieurs")</f>
        <v>Messieurs</v>
      </c>
      <c r="J2327" t="str">
        <f>RIGHT(B2327,5)</f>
        <v>124.0</v>
      </c>
      <c r="K2327">
        <f>VALUE(LEFT(J2327,1))</f>
        <v>1</v>
      </c>
      <c r="L2327" s="25" t="str">
        <f>+O2327</f>
        <v>R9 </v>
      </c>
      <c r="M2327" s="25" t="s">
        <v>314</v>
      </c>
      <c r="N2327" s="25" t="s">
        <v>315</v>
      </c>
      <c r="O2327" s="25" t="s">
        <v>3073</v>
      </c>
      <c r="P2327" s="25">
        <v>32458</v>
      </c>
      <c r="Q2327" s="25">
        <v>0.75</v>
      </c>
      <c r="R2327" s="25" t="s">
        <v>47</v>
      </c>
      <c r="S2327" s="25" t="s">
        <v>878</v>
      </c>
    </row>
    <row r="2328" spans="1:19" x14ac:dyDescent="0.35">
      <c r="A2328" s="25" t="str">
        <f>+N2328</f>
        <v>Taillieu Lore</v>
      </c>
      <c r="B2328" s="25" t="str">
        <f>+M2328</f>
        <v>875.73.877.0</v>
      </c>
      <c r="C2328" s="25" t="str">
        <f>LEFT(L2328,2)</f>
        <v>R7</v>
      </c>
      <c r="D2328" s="25">
        <f>+Q2328</f>
        <v>2.1960000000000002</v>
      </c>
      <c r="E2328" s="25" t="str">
        <f>+R2328</f>
        <v>50+</v>
      </c>
      <c r="F2328" s="25" t="str">
        <f>+S2328</f>
        <v>A</v>
      </c>
      <c r="G2328" s="29" t="s">
        <v>29</v>
      </c>
      <c r="H2328" s="29" t="str">
        <f t="shared" si="36"/>
        <v/>
      </c>
      <c r="I2328" s="25" t="str">
        <f>IF(K2328&gt;4,"Dames","Messieurs")</f>
        <v>Dames</v>
      </c>
      <c r="J2328" t="str">
        <f>RIGHT(B2328,5)</f>
        <v>877.0</v>
      </c>
      <c r="K2328">
        <f>VALUE(LEFT(J2328,1))</f>
        <v>8</v>
      </c>
      <c r="L2328" s="25" t="str">
        <f>+O2328</f>
        <v>R7 </v>
      </c>
      <c r="M2328" s="25" t="s">
        <v>5180</v>
      </c>
      <c r="N2328" s="25" t="s">
        <v>5181</v>
      </c>
      <c r="O2328" s="25" t="s">
        <v>3066</v>
      </c>
      <c r="P2328" s="25">
        <v>6278</v>
      </c>
      <c r="Q2328" s="25">
        <v>2.1960000000000002</v>
      </c>
      <c r="R2328" s="25" t="s">
        <v>39</v>
      </c>
      <c r="S2328" s="25" t="s">
        <v>36</v>
      </c>
    </row>
    <row r="2329" spans="1:19" x14ac:dyDescent="0.35">
      <c r="A2329" s="25" t="str">
        <f>+N2329</f>
        <v>Taisne Frédéric</v>
      </c>
      <c r="B2329" s="25" t="str">
        <f>+M2329</f>
        <v>875.66.244.0</v>
      </c>
      <c r="C2329" s="25" t="str">
        <f>LEFT(L2329,2)</f>
        <v>R9</v>
      </c>
      <c r="D2329" s="25">
        <f>+Q2329</f>
        <v>0.76600000000000001</v>
      </c>
      <c r="E2329" s="25" t="str">
        <f>+R2329</f>
        <v>55+</v>
      </c>
      <c r="F2329" s="25" t="str">
        <f>+S2329</f>
        <v>A</v>
      </c>
      <c r="G2329" s="29" t="s">
        <v>1839</v>
      </c>
      <c r="H2329" s="29" t="str">
        <f t="shared" si="36"/>
        <v/>
      </c>
      <c r="I2329" s="25" t="str">
        <f>IF(K2329&gt;4,"Dames","Messieurs")</f>
        <v>Messieurs</v>
      </c>
      <c r="J2329" t="str">
        <f>RIGHT(B2329,5)</f>
        <v>244.0</v>
      </c>
      <c r="K2329">
        <f>VALUE(LEFT(J2329,1))</f>
        <v>2</v>
      </c>
      <c r="L2329" s="25" t="str">
        <f>+O2329</f>
        <v>R9 </v>
      </c>
      <c r="M2329" s="25" t="s">
        <v>3899</v>
      </c>
      <c r="N2329" s="25" t="s">
        <v>3900</v>
      </c>
      <c r="O2329" s="25" t="s">
        <v>3073</v>
      </c>
      <c r="P2329" s="25">
        <v>32238</v>
      </c>
      <c r="Q2329" s="25">
        <v>0.76600000000000001</v>
      </c>
      <c r="R2329" s="25" t="s">
        <v>53</v>
      </c>
      <c r="S2329" s="25" t="s">
        <v>36</v>
      </c>
    </row>
    <row r="2330" spans="1:19" x14ac:dyDescent="0.35">
      <c r="A2330" s="25" t="str">
        <f>+N2330</f>
        <v>Tamarri Jonathan</v>
      </c>
      <c r="B2330" s="25" t="str">
        <f>+M2330</f>
        <v>875.91.136.0</v>
      </c>
      <c r="C2330" s="25" t="str">
        <f>LEFT(L2330,2)</f>
        <v>R9</v>
      </c>
      <c r="D2330" s="25">
        <f>+Q2330</f>
        <v>0.75</v>
      </c>
      <c r="E2330" s="25" t="str">
        <f>+R2330</f>
        <v>A</v>
      </c>
      <c r="F2330" s="25" t="str">
        <f>+S2330</f>
        <v>S</v>
      </c>
      <c r="G2330" s="29" t="s">
        <v>543</v>
      </c>
      <c r="H2330" s="29" t="str">
        <f t="shared" si="36"/>
        <v/>
      </c>
      <c r="I2330" s="25" t="str">
        <f>IF(K2330&gt;4,"Dames","Messieurs")</f>
        <v>Messieurs</v>
      </c>
      <c r="J2330" t="str">
        <f>RIGHT(B2330,5)</f>
        <v>136.0</v>
      </c>
      <c r="K2330">
        <f>VALUE(LEFT(J2330,1))</f>
        <v>1</v>
      </c>
      <c r="L2330" s="25" t="str">
        <f>+O2330</f>
        <v>R9 </v>
      </c>
      <c r="M2330" s="25" t="s">
        <v>674</v>
      </c>
      <c r="N2330" s="25" t="s">
        <v>675</v>
      </c>
      <c r="O2330" s="25" t="s">
        <v>3073</v>
      </c>
      <c r="P2330" s="25">
        <v>32458</v>
      </c>
      <c r="Q2330" s="25">
        <v>0.75</v>
      </c>
      <c r="R2330" s="25" t="s">
        <v>36</v>
      </c>
      <c r="S2330" s="25" t="s">
        <v>878</v>
      </c>
    </row>
    <row r="2331" spans="1:19" x14ac:dyDescent="0.35">
      <c r="A2331" s="25" t="str">
        <f>+N2331</f>
        <v>Tanari Elise</v>
      </c>
      <c r="B2331" s="25" t="str">
        <f>+M2331</f>
        <v>876.77.805.0</v>
      </c>
      <c r="C2331" s="25" t="str">
        <f>LEFT(L2331,2)</f>
        <v>R8</v>
      </c>
      <c r="D2331" s="25">
        <f>+Q2331</f>
        <v>1.1559999999999999</v>
      </c>
      <c r="E2331" s="25" t="str">
        <f>+R2331</f>
        <v>45+</v>
      </c>
      <c r="F2331" s="25" t="str">
        <f>+S2331</f>
        <v>A</v>
      </c>
      <c r="G2331" s="29" t="s">
        <v>543</v>
      </c>
      <c r="H2331" s="29" t="str">
        <f t="shared" si="36"/>
        <v/>
      </c>
      <c r="I2331" s="25" t="str">
        <f>IF(K2331&gt;4,"Dames","Messieurs")</f>
        <v>Dames</v>
      </c>
      <c r="J2331" t="str">
        <f>RIGHT(B2331,5)</f>
        <v>805.0</v>
      </c>
      <c r="K2331">
        <f>VALUE(LEFT(J2331,1))</f>
        <v>8</v>
      </c>
      <c r="L2331" s="25" t="str">
        <f>+O2331</f>
        <v>R8 </v>
      </c>
      <c r="M2331" s="25" t="s">
        <v>2362</v>
      </c>
      <c r="N2331" s="25" t="s">
        <v>2363</v>
      </c>
      <c r="O2331" s="25" t="s">
        <v>3070</v>
      </c>
      <c r="P2331" s="25">
        <v>10027</v>
      </c>
      <c r="Q2331" s="25">
        <v>1.1559999999999999</v>
      </c>
      <c r="R2331" s="25" t="s">
        <v>78</v>
      </c>
      <c r="S2331" s="25" t="s">
        <v>36</v>
      </c>
    </row>
    <row r="2332" spans="1:19" x14ac:dyDescent="0.35">
      <c r="A2332" s="25" t="str">
        <f>+N2332</f>
        <v>Tappy Benoit</v>
      </c>
      <c r="B2332" s="25" t="str">
        <f>+M2332</f>
        <v>877.95.139.0</v>
      </c>
      <c r="C2332" s="25" t="str">
        <f>LEFT(L2332,2)</f>
        <v>R9</v>
      </c>
      <c r="D2332" s="25">
        <f>+Q2332</f>
        <v>0.75</v>
      </c>
      <c r="E2332" s="25" t="str">
        <f>+R2332</f>
        <v>A</v>
      </c>
      <c r="F2332" s="25" t="str">
        <f>+S2332</f>
        <v>S</v>
      </c>
      <c r="G2332" s="29" t="s">
        <v>543</v>
      </c>
      <c r="H2332" s="29" t="str">
        <f t="shared" si="36"/>
        <v/>
      </c>
      <c r="I2332" s="25" t="str">
        <f>IF(K2332&gt;4,"Dames","Messieurs")</f>
        <v>Messieurs</v>
      </c>
      <c r="J2332" t="str">
        <f>RIGHT(B2332,5)</f>
        <v>139.0</v>
      </c>
      <c r="K2332">
        <f>VALUE(LEFT(J2332,1))</f>
        <v>1</v>
      </c>
      <c r="L2332" s="25" t="str">
        <f>+O2332</f>
        <v>R9 </v>
      </c>
      <c r="M2332" s="25" t="s">
        <v>1383</v>
      </c>
      <c r="N2332" s="25" t="s">
        <v>1384</v>
      </c>
      <c r="O2332" s="25" t="s">
        <v>3073</v>
      </c>
      <c r="P2332" s="25">
        <v>32458</v>
      </c>
      <c r="Q2332" s="25">
        <v>0.75</v>
      </c>
      <c r="R2332" s="25" t="s">
        <v>36</v>
      </c>
      <c r="S2332" s="25" t="s">
        <v>878</v>
      </c>
    </row>
    <row r="2333" spans="1:19" x14ac:dyDescent="0.35">
      <c r="A2333" s="25" t="str">
        <f>+N2333</f>
        <v>Tardin Stephanie Marie</v>
      </c>
      <c r="B2333" s="25" t="str">
        <f>+M2333</f>
        <v>877.95.801.0</v>
      </c>
      <c r="C2333" s="25" t="str">
        <f>LEFT(L2333,2)</f>
        <v>R5</v>
      </c>
      <c r="D2333" s="25">
        <f>+Q2333</f>
        <v>4.9749999999999996</v>
      </c>
      <c r="E2333" s="25" t="str">
        <f>+R2333</f>
        <v>30+</v>
      </c>
      <c r="F2333" s="25" t="str">
        <f>+S2333</f>
        <v>A</v>
      </c>
      <c r="G2333" s="29" t="s">
        <v>28</v>
      </c>
      <c r="H2333" s="29" t="str">
        <f t="shared" ref="H2333:H2395" si="37">IF(B2333=B2332,1,"")</f>
        <v/>
      </c>
      <c r="I2333" s="25" t="str">
        <f>IF(K2333&gt;4,"Dames","Messieurs")</f>
        <v>Dames</v>
      </c>
      <c r="J2333" t="str">
        <f>RIGHT(B2333,5)</f>
        <v>801.0</v>
      </c>
      <c r="K2333">
        <f>VALUE(LEFT(J2333,1))</f>
        <v>8</v>
      </c>
      <c r="L2333" s="25" t="str">
        <f>+O2333</f>
        <v>R5 </v>
      </c>
      <c r="M2333" s="25" t="s">
        <v>4818</v>
      </c>
      <c r="N2333" s="25" t="s">
        <v>4819</v>
      </c>
      <c r="O2333" s="25" t="s">
        <v>3084</v>
      </c>
      <c r="P2333" s="25">
        <v>1575</v>
      </c>
      <c r="Q2333" s="25">
        <v>4.9749999999999996</v>
      </c>
      <c r="R2333" s="25" t="s">
        <v>35</v>
      </c>
      <c r="S2333" s="25" t="s">
        <v>36</v>
      </c>
    </row>
    <row r="2334" spans="1:19" x14ac:dyDescent="0.35">
      <c r="A2334" s="25" t="str">
        <f>+N2334</f>
        <v>Tarin Arthur</v>
      </c>
      <c r="B2334" s="25" t="str">
        <f>+M2334</f>
        <v>877.09.453.0</v>
      </c>
      <c r="C2334" s="25" t="str">
        <f>LEFT(L2334,2)</f>
        <v>R9</v>
      </c>
      <c r="D2334" s="25">
        <f>+Q2334</f>
        <v>0.75</v>
      </c>
      <c r="E2334" s="25" t="str">
        <f>+R2334</f>
        <v>16&amp;U</v>
      </c>
      <c r="F2334" s="25" t="str">
        <f>+S2334</f>
        <v>A</v>
      </c>
      <c r="G2334" s="29" t="s">
        <v>27</v>
      </c>
      <c r="H2334" s="29" t="str">
        <f t="shared" si="37"/>
        <v/>
      </c>
      <c r="I2334" s="25" t="str">
        <f>IF(K2334&gt;4,"Dames","Messieurs")</f>
        <v>Messieurs</v>
      </c>
      <c r="J2334" t="str">
        <f>RIGHT(B2334,5)</f>
        <v>453.0</v>
      </c>
      <c r="K2334">
        <f>VALUE(LEFT(J2334,1))</f>
        <v>4</v>
      </c>
      <c r="L2334" s="25" t="str">
        <f>+O2334</f>
        <v>R9 </v>
      </c>
      <c r="M2334" s="25" t="s">
        <v>1798</v>
      </c>
      <c r="N2334" s="25" t="s">
        <v>1479</v>
      </c>
      <c r="O2334" s="25" t="s">
        <v>3073</v>
      </c>
      <c r="P2334" s="25">
        <v>32458</v>
      </c>
      <c r="Q2334" s="25">
        <v>0.75</v>
      </c>
      <c r="R2334" s="25" t="s">
        <v>87</v>
      </c>
      <c r="S2334" s="25" t="s">
        <v>36</v>
      </c>
    </row>
    <row r="2335" spans="1:19" x14ac:dyDescent="0.35">
      <c r="A2335" s="25" t="str">
        <f>+N2335</f>
        <v>Tarin Manon</v>
      </c>
      <c r="B2335" s="25" t="str">
        <f>+M2335</f>
        <v>877.12.586.0</v>
      </c>
      <c r="C2335" s="25" t="str">
        <f>LEFT(L2335,2)</f>
        <v>R5</v>
      </c>
      <c r="D2335" s="25">
        <f>+Q2335</f>
        <v>5.0220000000000002</v>
      </c>
      <c r="E2335" s="25" t="str">
        <f>+R2335</f>
        <v>14&amp;U</v>
      </c>
      <c r="F2335" s="25" t="str">
        <f>+S2335</f>
        <v>A</v>
      </c>
      <c r="G2335" s="29" t="s">
        <v>27</v>
      </c>
      <c r="H2335" s="29" t="str">
        <f t="shared" si="37"/>
        <v/>
      </c>
      <c r="I2335" s="25" t="str">
        <f>IF(K2335&gt;4,"Dames","Messieurs")</f>
        <v>Dames</v>
      </c>
      <c r="J2335" t="str">
        <f>RIGHT(B2335,5)</f>
        <v>586.0</v>
      </c>
      <c r="K2335">
        <f>VALUE(LEFT(J2335,1))</f>
        <v>5</v>
      </c>
      <c r="L2335" s="25" t="str">
        <f>+O2335</f>
        <v>R5 </v>
      </c>
      <c r="M2335" s="25" t="s">
        <v>2435</v>
      </c>
      <c r="N2335" s="25" t="s">
        <v>2436</v>
      </c>
      <c r="O2335" s="25" t="s">
        <v>3084</v>
      </c>
      <c r="P2335" s="25">
        <v>1522</v>
      </c>
      <c r="Q2335" s="25">
        <v>5.0220000000000002</v>
      </c>
      <c r="R2335" s="25" t="s">
        <v>83</v>
      </c>
      <c r="S2335" s="25" t="s">
        <v>36</v>
      </c>
    </row>
    <row r="2336" spans="1:19" x14ac:dyDescent="0.35">
      <c r="A2336" s="25" t="str">
        <f>+N2336</f>
        <v>Tati Fabrice</v>
      </c>
      <c r="B2336" s="25" t="str">
        <f>+M2336</f>
        <v>877.79.463.0</v>
      </c>
      <c r="C2336" s="25" t="str">
        <f>LEFT(L2336,2)</f>
        <v>R9</v>
      </c>
      <c r="D2336" s="25">
        <f>+Q2336</f>
        <v>0.75</v>
      </c>
      <c r="E2336" s="25" t="str">
        <f>+R2336</f>
        <v>45+</v>
      </c>
      <c r="F2336" s="25" t="str">
        <f>+S2336</f>
        <v>S</v>
      </c>
      <c r="G2336" s="29" t="s">
        <v>543</v>
      </c>
      <c r="H2336" s="29" t="str">
        <f t="shared" si="37"/>
        <v/>
      </c>
      <c r="I2336" s="25" t="str">
        <f>IF(K2336&gt;4,"Dames","Messieurs")</f>
        <v>Messieurs</v>
      </c>
      <c r="J2336" t="str">
        <f>RIGHT(B2336,5)</f>
        <v>463.0</v>
      </c>
      <c r="K2336">
        <f>VALUE(LEFT(J2336,1))</f>
        <v>4</v>
      </c>
      <c r="L2336" s="25" t="str">
        <f>+O2336</f>
        <v>R9 </v>
      </c>
      <c r="M2336" s="25" t="s">
        <v>1385</v>
      </c>
      <c r="N2336" s="25" t="s">
        <v>1386</v>
      </c>
      <c r="O2336" s="25" t="s">
        <v>3073</v>
      </c>
      <c r="P2336" s="25">
        <v>32458</v>
      </c>
      <c r="Q2336" s="25">
        <v>0.75</v>
      </c>
      <c r="R2336" s="25" t="s">
        <v>78</v>
      </c>
      <c r="S2336" s="25" t="s">
        <v>878</v>
      </c>
    </row>
    <row r="2337" spans="1:19" x14ac:dyDescent="0.35">
      <c r="A2337" s="25" t="str">
        <f>+N2337</f>
        <v>Tavares Daniel</v>
      </c>
      <c r="B2337" s="25" t="str">
        <f>+M2337</f>
        <v>877.10.250.0</v>
      </c>
      <c r="C2337" s="25" t="str">
        <f>LEFT(L2337,2)</f>
        <v>R9</v>
      </c>
      <c r="D2337" s="25">
        <f>+Q2337</f>
        <v>0.75</v>
      </c>
      <c r="E2337" s="25" t="str">
        <f>+R2337</f>
        <v>16&amp;U</v>
      </c>
      <c r="F2337" s="25" t="str">
        <f>+S2337</f>
        <v>S</v>
      </c>
      <c r="G2337" s="29" t="s">
        <v>2175</v>
      </c>
      <c r="H2337" s="29" t="str">
        <f t="shared" si="37"/>
        <v/>
      </c>
      <c r="I2337" s="25" t="str">
        <f>IF(K2337&gt;4,"Dames","Messieurs")</f>
        <v>Messieurs</v>
      </c>
      <c r="J2337" t="str">
        <f>RIGHT(B2337,5)</f>
        <v>250.0</v>
      </c>
      <c r="K2337">
        <f>VALUE(LEFT(J2337,1))</f>
        <v>2</v>
      </c>
      <c r="L2337" s="25" t="str">
        <f>+O2337</f>
        <v>R9 </v>
      </c>
      <c r="M2337" s="25" t="s">
        <v>3093</v>
      </c>
      <c r="N2337" s="25" t="s">
        <v>3094</v>
      </c>
      <c r="O2337" s="25" t="s">
        <v>3073</v>
      </c>
      <c r="P2337" s="25">
        <v>32458</v>
      </c>
      <c r="Q2337" s="25">
        <v>0.75</v>
      </c>
      <c r="R2337" s="25" t="s">
        <v>87</v>
      </c>
      <c r="S2337" s="25" t="s">
        <v>878</v>
      </c>
    </row>
    <row r="2338" spans="1:19" x14ac:dyDescent="0.35">
      <c r="A2338" s="25" t="str">
        <f>+N2338</f>
        <v>Tavel Julien</v>
      </c>
      <c r="B2338" s="25" t="str">
        <f>+M2338</f>
        <v>877.93.167.0</v>
      </c>
      <c r="C2338" s="25" t="str">
        <f>LEFT(L2338,2)</f>
        <v>R7</v>
      </c>
      <c r="D2338" s="25">
        <f>+Q2338</f>
        <v>2.6110000000000002</v>
      </c>
      <c r="E2338" s="25" t="str">
        <f>+R2338</f>
        <v>A</v>
      </c>
      <c r="F2338" s="25" t="str">
        <f>+S2338</f>
        <v>A</v>
      </c>
      <c r="G2338" s="29" t="s">
        <v>3995</v>
      </c>
      <c r="H2338" s="29" t="str">
        <f t="shared" si="37"/>
        <v/>
      </c>
      <c r="I2338" s="25" t="str">
        <f>IF(K2338&gt;4,"Dames","Messieurs")</f>
        <v>Messieurs</v>
      </c>
      <c r="J2338" t="str">
        <f>RIGHT(B2338,5)</f>
        <v>167.0</v>
      </c>
      <c r="K2338">
        <f>VALUE(LEFT(J2338,1))</f>
        <v>1</v>
      </c>
      <c r="L2338" s="25" t="str">
        <f>+O2338</f>
        <v>R7 </v>
      </c>
      <c r="M2338" s="25" t="s">
        <v>4174</v>
      </c>
      <c r="N2338" s="25" t="s">
        <v>4175</v>
      </c>
      <c r="O2338" s="25" t="s">
        <v>3066</v>
      </c>
      <c r="P2338" s="25">
        <v>14911</v>
      </c>
      <c r="Q2338" s="25">
        <v>2.6110000000000002</v>
      </c>
      <c r="R2338" s="25" t="s">
        <v>36</v>
      </c>
      <c r="S2338" s="25" t="s">
        <v>36</v>
      </c>
    </row>
    <row r="2339" spans="1:19" x14ac:dyDescent="0.35">
      <c r="A2339" s="25" t="str">
        <f>+N2339</f>
        <v>Tavera Bernardo</v>
      </c>
      <c r="B2339" s="25" t="str">
        <f>+M2339</f>
        <v>877.87.130.0</v>
      </c>
      <c r="C2339" s="25" t="str">
        <f>LEFT(L2339,2)</f>
        <v>R6</v>
      </c>
      <c r="D2339" s="25">
        <f>+Q2339</f>
        <v>4.0449999999999999</v>
      </c>
      <c r="E2339" s="25" t="str">
        <f>+R2339</f>
        <v>35+</v>
      </c>
      <c r="F2339" s="25" t="str">
        <f>+S2339</f>
        <v>A</v>
      </c>
      <c r="G2339" s="29" t="s">
        <v>29</v>
      </c>
      <c r="H2339" s="29" t="str">
        <f t="shared" si="37"/>
        <v/>
      </c>
      <c r="I2339" s="25" t="str">
        <f>IF(K2339&gt;4,"Dames","Messieurs")</f>
        <v>Messieurs</v>
      </c>
      <c r="J2339" t="str">
        <f>RIGHT(B2339,5)</f>
        <v>130.0</v>
      </c>
      <c r="K2339">
        <f>VALUE(LEFT(J2339,1))</f>
        <v>1</v>
      </c>
      <c r="L2339" s="25" t="str">
        <f>+O2339</f>
        <v>R6 </v>
      </c>
      <c r="M2339" s="25" t="s">
        <v>5226</v>
      </c>
      <c r="N2339" s="25" t="s">
        <v>5227</v>
      </c>
      <c r="O2339" s="25" t="s">
        <v>3065</v>
      </c>
      <c r="P2339" s="25">
        <v>7511</v>
      </c>
      <c r="Q2339" s="25">
        <v>4.0449999999999999</v>
      </c>
      <c r="R2339" s="25" t="s">
        <v>42</v>
      </c>
      <c r="S2339" s="25" t="s">
        <v>36</v>
      </c>
    </row>
    <row r="2340" spans="1:19" x14ac:dyDescent="0.35">
      <c r="A2340" s="25" t="str">
        <f>+N2340</f>
        <v>Taylor-Hall Jessica</v>
      </c>
      <c r="B2340" s="25" t="str">
        <f>+M2340</f>
        <v>877.90.825.0</v>
      </c>
      <c r="C2340" s="25" t="str">
        <f>LEFT(L2340,2)</f>
        <v>R7</v>
      </c>
      <c r="D2340" s="25">
        <f>+Q2340</f>
        <v>3.1440000000000001</v>
      </c>
      <c r="E2340" s="25" t="str">
        <f>+R2340</f>
        <v>35+</v>
      </c>
      <c r="F2340" s="25" t="str">
        <f>+S2340</f>
        <v>A</v>
      </c>
      <c r="G2340" s="29" t="s">
        <v>1839</v>
      </c>
      <c r="H2340" s="29" t="str">
        <f t="shared" si="37"/>
        <v/>
      </c>
      <c r="I2340" s="25" t="str">
        <f>IF(K2340&gt;4,"Dames","Messieurs")</f>
        <v>Dames</v>
      </c>
      <c r="J2340" t="str">
        <f>RIGHT(B2340,5)</f>
        <v>825.0</v>
      </c>
      <c r="K2340">
        <f>VALUE(LEFT(J2340,1))</f>
        <v>8</v>
      </c>
      <c r="L2340" s="25" t="str">
        <f>+O2340</f>
        <v>R7 </v>
      </c>
      <c r="M2340" s="25" t="s">
        <v>2058</v>
      </c>
      <c r="N2340" s="25" t="s">
        <v>2059</v>
      </c>
      <c r="O2340" s="25" t="s">
        <v>3066</v>
      </c>
      <c r="P2340" s="25">
        <v>4109</v>
      </c>
      <c r="Q2340" s="25">
        <v>3.1440000000000001</v>
      </c>
      <c r="R2340" s="25" t="s">
        <v>42</v>
      </c>
      <c r="S2340" s="25" t="s">
        <v>36</v>
      </c>
    </row>
    <row r="2341" spans="1:19" x14ac:dyDescent="0.35">
      <c r="A2341" s="25" t="str">
        <f>+N2341</f>
        <v>Tazi Yacine</v>
      </c>
      <c r="B2341" s="25" t="str">
        <f>+M2341</f>
        <v>877.14.447.0</v>
      </c>
      <c r="C2341" s="25" t="str">
        <f>LEFT(L2341,2)</f>
        <v>R7</v>
      </c>
      <c r="D2341" s="25">
        <f>+Q2341</f>
        <v>2.6280000000000001</v>
      </c>
      <c r="E2341" s="25" t="str">
        <f>+R2341</f>
        <v>12&amp;U</v>
      </c>
      <c r="F2341" s="25" t="str">
        <f>+S2341</f>
        <v>A</v>
      </c>
      <c r="G2341" s="29" t="s">
        <v>1839</v>
      </c>
      <c r="H2341" s="29" t="str">
        <f t="shared" si="37"/>
        <v/>
      </c>
      <c r="I2341" s="25" t="str">
        <f>IF(K2341&gt;4,"Dames","Messieurs")</f>
        <v>Messieurs</v>
      </c>
      <c r="J2341" t="str">
        <f>RIGHT(B2341,5)</f>
        <v>447.0</v>
      </c>
      <c r="K2341">
        <f>VALUE(LEFT(J2341,1))</f>
        <v>4</v>
      </c>
      <c r="L2341" s="25" t="str">
        <f>+O2341</f>
        <v>R7 </v>
      </c>
      <c r="M2341" s="25" t="s">
        <v>4958</v>
      </c>
      <c r="N2341" s="25" t="s">
        <v>4959</v>
      </c>
      <c r="O2341" s="25" t="s">
        <v>3066</v>
      </c>
      <c r="P2341" s="25">
        <v>14806</v>
      </c>
      <c r="Q2341" s="25">
        <v>2.6280000000000001</v>
      </c>
      <c r="R2341" s="25" t="s">
        <v>50</v>
      </c>
      <c r="S2341" s="25" t="s">
        <v>36</v>
      </c>
    </row>
    <row r="2342" spans="1:19" x14ac:dyDescent="0.35">
      <c r="A2342" s="25" t="str">
        <f>+N2342</f>
        <v>Tchérémissinoff Grégor</v>
      </c>
      <c r="B2342" s="25" t="str">
        <f>+M2342</f>
        <v>877.45.177.0</v>
      </c>
      <c r="C2342" s="25" t="str">
        <f>LEFT(L2342,2)</f>
        <v>R9</v>
      </c>
      <c r="D2342" s="25">
        <f>+Q2342</f>
        <v>0.75</v>
      </c>
      <c r="E2342" s="25" t="str">
        <f>+R2342</f>
        <v>80+</v>
      </c>
      <c r="F2342" s="25" t="str">
        <f>+S2342</f>
        <v>S</v>
      </c>
      <c r="G2342" s="29" t="s">
        <v>3995</v>
      </c>
      <c r="H2342" s="29" t="str">
        <f t="shared" si="37"/>
        <v/>
      </c>
      <c r="I2342" s="25" t="str">
        <f>IF(K2342&gt;4,"Dames","Messieurs")</f>
        <v>Messieurs</v>
      </c>
      <c r="J2342" t="str">
        <f>RIGHT(B2342,5)</f>
        <v>177.0</v>
      </c>
      <c r="K2342">
        <f>VALUE(LEFT(J2342,1))</f>
        <v>1</v>
      </c>
      <c r="L2342" s="25" t="str">
        <f>+O2342</f>
        <v>R9 </v>
      </c>
      <c r="M2342" s="25" t="s">
        <v>4304</v>
      </c>
      <c r="N2342" s="25" t="s">
        <v>4305</v>
      </c>
      <c r="O2342" s="25" t="s">
        <v>3073</v>
      </c>
      <c r="P2342" s="25">
        <v>32458</v>
      </c>
      <c r="Q2342" s="25">
        <v>0.75</v>
      </c>
      <c r="R2342" s="25" t="s">
        <v>160</v>
      </c>
      <c r="S2342" s="25" t="s">
        <v>878</v>
      </c>
    </row>
    <row r="2343" spans="1:19" x14ac:dyDescent="0.35">
      <c r="A2343" s="25" t="str">
        <f>+N2343</f>
        <v>Tchokeu Nana Shola</v>
      </c>
      <c r="B2343" s="25" t="str">
        <f>+M2343</f>
        <v>877.97.883.0</v>
      </c>
      <c r="C2343" s="25" t="str">
        <f>LEFT(L2343,2)</f>
        <v>R9</v>
      </c>
      <c r="D2343" s="25">
        <f>+Q2343</f>
        <v>0.75</v>
      </c>
      <c r="E2343" s="25" t="str">
        <f>+R2343</f>
        <v>A</v>
      </c>
      <c r="F2343" s="25" t="str">
        <f>+S2343</f>
        <v>S</v>
      </c>
      <c r="G2343" s="29" t="s">
        <v>3359</v>
      </c>
      <c r="H2343" s="29" t="str">
        <f t="shared" si="37"/>
        <v/>
      </c>
      <c r="I2343" s="25" t="str">
        <f>IF(K2343&gt;4,"Dames","Messieurs")</f>
        <v>Dames</v>
      </c>
      <c r="J2343" t="str">
        <f>RIGHT(B2343,5)</f>
        <v>883.0</v>
      </c>
      <c r="K2343">
        <f>VALUE(LEFT(J2343,1))</f>
        <v>8</v>
      </c>
      <c r="L2343" s="25" t="str">
        <f>+O2343</f>
        <v>R9 </v>
      </c>
      <c r="M2343" s="25" t="s">
        <v>1754</v>
      </c>
      <c r="N2343" s="25" t="s">
        <v>1755</v>
      </c>
      <c r="O2343" s="25" t="s">
        <v>3073</v>
      </c>
      <c r="P2343" s="25">
        <v>11805</v>
      </c>
      <c r="Q2343" s="25">
        <v>0.75</v>
      </c>
      <c r="R2343" s="25" t="s">
        <v>36</v>
      </c>
      <c r="S2343" s="25" t="s">
        <v>878</v>
      </c>
    </row>
    <row r="2344" spans="1:19" x14ac:dyDescent="0.35">
      <c r="A2344" s="25" t="str">
        <f>+N2344</f>
        <v>Teheux-Custers Danielle</v>
      </c>
      <c r="B2344" s="25" t="str">
        <f>+M2344</f>
        <v>878.66.593.0</v>
      </c>
      <c r="C2344" s="25" t="str">
        <f>LEFT(L2344,2)</f>
        <v>R8</v>
      </c>
      <c r="D2344" s="25">
        <f>+Q2344</f>
        <v>1.167</v>
      </c>
      <c r="E2344" s="25" t="str">
        <f>+R2344</f>
        <v>55+</v>
      </c>
      <c r="F2344" s="25" t="str">
        <f>+S2344</f>
        <v>S</v>
      </c>
      <c r="G2344" s="29" t="s">
        <v>2175</v>
      </c>
      <c r="H2344" s="29" t="str">
        <f t="shared" si="37"/>
        <v/>
      </c>
      <c r="I2344" s="25" t="str">
        <f>IF(K2344&gt;4,"Dames","Messieurs")</f>
        <v>Dames</v>
      </c>
      <c r="J2344" t="str">
        <f>RIGHT(B2344,5)</f>
        <v>593.0</v>
      </c>
      <c r="K2344">
        <f>VALUE(LEFT(J2344,1))</f>
        <v>5</v>
      </c>
      <c r="L2344" s="25" t="str">
        <f>+O2344</f>
        <v>R8 </v>
      </c>
      <c r="M2344" s="25" t="s">
        <v>2823</v>
      </c>
      <c r="N2344" s="25" t="s">
        <v>2824</v>
      </c>
      <c r="O2344" s="25" t="s">
        <v>3070</v>
      </c>
      <c r="P2344" s="25">
        <v>9988</v>
      </c>
      <c r="Q2344" s="25">
        <v>1.167</v>
      </c>
      <c r="R2344" s="25" t="s">
        <v>53</v>
      </c>
      <c r="S2344" s="25" t="s">
        <v>878</v>
      </c>
    </row>
    <row r="2345" spans="1:19" x14ac:dyDescent="0.35">
      <c r="A2345" s="25" t="str">
        <f>+N2345</f>
        <v>Telefont Isaac</v>
      </c>
      <c r="B2345" s="25" t="str">
        <f>+M2345</f>
        <v>878.16.173.0</v>
      </c>
      <c r="C2345" s="25" t="str">
        <f>LEFT(L2345,2)</f>
        <v>R9</v>
      </c>
      <c r="D2345" s="25">
        <f>+Q2345</f>
        <v>0.745</v>
      </c>
      <c r="E2345" s="25" t="str">
        <f>+R2345</f>
        <v>10&amp;U</v>
      </c>
      <c r="F2345" s="25" t="str">
        <f>+S2345</f>
        <v>A</v>
      </c>
      <c r="G2345" s="29" t="s">
        <v>543</v>
      </c>
      <c r="H2345" s="29" t="str">
        <f t="shared" si="37"/>
        <v/>
      </c>
      <c r="I2345" s="25" t="str">
        <f>IF(K2345&gt;4,"Dames","Messieurs")</f>
        <v>Messieurs</v>
      </c>
      <c r="J2345" t="str">
        <f>RIGHT(B2345,5)</f>
        <v>173.0</v>
      </c>
      <c r="K2345">
        <f>VALUE(LEFT(J2345,1))</f>
        <v>1</v>
      </c>
      <c r="L2345" s="25" t="str">
        <f>+O2345</f>
        <v>R9 </v>
      </c>
      <c r="M2345" s="25" t="s">
        <v>4040</v>
      </c>
      <c r="N2345" s="25" t="s">
        <v>4041</v>
      </c>
      <c r="O2345" s="25" t="s">
        <v>3073</v>
      </c>
      <c r="P2345" s="25">
        <v>44548</v>
      </c>
      <c r="Q2345" s="25">
        <v>0.745</v>
      </c>
      <c r="R2345" s="25" t="s">
        <v>110</v>
      </c>
      <c r="S2345" s="25" t="s">
        <v>36</v>
      </c>
    </row>
    <row r="2346" spans="1:19" x14ac:dyDescent="0.35">
      <c r="A2346" s="25" t="str">
        <f>+N2346</f>
        <v>Terrier Clara</v>
      </c>
      <c r="B2346" s="25" t="str">
        <f>+M2346</f>
        <v>879.09.677.0</v>
      </c>
      <c r="C2346" s="25" t="str">
        <f>LEFT(L2346,2)</f>
        <v>R8</v>
      </c>
      <c r="D2346" s="25">
        <f>+Q2346</f>
        <v>0.94</v>
      </c>
      <c r="E2346" s="25" t="str">
        <f>+R2346</f>
        <v>16&amp;U</v>
      </c>
      <c r="F2346" s="25" t="str">
        <f>+S2346</f>
        <v>A</v>
      </c>
      <c r="G2346" s="29" t="s">
        <v>28</v>
      </c>
      <c r="H2346" s="29" t="str">
        <f t="shared" si="37"/>
        <v/>
      </c>
      <c r="I2346" s="25" t="str">
        <f>IF(K2346&gt;4,"Dames","Messieurs")</f>
        <v>Dames</v>
      </c>
      <c r="J2346" t="str">
        <f>RIGHT(B2346,5)</f>
        <v>677.0</v>
      </c>
      <c r="K2346">
        <f>VALUE(LEFT(J2346,1))</f>
        <v>6</v>
      </c>
      <c r="L2346" s="25" t="str">
        <f>+O2346</f>
        <v>R8 </v>
      </c>
      <c r="M2346" s="25" t="s">
        <v>2490</v>
      </c>
      <c r="N2346" s="25" t="s">
        <v>2491</v>
      </c>
      <c r="O2346" s="25" t="s">
        <v>3070</v>
      </c>
      <c r="P2346" s="25">
        <v>10880</v>
      </c>
      <c r="Q2346" s="25">
        <v>0.94</v>
      </c>
      <c r="R2346" s="25" t="s">
        <v>87</v>
      </c>
      <c r="S2346" s="25" t="s">
        <v>36</v>
      </c>
    </row>
    <row r="2347" spans="1:19" x14ac:dyDescent="0.35">
      <c r="A2347" s="25" t="str">
        <f>+N2347</f>
        <v>Terrier Maxime</v>
      </c>
      <c r="B2347" s="25" t="str">
        <f>+M2347</f>
        <v>879.92.385.0</v>
      </c>
      <c r="C2347" s="25" t="str">
        <f>LEFT(L2347,2)</f>
        <v>R6</v>
      </c>
      <c r="D2347" s="25">
        <f>+Q2347</f>
        <v>4.468</v>
      </c>
      <c r="E2347" s="25" t="str">
        <f>+R2347</f>
        <v>A</v>
      </c>
      <c r="F2347" s="25" t="str">
        <f>+S2347</f>
        <v>A</v>
      </c>
      <c r="G2347" s="29" t="s">
        <v>3995</v>
      </c>
      <c r="H2347" s="29" t="str">
        <f t="shared" si="37"/>
        <v/>
      </c>
      <c r="I2347" s="25" t="str">
        <f>IF(K2347&gt;4,"Dames","Messieurs")</f>
        <v>Messieurs</v>
      </c>
      <c r="J2347" t="str">
        <f>RIGHT(B2347,5)</f>
        <v>385.0</v>
      </c>
      <c r="K2347">
        <f>VALUE(LEFT(J2347,1))</f>
        <v>3</v>
      </c>
      <c r="L2347" s="25" t="str">
        <f>+O2347</f>
        <v>R6 </v>
      </c>
      <c r="M2347" s="25" t="s">
        <v>4144</v>
      </c>
      <c r="N2347" s="25" t="s">
        <v>4145</v>
      </c>
      <c r="O2347" s="25" t="s">
        <v>3065</v>
      </c>
      <c r="P2347" s="25">
        <v>5931</v>
      </c>
      <c r="Q2347" s="25">
        <v>4.468</v>
      </c>
      <c r="R2347" s="25" t="s">
        <v>36</v>
      </c>
      <c r="S2347" s="25" t="s">
        <v>36</v>
      </c>
    </row>
    <row r="2348" spans="1:19" x14ac:dyDescent="0.35">
      <c r="A2348" s="25" t="str">
        <f>+N2348</f>
        <v>Terrier Philippe</v>
      </c>
      <c r="B2348" s="25" t="str">
        <f>+M2348</f>
        <v>879.71.262.0</v>
      </c>
      <c r="C2348" s="25" t="str">
        <f>LEFT(L2348,2)</f>
        <v>R8</v>
      </c>
      <c r="D2348" s="25">
        <f>+Q2348</f>
        <v>1.407</v>
      </c>
      <c r="E2348" s="25" t="str">
        <f>+R2348</f>
        <v>50+</v>
      </c>
      <c r="F2348" s="25" t="str">
        <f>+S2348</f>
        <v>A</v>
      </c>
      <c r="G2348" s="29" t="s">
        <v>3995</v>
      </c>
      <c r="H2348" s="29" t="str">
        <f t="shared" si="37"/>
        <v/>
      </c>
      <c r="I2348" s="25" t="str">
        <f>IF(K2348&gt;4,"Dames","Messieurs")</f>
        <v>Messieurs</v>
      </c>
      <c r="J2348" t="str">
        <f>RIGHT(B2348,5)</f>
        <v>262.0</v>
      </c>
      <c r="K2348">
        <f>VALUE(LEFT(J2348,1))</f>
        <v>2</v>
      </c>
      <c r="L2348" s="25" t="str">
        <f>+O2348</f>
        <v>R8 </v>
      </c>
      <c r="M2348" s="25" t="s">
        <v>4216</v>
      </c>
      <c r="N2348" s="25" t="s">
        <v>4217</v>
      </c>
      <c r="O2348" s="25" t="s">
        <v>3070</v>
      </c>
      <c r="P2348" s="25">
        <v>24326</v>
      </c>
      <c r="Q2348" s="25">
        <v>1.407</v>
      </c>
      <c r="R2348" s="25" t="s">
        <v>39</v>
      </c>
      <c r="S2348" s="25" t="s">
        <v>36</v>
      </c>
    </row>
    <row r="2349" spans="1:19" x14ac:dyDescent="0.35">
      <c r="A2349" s="25" t="str">
        <f>+N2349</f>
        <v>Tesei Francesco</v>
      </c>
      <c r="B2349" s="25" t="str">
        <f>+M2349</f>
        <v>879.86.261.0</v>
      </c>
      <c r="C2349" s="25" t="str">
        <f>LEFT(L2349,2)</f>
        <v>R7</v>
      </c>
      <c r="D2349" s="25">
        <f>+Q2349</f>
        <v>2.62</v>
      </c>
      <c r="E2349" s="25" t="str">
        <f>+R2349</f>
        <v>35+</v>
      </c>
      <c r="F2349" s="25" t="str">
        <f>+S2349</f>
        <v>A</v>
      </c>
      <c r="G2349" s="29" t="s">
        <v>2175</v>
      </c>
      <c r="H2349" s="29" t="str">
        <f t="shared" si="37"/>
        <v/>
      </c>
      <c r="I2349" s="25" t="str">
        <f>IF(K2349&gt;4,"Dames","Messieurs")</f>
        <v>Messieurs</v>
      </c>
      <c r="J2349" t="str">
        <f>RIGHT(B2349,5)</f>
        <v>261.0</v>
      </c>
      <c r="K2349">
        <f>VALUE(LEFT(J2349,1))</f>
        <v>2</v>
      </c>
      <c r="L2349" s="25" t="str">
        <f>+O2349</f>
        <v>R7 </v>
      </c>
      <c r="M2349" s="25" t="s">
        <v>3387</v>
      </c>
      <c r="N2349" s="25" t="s">
        <v>3388</v>
      </c>
      <c r="O2349" s="25" t="s">
        <v>3066</v>
      </c>
      <c r="P2349" s="25">
        <v>14846</v>
      </c>
      <c r="Q2349" s="25">
        <v>2.62</v>
      </c>
      <c r="R2349" s="25" t="s">
        <v>42</v>
      </c>
      <c r="S2349" s="25" t="s">
        <v>36</v>
      </c>
    </row>
    <row r="2350" spans="1:19" x14ac:dyDescent="0.35">
      <c r="A2350" s="25" t="str">
        <f>+N2350</f>
        <v>Tetard Jan</v>
      </c>
      <c r="B2350" s="25" t="str">
        <f>+M2350</f>
        <v>879.74.103.0</v>
      </c>
      <c r="C2350" s="25" t="str">
        <f>LEFT(L2350,2)</f>
        <v>R8</v>
      </c>
      <c r="D2350" s="25">
        <f>+Q2350</f>
        <v>1.2929999999999999</v>
      </c>
      <c r="E2350" s="25" t="str">
        <f>+R2350</f>
        <v>50+</v>
      </c>
      <c r="F2350" s="25" t="str">
        <f>+S2350</f>
        <v>A</v>
      </c>
      <c r="G2350" s="29" t="s">
        <v>2175</v>
      </c>
      <c r="H2350" s="29" t="str">
        <f t="shared" si="37"/>
        <v/>
      </c>
      <c r="I2350" s="25" t="str">
        <f>IF(K2350&gt;4,"Dames","Messieurs")</f>
        <v>Messieurs</v>
      </c>
      <c r="J2350" t="str">
        <f>RIGHT(B2350,5)</f>
        <v>103.0</v>
      </c>
      <c r="K2350">
        <f>VALUE(LEFT(J2350,1))</f>
        <v>1</v>
      </c>
      <c r="L2350" s="25" t="str">
        <f>+O2350</f>
        <v>R8 </v>
      </c>
      <c r="M2350" s="25" t="s">
        <v>3960</v>
      </c>
      <c r="N2350" s="25" t="s">
        <v>3961</v>
      </c>
      <c r="O2350" s="25" t="s">
        <v>3070</v>
      </c>
      <c r="P2350" s="25">
        <v>25679</v>
      </c>
      <c r="Q2350" s="25">
        <v>1.2929999999999999</v>
      </c>
      <c r="R2350" s="25" t="s">
        <v>39</v>
      </c>
      <c r="S2350" s="25" t="s">
        <v>36</v>
      </c>
    </row>
    <row r="2351" spans="1:19" x14ac:dyDescent="0.35">
      <c r="A2351" s="25" t="str">
        <f>+N2351</f>
        <v>Tetard Julie</v>
      </c>
      <c r="B2351" s="25" t="str">
        <f>+M2351</f>
        <v>879.76.848.0</v>
      </c>
      <c r="C2351" s="25" t="str">
        <f>LEFT(L2351,2)</f>
        <v>R8</v>
      </c>
      <c r="D2351" s="25">
        <f>+Q2351</f>
        <v>1.417</v>
      </c>
      <c r="E2351" s="25" t="str">
        <f>+R2351</f>
        <v>45+</v>
      </c>
      <c r="F2351" s="25" t="str">
        <f>+S2351</f>
        <v>A</v>
      </c>
      <c r="G2351" s="29" t="s">
        <v>539</v>
      </c>
      <c r="H2351" s="29" t="str">
        <f t="shared" si="37"/>
        <v/>
      </c>
      <c r="I2351" s="25" t="str">
        <f>IF(K2351&gt;4,"Dames","Messieurs")</f>
        <v>Dames</v>
      </c>
      <c r="J2351" t="str">
        <f>RIGHT(B2351,5)</f>
        <v>848.0</v>
      </c>
      <c r="K2351">
        <f>VALUE(LEFT(J2351,1))</f>
        <v>8</v>
      </c>
      <c r="L2351" s="25" t="str">
        <f>+O2351</f>
        <v>R8 </v>
      </c>
      <c r="M2351" s="25" t="s">
        <v>2271</v>
      </c>
      <c r="N2351" s="25" t="s">
        <v>2272</v>
      </c>
      <c r="O2351" s="25" t="s">
        <v>3070</v>
      </c>
      <c r="P2351" s="25">
        <v>8879</v>
      </c>
      <c r="Q2351" s="25">
        <v>1.417</v>
      </c>
      <c r="R2351" s="25" t="s">
        <v>78</v>
      </c>
      <c r="S2351" s="25" t="s">
        <v>36</v>
      </c>
    </row>
    <row r="2352" spans="1:19" x14ac:dyDescent="0.35">
      <c r="A2352" s="25" t="str">
        <f>+N2352</f>
        <v>Tetard Mathis</v>
      </c>
      <c r="B2352" s="25" t="str">
        <f>+M2352</f>
        <v>879.14.324.0</v>
      </c>
      <c r="C2352" s="25" t="str">
        <f>LEFT(L2352,2)</f>
        <v>R9</v>
      </c>
      <c r="D2352" s="25">
        <f>+Q2352</f>
        <v>0.72399999999999998</v>
      </c>
      <c r="E2352" s="25" t="str">
        <f>+R2352</f>
        <v>12&amp;U</v>
      </c>
      <c r="F2352" s="25" t="str">
        <f>+S2352</f>
        <v>A</v>
      </c>
      <c r="G2352" s="29" t="s">
        <v>539</v>
      </c>
      <c r="H2352" s="29" t="str">
        <f t="shared" si="37"/>
        <v/>
      </c>
      <c r="I2352" s="25" t="str">
        <f>IF(K2352&gt;4,"Dames","Messieurs")</f>
        <v>Messieurs</v>
      </c>
      <c r="J2352" t="str">
        <f>RIGHT(B2352,5)</f>
        <v>324.0</v>
      </c>
      <c r="K2352">
        <f>VALUE(LEFT(J2352,1))</f>
        <v>3</v>
      </c>
      <c r="L2352" s="25" t="str">
        <f>+O2352</f>
        <v>R9 </v>
      </c>
      <c r="M2352" s="25" t="s">
        <v>3110</v>
      </c>
      <c r="N2352" s="25" t="s">
        <v>3111</v>
      </c>
      <c r="O2352" s="25" t="s">
        <v>3073</v>
      </c>
      <c r="P2352" s="25">
        <v>56502</v>
      </c>
      <c r="Q2352" s="25">
        <v>0.72399999999999998</v>
      </c>
      <c r="R2352" s="25" t="s">
        <v>50</v>
      </c>
      <c r="S2352" s="25" t="s">
        <v>36</v>
      </c>
    </row>
    <row r="2353" spans="1:19" x14ac:dyDescent="0.35">
      <c r="A2353" s="25" t="str">
        <f>+N2353</f>
        <v>Tettoni Clio</v>
      </c>
      <c r="B2353" s="25" t="str">
        <f>+M2353</f>
        <v>879.89.740.0</v>
      </c>
      <c r="C2353" s="25" t="str">
        <f>LEFT(L2353,2)</f>
        <v>R7</v>
      </c>
      <c r="D2353" s="25">
        <f>+Q2353</f>
        <v>2.64</v>
      </c>
      <c r="E2353" s="25" t="str">
        <f>+R2353</f>
        <v>35+</v>
      </c>
      <c r="F2353" s="25" t="str">
        <f>+S2353</f>
        <v>S</v>
      </c>
      <c r="G2353" s="29" t="s">
        <v>543</v>
      </c>
      <c r="H2353" s="29" t="str">
        <f t="shared" si="37"/>
        <v/>
      </c>
      <c r="I2353" s="25" t="str">
        <f>IF(K2353&gt;4,"Dames","Messieurs")</f>
        <v>Dames</v>
      </c>
      <c r="J2353" t="str">
        <f>RIGHT(B2353,5)</f>
        <v>740.0</v>
      </c>
      <c r="K2353">
        <f>VALUE(LEFT(J2353,1))</f>
        <v>7</v>
      </c>
      <c r="L2353" s="25" t="str">
        <f>+O2353</f>
        <v>R7 </v>
      </c>
      <c r="M2353" s="25" t="s">
        <v>2338</v>
      </c>
      <c r="N2353" s="25" t="s">
        <v>2339</v>
      </c>
      <c r="O2353" s="25" t="s">
        <v>3066</v>
      </c>
      <c r="P2353" s="25">
        <v>5156</v>
      </c>
      <c r="Q2353" s="25">
        <v>2.64</v>
      </c>
      <c r="R2353" s="25" t="s">
        <v>42</v>
      </c>
      <c r="S2353" s="25" t="s">
        <v>878</v>
      </c>
    </row>
    <row r="2354" spans="1:19" x14ac:dyDescent="0.35">
      <c r="A2354" s="25" t="str">
        <f>+N2354</f>
        <v>Texeira Paulo</v>
      </c>
      <c r="B2354" s="25" t="str">
        <f>+M2354</f>
        <v>879.81.173.0</v>
      </c>
      <c r="C2354" s="25" t="str">
        <f>LEFT(L2354,2)</f>
        <v>R9</v>
      </c>
      <c r="D2354" s="25">
        <f>+Q2354</f>
        <v>0.75</v>
      </c>
      <c r="E2354" s="25" t="str">
        <f>+R2354</f>
        <v>40+</v>
      </c>
      <c r="F2354" s="25" t="str">
        <f>+S2354</f>
        <v>S</v>
      </c>
      <c r="G2354" s="29" t="s">
        <v>25</v>
      </c>
      <c r="H2354" s="29" t="str">
        <f t="shared" si="37"/>
        <v/>
      </c>
      <c r="I2354" s="25" t="str">
        <f>IF(K2354&gt;4,"Dames","Messieurs")</f>
        <v>Messieurs</v>
      </c>
      <c r="J2354" t="str">
        <f>RIGHT(B2354,5)</f>
        <v>173.0</v>
      </c>
      <c r="K2354">
        <f>VALUE(LEFT(J2354,1))</f>
        <v>1</v>
      </c>
      <c r="L2354" s="25" t="str">
        <f>+O2354</f>
        <v>R9 </v>
      </c>
      <c r="M2354" s="25" t="s">
        <v>1015</v>
      </c>
      <c r="N2354" s="25" t="s">
        <v>1016</v>
      </c>
      <c r="O2354" s="25" t="s">
        <v>3073</v>
      </c>
      <c r="P2354" s="25">
        <v>32458</v>
      </c>
      <c r="Q2354" s="25">
        <v>0.75</v>
      </c>
      <c r="R2354" s="25" t="s">
        <v>68</v>
      </c>
      <c r="S2354" s="25" t="s">
        <v>878</v>
      </c>
    </row>
    <row r="2355" spans="1:19" x14ac:dyDescent="0.35">
      <c r="A2355" s="25" t="str">
        <f>+N2355</f>
        <v>Tharin Christian</v>
      </c>
      <c r="B2355" s="25" t="str">
        <f>+M2355</f>
        <v>880.73.116.0</v>
      </c>
      <c r="C2355" s="25" t="str">
        <f>LEFT(L2355,2)</f>
        <v>R9</v>
      </c>
      <c r="D2355" s="25">
        <f>+Q2355</f>
        <v>0.75</v>
      </c>
      <c r="E2355" s="25" t="str">
        <f>+R2355</f>
        <v>50+</v>
      </c>
      <c r="F2355" s="25" t="str">
        <f>+S2355</f>
        <v>S</v>
      </c>
      <c r="G2355" s="29" t="s">
        <v>543</v>
      </c>
      <c r="H2355" s="29" t="str">
        <f t="shared" si="37"/>
        <v/>
      </c>
      <c r="I2355" s="25" t="str">
        <f>IF(K2355&gt;4,"Dames","Messieurs")</f>
        <v>Messieurs</v>
      </c>
      <c r="J2355" t="str">
        <f>RIGHT(B2355,5)</f>
        <v>116.0</v>
      </c>
      <c r="K2355">
        <f>VALUE(LEFT(J2355,1))</f>
        <v>1</v>
      </c>
      <c r="L2355" s="25" t="str">
        <f>+O2355</f>
        <v>R9 </v>
      </c>
      <c r="M2355" s="25" t="s">
        <v>1387</v>
      </c>
      <c r="N2355" s="25" t="s">
        <v>1388</v>
      </c>
      <c r="O2355" s="25" t="s">
        <v>3073</v>
      </c>
      <c r="P2355" s="25">
        <v>32458</v>
      </c>
      <c r="Q2355" s="25">
        <v>0.75</v>
      </c>
      <c r="R2355" s="25" t="s">
        <v>39</v>
      </c>
      <c r="S2355" s="25" t="s">
        <v>878</v>
      </c>
    </row>
    <row r="2356" spans="1:19" x14ac:dyDescent="0.35">
      <c r="A2356" s="25" t="str">
        <f>+N2356</f>
        <v>Theilkaes Loic</v>
      </c>
      <c r="B2356" s="25" t="str">
        <f>+M2356</f>
        <v>881.94.348.0</v>
      </c>
      <c r="C2356" s="25" t="str">
        <f>LEFT(L2356,2)</f>
        <v>R8</v>
      </c>
      <c r="D2356" s="25">
        <f>+Q2356</f>
        <v>1.319</v>
      </c>
      <c r="E2356" s="25" t="str">
        <f>+R2356</f>
        <v>A</v>
      </c>
      <c r="F2356" s="25" t="str">
        <f>+S2356</f>
        <v>S</v>
      </c>
      <c r="G2356" s="29" t="s">
        <v>1839</v>
      </c>
      <c r="H2356" s="29" t="str">
        <f t="shared" si="37"/>
        <v/>
      </c>
      <c r="I2356" s="25" t="str">
        <f>IF(K2356&gt;4,"Dames","Messieurs")</f>
        <v>Messieurs</v>
      </c>
      <c r="J2356" t="str">
        <f>RIGHT(B2356,5)</f>
        <v>348.0</v>
      </c>
      <c r="K2356">
        <f>VALUE(LEFT(J2356,1))</f>
        <v>3</v>
      </c>
      <c r="L2356" s="25" t="str">
        <f>+O2356</f>
        <v>R8 </v>
      </c>
      <c r="M2356" s="25" t="s">
        <v>2526</v>
      </c>
      <c r="N2356" s="25" t="s">
        <v>2527</v>
      </c>
      <c r="O2356" s="25" t="s">
        <v>3070</v>
      </c>
      <c r="P2356" s="25">
        <v>25329</v>
      </c>
      <c r="Q2356" s="25">
        <v>1.319</v>
      </c>
      <c r="R2356" s="25" t="s">
        <v>36</v>
      </c>
      <c r="S2356" s="25" t="s">
        <v>878</v>
      </c>
    </row>
    <row r="2357" spans="1:19" x14ac:dyDescent="0.35">
      <c r="A2357" s="25" t="str">
        <f>+N2357</f>
        <v>Theintz Lucas</v>
      </c>
      <c r="B2357" s="25" t="str">
        <f>+M2357</f>
        <v>881.09.223.0</v>
      </c>
      <c r="C2357" s="25" t="str">
        <f>LEFT(L2357,2)</f>
        <v>R7</v>
      </c>
      <c r="D2357" s="25">
        <f>+Q2357</f>
        <v>2.9209999999999998</v>
      </c>
      <c r="E2357" s="25" t="str">
        <f>+R2357</f>
        <v>16&amp;U</v>
      </c>
      <c r="F2357" s="25" t="str">
        <f>+S2357</f>
        <v>A</v>
      </c>
      <c r="G2357" s="29" t="s">
        <v>3996</v>
      </c>
      <c r="H2357" s="29" t="str">
        <f t="shared" si="37"/>
        <v/>
      </c>
      <c r="I2357" s="25" t="str">
        <f>IF(K2357&gt;4,"Dames","Messieurs")</f>
        <v>Messieurs</v>
      </c>
      <c r="J2357" t="str">
        <f>RIGHT(B2357,5)</f>
        <v>223.0</v>
      </c>
      <c r="K2357">
        <f>VALUE(LEFT(J2357,1))</f>
        <v>2</v>
      </c>
      <c r="L2357" s="25" t="str">
        <f>+O2357</f>
        <v>R7 </v>
      </c>
      <c r="M2357" s="25" t="s">
        <v>4467</v>
      </c>
      <c r="N2357" s="25" t="s">
        <v>4468</v>
      </c>
      <c r="O2357" s="25" t="s">
        <v>3066</v>
      </c>
      <c r="P2357" s="25">
        <v>13077</v>
      </c>
      <c r="Q2357" s="25">
        <v>2.9209999999999998</v>
      </c>
      <c r="R2357" s="25" t="s">
        <v>87</v>
      </c>
      <c r="S2357" s="25" t="s">
        <v>36</v>
      </c>
    </row>
    <row r="2358" spans="1:19" x14ac:dyDescent="0.35">
      <c r="A2358" s="25" t="str">
        <f>+N2358</f>
        <v>Thibaud Maxime</v>
      </c>
      <c r="B2358" s="25" t="str">
        <f>+M2358</f>
        <v>881.93.225.0</v>
      </c>
      <c r="C2358" s="25" t="str">
        <f>LEFT(L2358,2)</f>
        <v>R7</v>
      </c>
      <c r="D2358" s="25">
        <f>+Q2358</f>
        <v>3.274</v>
      </c>
      <c r="E2358" s="25" t="str">
        <f>+R2358</f>
        <v>A</v>
      </c>
      <c r="F2358" s="25" t="str">
        <f>+S2358</f>
        <v>A</v>
      </c>
      <c r="G2358" s="29" t="s">
        <v>27</v>
      </c>
      <c r="H2358" s="29" t="str">
        <f t="shared" si="37"/>
        <v/>
      </c>
      <c r="I2358" s="25" t="str">
        <f>IF(K2358&gt;4,"Dames","Messieurs")</f>
        <v>Messieurs</v>
      </c>
      <c r="J2358" t="str">
        <f>RIGHT(B2358,5)</f>
        <v>225.0</v>
      </c>
      <c r="K2358">
        <f>VALUE(LEFT(J2358,1))</f>
        <v>2</v>
      </c>
      <c r="L2358" s="25" t="str">
        <f>+O2358</f>
        <v>R7 </v>
      </c>
      <c r="M2358" s="25" t="s">
        <v>2419</v>
      </c>
      <c r="N2358" s="25" t="s">
        <v>2420</v>
      </c>
      <c r="O2358" s="25" t="s">
        <v>3066</v>
      </c>
      <c r="P2358" s="25">
        <v>11124</v>
      </c>
      <c r="Q2358" s="25">
        <v>3.274</v>
      </c>
      <c r="R2358" s="25" t="s">
        <v>36</v>
      </c>
      <c r="S2358" s="25" t="s">
        <v>36</v>
      </c>
    </row>
    <row r="2359" spans="1:19" x14ac:dyDescent="0.35">
      <c r="A2359" s="25" t="str">
        <f>+N2359</f>
        <v>Thiongane Baïdy</v>
      </c>
      <c r="B2359" s="25" t="str">
        <f>+M2359</f>
        <v>881.70.284.0</v>
      </c>
      <c r="C2359" s="25" t="str">
        <f>LEFT(L2359,2)</f>
        <v>R9</v>
      </c>
      <c r="D2359" s="25">
        <f>+Q2359</f>
        <v>0.75</v>
      </c>
      <c r="E2359" s="25" t="str">
        <f>+R2359</f>
        <v>55+</v>
      </c>
      <c r="F2359" s="25" t="str">
        <f>+S2359</f>
        <v>S</v>
      </c>
      <c r="G2359" s="29" t="s">
        <v>543</v>
      </c>
      <c r="H2359" s="29" t="str">
        <f t="shared" si="37"/>
        <v/>
      </c>
      <c r="I2359" s="25" t="str">
        <f>IF(K2359&gt;4,"Dames","Messieurs")</f>
        <v>Messieurs</v>
      </c>
      <c r="J2359" t="str">
        <f>RIGHT(B2359,5)</f>
        <v>284.0</v>
      </c>
      <c r="K2359">
        <f>VALUE(LEFT(J2359,1))</f>
        <v>2</v>
      </c>
      <c r="L2359" s="25" t="str">
        <f>+O2359</f>
        <v>R9 </v>
      </c>
      <c r="M2359" s="25" t="s">
        <v>1389</v>
      </c>
      <c r="N2359" s="25" t="s">
        <v>1390</v>
      </c>
      <c r="O2359" s="25" t="s">
        <v>3073</v>
      </c>
      <c r="P2359" s="25">
        <v>32458</v>
      </c>
      <c r="Q2359" s="25">
        <v>0.75</v>
      </c>
      <c r="R2359" s="25" t="s">
        <v>53</v>
      </c>
      <c r="S2359" s="25" t="s">
        <v>878</v>
      </c>
    </row>
    <row r="2360" spans="1:19" x14ac:dyDescent="0.35">
      <c r="A2360" s="25" t="str">
        <f>+N2360</f>
        <v>THOMAS Alexandre</v>
      </c>
      <c r="B2360" s="25" t="str">
        <f>+M2360</f>
        <v>882.87.268.0</v>
      </c>
      <c r="C2360" s="25" t="str">
        <f>LEFT(L2360,2)</f>
        <v>R6</v>
      </c>
      <c r="D2360" s="25">
        <f>+Q2360</f>
        <v>3.5859999999999999</v>
      </c>
      <c r="E2360" s="25" t="str">
        <f>+R2360</f>
        <v>35+</v>
      </c>
      <c r="F2360" s="25" t="str">
        <f>+S2360</f>
        <v>A</v>
      </c>
      <c r="G2360" s="29" t="s">
        <v>543</v>
      </c>
      <c r="H2360" s="29" t="str">
        <f t="shared" si="37"/>
        <v/>
      </c>
      <c r="I2360" s="25" t="str">
        <f>IF(K2360&gt;4,"Dames","Messieurs")</f>
        <v>Messieurs</v>
      </c>
      <c r="J2360" t="str">
        <f>RIGHT(B2360,5)</f>
        <v>268.0</v>
      </c>
      <c r="K2360">
        <f>VALUE(LEFT(J2360,1))</f>
        <v>2</v>
      </c>
      <c r="L2360" s="25" t="str">
        <f>+O2360</f>
        <v>R6 </v>
      </c>
      <c r="M2360" s="25" t="s">
        <v>3136</v>
      </c>
      <c r="N2360" s="25" t="s">
        <v>3137</v>
      </c>
      <c r="O2360" s="25" t="s">
        <v>3065</v>
      </c>
      <c r="P2360" s="25">
        <v>9526</v>
      </c>
      <c r="Q2360" s="25">
        <v>3.5859999999999999</v>
      </c>
      <c r="R2360" s="25" t="s">
        <v>42</v>
      </c>
      <c r="S2360" s="25" t="s">
        <v>36</v>
      </c>
    </row>
    <row r="2361" spans="1:19" x14ac:dyDescent="0.35">
      <c r="A2361" s="25" t="str">
        <f>+N2361</f>
        <v>Thomas Nathan</v>
      </c>
      <c r="B2361" s="25" t="str">
        <f>+M2361</f>
        <v>882.90.341.0</v>
      </c>
      <c r="C2361" s="25" t="str">
        <f>LEFT(L2361,2)</f>
        <v>R9</v>
      </c>
      <c r="D2361" s="25">
        <f>+Q2361</f>
        <v>0.75</v>
      </c>
      <c r="E2361" s="25" t="str">
        <f>+R2361</f>
        <v>35+</v>
      </c>
      <c r="F2361" s="25" t="str">
        <f>+S2361</f>
        <v>S</v>
      </c>
      <c r="G2361" s="29" t="s">
        <v>28</v>
      </c>
      <c r="H2361" s="29" t="str">
        <f t="shared" si="37"/>
        <v/>
      </c>
      <c r="I2361" s="25" t="str">
        <f>IF(K2361&gt;4,"Dames","Messieurs")</f>
        <v>Messieurs</v>
      </c>
      <c r="J2361" t="str">
        <f>RIGHT(B2361,5)</f>
        <v>341.0</v>
      </c>
      <c r="K2361">
        <f>VALUE(LEFT(J2361,1))</f>
        <v>3</v>
      </c>
      <c r="L2361" s="25" t="str">
        <f>+O2361</f>
        <v>R9 </v>
      </c>
      <c r="M2361" s="25" t="s">
        <v>388</v>
      </c>
      <c r="N2361" s="25" t="s">
        <v>389</v>
      </c>
      <c r="O2361" s="25" t="s">
        <v>3073</v>
      </c>
      <c r="P2361" s="25">
        <v>32458</v>
      </c>
      <c r="Q2361" s="25">
        <v>0.75</v>
      </c>
      <c r="R2361" s="25" t="s">
        <v>42</v>
      </c>
      <c r="S2361" s="25" t="s">
        <v>878</v>
      </c>
    </row>
    <row r="2362" spans="1:19" x14ac:dyDescent="0.35">
      <c r="A2362" s="25" t="str">
        <f>+N2362</f>
        <v>Thomas Olivia</v>
      </c>
      <c r="B2362" s="25" t="str">
        <f>+M2362</f>
        <v>882.13.801.0</v>
      </c>
      <c r="C2362" s="25" t="str">
        <f>LEFT(L2362,2)</f>
        <v>R7</v>
      </c>
      <c r="D2362" s="25">
        <f>+Q2362</f>
        <v>2.121</v>
      </c>
      <c r="E2362" s="25" t="str">
        <f>+R2362</f>
        <v>12&amp;U</v>
      </c>
      <c r="F2362" s="25" t="str">
        <f>+S2362</f>
        <v>S</v>
      </c>
      <c r="G2362" s="29" t="s">
        <v>2175</v>
      </c>
      <c r="H2362" s="29" t="str">
        <f t="shared" si="37"/>
        <v/>
      </c>
      <c r="I2362" s="25" t="str">
        <f>IF(K2362&gt;4,"Dames","Messieurs")</f>
        <v>Dames</v>
      </c>
      <c r="J2362" t="str">
        <f>RIGHT(B2362,5)</f>
        <v>801.0</v>
      </c>
      <c r="K2362">
        <f>VALUE(LEFT(J2362,1))</f>
        <v>8</v>
      </c>
      <c r="L2362" s="25" t="str">
        <f>+O2362</f>
        <v>R7 </v>
      </c>
      <c r="M2362" s="25" t="s">
        <v>3934</v>
      </c>
      <c r="N2362" s="25" t="s">
        <v>3935</v>
      </c>
      <c r="O2362" s="25" t="s">
        <v>3066</v>
      </c>
      <c r="P2362" s="25">
        <v>6506</v>
      </c>
      <c r="Q2362" s="25">
        <v>2.121</v>
      </c>
      <c r="R2362" s="25" t="s">
        <v>50</v>
      </c>
      <c r="S2362" s="25" t="s">
        <v>878</v>
      </c>
    </row>
    <row r="2363" spans="1:19" x14ac:dyDescent="0.35">
      <c r="A2363" s="25" t="str">
        <f>+N2363</f>
        <v>Thomas Vivienne</v>
      </c>
      <c r="B2363" s="25" t="str">
        <f>+M2363</f>
        <v>882.10.645.0</v>
      </c>
      <c r="C2363" s="25" t="str">
        <f>LEFT(L2363,2)</f>
        <v>R7</v>
      </c>
      <c r="D2363" s="25">
        <f>+Q2363</f>
        <v>2.8849999999999998</v>
      </c>
      <c r="E2363" s="25" t="str">
        <f>+R2363</f>
        <v>16&amp;U</v>
      </c>
      <c r="F2363" s="25" t="str">
        <f>+S2363</f>
        <v>S</v>
      </c>
      <c r="G2363" s="29" t="s">
        <v>2175</v>
      </c>
      <c r="H2363" s="29" t="str">
        <f t="shared" si="37"/>
        <v/>
      </c>
      <c r="I2363" s="25" t="str">
        <f>IF(K2363&gt;4,"Dames","Messieurs")</f>
        <v>Dames</v>
      </c>
      <c r="J2363" t="str">
        <f>RIGHT(B2363,5)</f>
        <v>645.0</v>
      </c>
      <c r="K2363">
        <f>VALUE(LEFT(J2363,1))</f>
        <v>6</v>
      </c>
      <c r="L2363" s="25" t="str">
        <f>+O2363</f>
        <v>R7 </v>
      </c>
      <c r="M2363" s="25" t="s">
        <v>2691</v>
      </c>
      <c r="N2363" s="25" t="s">
        <v>2692</v>
      </c>
      <c r="O2363" s="25" t="s">
        <v>3066</v>
      </c>
      <c r="P2363" s="25">
        <v>4632</v>
      </c>
      <c r="Q2363" s="25">
        <v>2.8849999999999998</v>
      </c>
      <c r="R2363" s="25" t="s">
        <v>87</v>
      </c>
      <c r="S2363" s="25" t="s">
        <v>878</v>
      </c>
    </row>
    <row r="2364" spans="1:19" x14ac:dyDescent="0.35">
      <c r="A2364" s="25" t="str">
        <f>+N2364</f>
        <v>Thorburn Sienna</v>
      </c>
      <c r="B2364" s="25" t="str">
        <f>+M2364</f>
        <v>883.12.745.0</v>
      </c>
      <c r="C2364" s="25" t="str">
        <f>LEFT(L2364,2)</f>
        <v>R5</v>
      </c>
      <c r="D2364" s="25">
        <f>+Q2364</f>
        <v>5.577</v>
      </c>
      <c r="E2364" s="25" t="str">
        <f>+R2364</f>
        <v>14&amp;U</v>
      </c>
      <c r="F2364" s="25" t="str">
        <f>+S2364</f>
        <v>A</v>
      </c>
      <c r="G2364" s="29" t="s">
        <v>27</v>
      </c>
      <c r="H2364" s="29" t="str">
        <f t="shared" si="37"/>
        <v/>
      </c>
      <c r="I2364" s="25" t="str">
        <f>IF(K2364&gt;4,"Dames","Messieurs")</f>
        <v>Dames</v>
      </c>
      <c r="J2364" t="str">
        <f>RIGHT(B2364,5)</f>
        <v>745.0</v>
      </c>
      <c r="K2364">
        <f>VALUE(LEFT(J2364,1))</f>
        <v>7</v>
      </c>
      <c r="L2364" s="25" t="str">
        <f>+O2364</f>
        <v>R5 </v>
      </c>
      <c r="M2364" s="25" t="s">
        <v>2427</v>
      </c>
      <c r="N2364" s="25" t="s">
        <v>2428</v>
      </c>
      <c r="O2364" s="25" t="s">
        <v>3084</v>
      </c>
      <c r="P2364" s="25">
        <v>1087</v>
      </c>
      <c r="Q2364" s="25">
        <v>5.577</v>
      </c>
      <c r="R2364" s="25" t="s">
        <v>83</v>
      </c>
      <c r="S2364" s="25" t="s">
        <v>36</v>
      </c>
    </row>
    <row r="2365" spans="1:19" x14ac:dyDescent="0.35">
      <c r="A2365" s="25" t="str">
        <f>+N2365</f>
        <v>Thorens Claude</v>
      </c>
      <c r="B2365" s="25" t="str">
        <f>+M2365</f>
        <v>883.67.353.0</v>
      </c>
      <c r="C2365" s="25" t="str">
        <f>LEFT(L2365,2)</f>
        <v>R8</v>
      </c>
      <c r="D2365" s="25">
        <f>+Q2365</f>
        <v>1.528</v>
      </c>
      <c r="E2365" s="25" t="str">
        <f>+R2365</f>
        <v>55+</v>
      </c>
      <c r="F2365" s="25" t="str">
        <f>+S2365</f>
        <v>A</v>
      </c>
      <c r="G2365" s="29" t="s">
        <v>539</v>
      </c>
      <c r="H2365" s="29" t="str">
        <f t="shared" si="37"/>
        <v/>
      </c>
      <c r="I2365" s="25" t="str">
        <f>IF(K2365&gt;4,"Dames","Messieurs")</f>
        <v>Messieurs</v>
      </c>
      <c r="J2365" t="str">
        <f>RIGHT(B2365,5)</f>
        <v>353.0</v>
      </c>
      <c r="K2365">
        <f>VALUE(LEFT(J2365,1))</f>
        <v>3</v>
      </c>
      <c r="L2365" s="25" t="str">
        <f>+O2365</f>
        <v>R8 </v>
      </c>
      <c r="M2365" s="25" t="s">
        <v>489</v>
      </c>
      <c r="N2365" s="25" t="s">
        <v>490</v>
      </c>
      <c r="O2365" s="25" t="s">
        <v>3070</v>
      </c>
      <c r="P2365" s="25">
        <v>23144</v>
      </c>
      <c r="Q2365" s="25">
        <v>1.528</v>
      </c>
      <c r="R2365" s="25" t="s">
        <v>53</v>
      </c>
      <c r="S2365" s="25" t="s">
        <v>36</v>
      </c>
    </row>
    <row r="2366" spans="1:19" x14ac:dyDescent="0.35">
      <c r="A2366" s="25" t="str">
        <f>+N2366</f>
        <v>Thouvenin Alexandre</v>
      </c>
      <c r="B2366" s="25" t="str">
        <f>+M2366</f>
        <v>883.97.454.0</v>
      </c>
      <c r="C2366" s="25" t="str">
        <f>LEFT(L2366,2)</f>
        <v>R7</v>
      </c>
      <c r="D2366" s="25">
        <f>+Q2366</f>
        <v>2.2930000000000001</v>
      </c>
      <c r="E2366" s="25" t="str">
        <f>+R2366</f>
        <v>A</v>
      </c>
      <c r="F2366" s="25" t="str">
        <f>+S2366</f>
        <v>S</v>
      </c>
      <c r="G2366" s="29" t="s">
        <v>29</v>
      </c>
      <c r="H2366" s="29" t="str">
        <f t="shared" si="37"/>
        <v/>
      </c>
      <c r="I2366" s="25" t="str">
        <f>IF(K2366&gt;4,"Dames","Messieurs")</f>
        <v>Messieurs</v>
      </c>
      <c r="J2366" t="str">
        <f>RIGHT(B2366,5)</f>
        <v>454.0</v>
      </c>
      <c r="K2366">
        <f>VALUE(LEFT(J2366,1))</f>
        <v>4</v>
      </c>
      <c r="L2366" s="25" t="str">
        <f>+O2366</f>
        <v>R7 </v>
      </c>
      <c r="M2366" s="25" t="s">
        <v>5274</v>
      </c>
      <c r="N2366" s="25" t="s">
        <v>5275</v>
      </c>
      <c r="O2366" s="25" t="s">
        <v>3066</v>
      </c>
      <c r="P2366" s="25">
        <v>17014</v>
      </c>
      <c r="Q2366" s="25">
        <v>2.2930000000000001</v>
      </c>
      <c r="R2366" s="25" t="s">
        <v>36</v>
      </c>
      <c r="S2366" s="25" t="s">
        <v>878</v>
      </c>
    </row>
    <row r="2367" spans="1:19" x14ac:dyDescent="0.35">
      <c r="A2367" s="25" t="str">
        <f>+N2367</f>
        <v>Thurre Mélanie</v>
      </c>
      <c r="B2367" s="25" t="str">
        <f>+M2367</f>
        <v>884.95.652.0</v>
      </c>
      <c r="C2367" s="25" t="str">
        <f>LEFT(L2367,2)</f>
        <v>R6</v>
      </c>
      <c r="D2367" s="25">
        <f>+Q2367</f>
        <v>3.444</v>
      </c>
      <c r="E2367" s="25" t="str">
        <f>+R2367</f>
        <v>30+</v>
      </c>
      <c r="F2367" s="25" t="str">
        <f>+S2367</f>
        <v>A</v>
      </c>
      <c r="G2367" s="29" t="s">
        <v>3974</v>
      </c>
      <c r="H2367" s="29" t="str">
        <f t="shared" si="37"/>
        <v/>
      </c>
      <c r="I2367" s="25" t="str">
        <f>IF(K2367&gt;4,"Dames","Messieurs")</f>
        <v>Dames</v>
      </c>
      <c r="J2367" t="str">
        <f>RIGHT(B2367,5)</f>
        <v>652.0</v>
      </c>
      <c r="K2367">
        <f>VALUE(LEFT(J2367,1))</f>
        <v>6</v>
      </c>
      <c r="L2367" s="25" t="str">
        <f>+O2367</f>
        <v>R6 </v>
      </c>
      <c r="M2367" s="25" t="s">
        <v>3440</v>
      </c>
      <c r="N2367" s="25" t="s">
        <v>3441</v>
      </c>
      <c r="O2367" s="25" t="s">
        <v>3065</v>
      </c>
      <c r="P2367" s="25">
        <v>3562</v>
      </c>
      <c r="Q2367" s="25">
        <v>3.444</v>
      </c>
      <c r="R2367" s="25" t="s">
        <v>35</v>
      </c>
      <c r="S2367" s="25" t="s">
        <v>36</v>
      </c>
    </row>
    <row r="2368" spans="1:19" x14ac:dyDescent="0.35">
      <c r="A2368" s="25" t="str">
        <f>+N2368</f>
        <v>Thury Isaac</v>
      </c>
      <c r="B2368" s="25" t="str">
        <f>+M2368</f>
        <v>884.89.491.0</v>
      </c>
      <c r="C2368" s="25" t="str">
        <f>LEFT(L2368,2)</f>
        <v>R8</v>
      </c>
      <c r="D2368" s="25">
        <f>+Q2368</f>
        <v>1.131</v>
      </c>
      <c r="E2368" s="25" t="str">
        <f>+R2368</f>
        <v>35+</v>
      </c>
      <c r="F2368" s="25" t="str">
        <f>+S2368</f>
        <v>A</v>
      </c>
      <c r="G2368" s="29" t="s">
        <v>3996</v>
      </c>
      <c r="H2368" s="29" t="str">
        <f t="shared" si="37"/>
        <v/>
      </c>
      <c r="I2368" s="25" t="str">
        <f>IF(K2368&gt;4,"Dames","Messieurs")</f>
        <v>Messieurs</v>
      </c>
      <c r="J2368" t="str">
        <f>RIGHT(B2368,5)</f>
        <v>491.0</v>
      </c>
      <c r="K2368">
        <f>VALUE(LEFT(J2368,1))</f>
        <v>4</v>
      </c>
      <c r="L2368" s="25" t="str">
        <f>+O2368</f>
        <v>R8 </v>
      </c>
      <c r="M2368" s="25" t="s">
        <v>4523</v>
      </c>
      <c r="N2368" s="25" t="s">
        <v>4524</v>
      </c>
      <c r="O2368" s="25" t="s">
        <v>3070</v>
      </c>
      <c r="P2368" s="25">
        <v>27576</v>
      </c>
      <c r="Q2368" s="25">
        <v>1.131</v>
      </c>
      <c r="R2368" s="25" t="s">
        <v>42</v>
      </c>
      <c r="S2368" s="25" t="s">
        <v>36</v>
      </c>
    </row>
    <row r="2369" spans="1:19" x14ac:dyDescent="0.35">
      <c r="A2369" s="25" t="str">
        <f>+N2369</f>
        <v>Tichelli Roméo</v>
      </c>
      <c r="B2369" s="25" t="str">
        <f>+M2369</f>
        <v>885.49.402.0</v>
      </c>
      <c r="C2369" s="25" t="str">
        <f>LEFT(L2369,2)</f>
        <v>R8</v>
      </c>
      <c r="D2369" s="25">
        <f>+Q2369</f>
        <v>1.7989999999999999</v>
      </c>
      <c r="E2369" s="25" t="str">
        <f>+R2369</f>
        <v>75+</v>
      </c>
      <c r="F2369" s="25" t="str">
        <f>+S2369</f>
        <v>A</v>
      </c>
      <c r="G2369" s="29" t="s">
        <v>2175</v>
      </c>
      <c r="H2369" s="29" t="str">
        <f t="shared" si="37"/>
        <v/>
      </c>
      <c r="I2369" s="25" t="str">
        <f>IF(K2369&gt;4,"Dames","Messieurs")</f>
        <v>Messieurs</v>
      </c>
      <c r="J2369" t="str">
        <f>RIGHT(B2369,5)</f>
        <v>402.0</v>
      </c>
      <c r="K2369">
        <f>VALUE(LEFT(J2369,1))</f>
        <v>4</v>
      </c>
      <c r="L2369" s="25" t="str">
        <f>+O2369</f>
        <v>R8 </v>
      </c>
      <c r="M2369" s="25" t="s">
        <v>2879</v>
      </c>
      <c r="N2369" s="25" t="s">
        <v>2880</v>
      </c>
      <c r="O2369" s="25" t="s">
        <v>3070</v>
      </c>
      <c r="P2369" s="25">
        <v>20797</v>
      </c>
      <c r="Q2369" s="25">
        <v>1.7989999999999999</v>
      </c>
      <c r="R2369" s="25" t="s">
        <v>159</v>
      </c>
      <c r="S2369" s="25" t="s">
        <v>36</v>
      </c>
    </row>
    <row r="2370" spans="1:19" x14ac:dyDescent="0.35">
      <c r="A2370" s="25" t="str">
        <f>+N2370</f>
        <v>Tièche Grégory</v>
      </c>
      <c r="B2370" s="25" t="str">
        <f>+M2370</f>
        <v>885.76.262.0</v>
      </c>
      <c r="C2370" s="25" t="str">
        <f>LEFT(L2370,2)</f>
        <v>R9</v>
      </c>
      <c r="D2370" s="25">
        <f>+Q2370</f>
        <v>0.75</v>
      </c>
      <c r="E2370" s="25" t="str">
        <f>+R2370</f>
        <v>45+</v>
      </c>
      <c r="F2370" s="25" t="str">
        <f>+S2370</f>
        <v>S</v>
      </c>
      <c r="G2370" s="29" t="s">
        <v>543</v>
      </c>
      <c r="H2370" s="29" t="str">
        <f t="shared" si="37"/>
        <v/>
      </c>
      <c r="I2370" s="25" t="str">
        <f>IF(K2370&gt;4,"Dames","Messieurs")</f>
        <v>Messieurs</v>
      </c>
      <c r="J2370" t="str">
        <f>RIGHT(B2370,5)</f>
        <v>262.0</v>
      </c>
      <c r="K2370">
        <f>VALUE(LEFT(J2370,1))</f>
        <v>2</v>
      </c>
      <c r="L2370" s="25" t="str">
        <f>+O2370</f>
        <v>R9 </v>
      </c>
      <c r="M2370" s="25" t="s">
        <v>1391</v>
      </c>
      <c r="N2370" s="25" t="s">
        <v>1392</v>
      </c>
      <c r="O2370" s="25" t="s">
        <v>3073</v>
      </c>
      <c r="P2370" s="25">
        <v>32458</v>
      </c>
      <c r="Q2370" s="25">
        <v>0.75</v>
      </c>
      <c r="R2370" s="25" t="s">
        <v>78</v>
      </c>
      <c r="S2370" s="25" t="s">
        <v>878</v>
      </c>
    </row>
    <row r="2371" spans="1:19" x14ac:dyDescent="0.35">
      <c r="A2371" s="25" t="str">
        <f>+N2371</f>
        <v>Tinello Laura</v>
      </c>
      <c r="B2371" s="25" t="str">
        <f>+M2371</f>
        <v>885.97.632.0</v>
      </c>
      <c r="C2371" s="25" t="str">
        <f>LEFT(L2371,2)</f>
        <v>R7</v>
      </c>
      <c r="D2371" s="25">
        <f>+Q2371</f>
        <v>2.274</v>
      </c>
      <c r="E2371" s="25" t="str">
        <f>+R2371</f>
        <v>A</v>
      </c>
      <c r="F2371" s="25" t="str">
        <f>+S2371</f>
        <v>S</v>
      </c>
      <c r="G2371" s="29" t="s">
        <v>3995</v>
      </c>
      <c r="H2371" s="29" t="str">
        <f t="shared" si="37"/>
        <v/>
      </c>
      <c r="I2371" s="25" t="str">
        <f>IF(K2371&gt;4,"Dames","Messieurs")</f>
        <v>Dames</v>
      </c>
      <c r="J2371" t="str">
        <f>RIGHT(B2371,5)</f>
        <v>632.0</v>
      </c>
      <c r="K2371">
        <f>VALUE(LEFT(J2371,1))</f>
        <v>6</v>
      </c>
      <c r="L2371" s="25" t="str">
        <f>+O2371</f>
        <v>R7 </v>
      </c>
      <c r="M2371" s="25" t="s">
        <v>4074</v>
      </c>
      <c r="N2371" s="25" t="s">
        <v>4075</v>
      </c>
      <c r="O2371" s="25" t="s">
        <v>3066</v>
      </c>
      <c r="P2371" s="25">
        <v>6063</v>
      </c>
      <c r="Q2371" s="25">
        <v>2.274</v>
      </c>
      <c r="R2371" s="25" t="s">
        <v>36</v>
      </c>
      <c r="S2371" s="25" t="s">
        <v>878</v>
      </c>
    </row>
    <row r="2372" spans="1:19" x14ac:dyDescent="0.35">
      <c r="A2372" s="25" t="str">
        <f>+N2372</f>
        <v>Tiquet Julien</v>
      </c>
      <c r="B2372" s="25" t="str">
        <f>+M2372</f>
        <v>885.92.202.0</v>
      </c>
      <c r="C2372" s="25" t="str">
        <f>LEFT(L2372,2)</f>
        <v>R9</v>
      </c>
      <c r="D2372" s="25">
        <f>+Q2372</f>
        <v>0.75</v>
      </c>
      <c r="E2372" s="25" t="str">
        <f>+R2372</f>
        <v>A</v>
      </c>
      <c r="F2372" s="25" t="str">
        <f>+S2372</f>
        <v>A</v>
      </c>
      <c r="G2372" s="29" t="s">
        <v>3393</v>
      </c>
      <c r="H2372" s="29" t="str">
        <f t="shared" si="37"/>
        <v/>
      </c>
      <c r="I2372" s="25" t="str">
        <f>IF(K2372&gt;4,"Dames","Messieurs")</f>
        <v>Messieurs</v>
      </c>
      <c r="J2372" t="str">
        <f>RIGHT(B2372,5)</f>
        <v>202.0</v>
      </c>
      <c r="K2372">
        <f>VALUE(LEFT(J2372,1))</f>
        <v>2</v>
      </c>
      <c r="L2372" s="25" t="str">
        <f>+O2372</f>
        <v>R9 </v>
      </c>
      <c r="M2372" s="25" t="s">
        <v>4773</v>
      </c>
      <c r="N2372" s="25" t="s">
        <v>4774</v>
      </c>
      <c r="O2372" s="25" t="s">
        <v>3073</v>
      </c>
      <c r="P2372" s="25">
        <v>32458</v>
      </c>
      <c r="Q2372" s="25">
        <v>0.75</v>
      </c>
      <c r="R2372" s="25" t="s">
        <v>36</v>
      </c>
      <c r="S2372" s="25" t="s">
        <v>36</v>
      </c>
    </row>
    <row r="2373" spans="1:19" x14ac:dyDescent="0.35">
      <c r="A2373" s="25" t="str">
        <f>+N2373</f>
        <v>Tireford Nicolas</v>
      </c>
      <c r="B2373" s="25" t="str">
        <f>+M2373</f>
        <v>886.99.233.0</v>
      </c>
      <c r="C2373" s="25" t="str">
        <f>LEFT(L2373,2)</f>
        <v>R7</v>
      </c>
      <c r="D2373" s="25">
        <f>+Q2373</f>
        <v>2.88</v>
      </c>
      <c r="E2373" s="25" t="str">
        <f>+R2373</f>
        <v>A</v>
      </c>
      <c r="F2373" s="25" t="str">
        <f>+S2373</f>
        <v>A</v>
      </c>
      <c r="G2373" s="29" t="s">
        <v>539</v>
      </c>
      <c r="H2373" s="29" t="str">
        <f t="shared" si="37"/>
        <v/>
      </c>
      <c r="I2373" s="25" t="str">
        <f>IF(K2373&gt;4,"Dames","Messieurs")</f>
        <v>Messieurs</v>
      </c>
      <c r="J2373" t="str">
        <f>RIGHT(B2373,5)</f>
        <v>233.0</v>
      </c>
      <c r="K2373">
        <f>VALUE(LEFT(J2373,1))</f>
        <v>2</v>
      </c>
      <c r="L2373" s="25" t="str">
        <f>+O2373</f>
        <v>R7 </v>
      </c>
      <c r="M2373" s="25" t="s">
        <v>1084</v>
      </c>
      <c r="N2373" s="25" t="s">
        <v>1085</v>
      </c>
      <c r="O2373" s="25" t="s">
        <v>3066</v>
      </c>
      <c r="P2373" s="25">
        <v>13305</v>
      </c>
      <c r="Q2373" s="25">
        <v>2.88</v>
      </c>
      <c r="R2373" s="25" t="s">
        <v>36</v>
      </c>
      <c r="S2373" s="25" t="s">
        <v>36</v>
      </c>
    </row>
    <row r="2374" spans="1:19" x14ac:dyDescent="0.35">
      <c r="A2374" s="25" t="str">
        <f>+N2374</f>
        <v>Tireford Valérie</v>
      </c>
      <c r="B2374" s="25" t="str">
        <f>+M2374</f>
        <v>886.68.760.0</v>
      </c>
      <c r="C2374" s="25" t="str">
        <f>LEFT(L2374,2)</f>
        <v>R8</v>
      </c>
      <c r="D2374" s="25">
        <f>+Q2374</f>
        <v>0.75900000000000001</v>
      </c>
      <c r="E2374" s="25" t="str">
        <f>+R2374</f>
        <v>55+</v>
      </c>
      <c r="F2374" s="25" t="str">
        <f>+S2374</f>
        <v>A</v>
      </c>
      <c r="G2374" s="29" t="s">
        <v>539</v>
      </c>
      <c r="H2374" s="29" t="str">
        <f t="shared" si="37"/>
        <v/>
      </c>
      <c r="I2374" s="25" t="str">
        <f>IF(K2374&gt;4,"Dames","Messieurs")</f>
        <v>Dames</v>
      </c>
      <c r="J2374" t="str">
        <f>RIGHT(B2374,5)</f>
        <v>760.0</v>
      </c>
      <c r="K2374">
        <f>VALUE(LEFT(J2374,1))</f>
        <v>7</v>
      </c>
      <c r="L2374" s="25" t="str">
        <f>+O2374</f>
        <v>R8 </v>
      </c>
      <c r="M2374" s="25" t="s">
        <v>2265</v>
      </c>
      <c r="N2374" s="25" t="s">
        <v>2266</v>
      </c>
      <c r="O2374" s="25" t="s">
        <v>3070</v>
      </c>
      <c r="P2374" s="25">
        <v>11759</v>
      </c>
      <c r="Q2374" s="25">
        <v>0.75900000000000001</v>
      </c>
      <c r="R2374" s="25" t="s">
        <v>53</v>
      </c>
      <c r="S2374" s="25" t="s">
        <v>36</v>
      </c>
    </row>
    <row r="2375" spans="1:19" x14ac:dyDescent="0.35">
      <c r="A2375" s="25" t="str">
        <f>+N2375</f>
        <v>Tirilly Arthur</v>
      </c>
      <c r="B2375" s="25" t="str">
        <f>+M2375</f>
        <v>886.10.392.0</v>
      </c>
      <c r="C2375" s="25" t="str">
        <f>LEFT(L2375,2)</f>
        <v>R7</v>
      </c>
      <c r="D2375" s="25">
        <f>+Q2375</f>
        <v>2.4460000000000002</v>
      </c>
      <c r="E2375" s="25" t="str">
        <f>+R2375</f>
        <v>16&amp;U</v>
      </c>
      <c r="F2375" s="25" t="str">
        <f>+S2375</f>
        <v>A</v>
      </c>
      <c r="G2375" s="29" t="s">
        <v>29</v>
      </c>
      <c r="H2375" s="29" t="str">
        <f t="shared" si="37"/>
        <v/>
      </c>
      <c r="I2375" s="25" t="str">
        <f>IF(K2375&gt;4,"Dames","Messieurs")</f>
        <v>Messieurs</v>
      </c>
      <c r="J2375" t="str">
        <f>RIGHT(B2375,5)</f>
        <v>392.0</v>
      </c>
      <c r="K2375">
        <f>VALUE(LEFT(J2375,1))</f>
        <v>3</v>
      </c>
      <c r="L2375" s="25" t="str">
        <f>+O2375</f>
        <v>R7 </v>
      </c>
      <c r="M2375" s="25" t="s">
        <v>5272</v>
      </c>
      <c r="N2375" s="25" t="s">
        <v>5273</v>
      </c>
      <c r="O2375" s="25" t="s">
        <v>3066</v>
      </c>
      <c r="P2375" s="25">
        <v>15948</v>
      </c>
      <c r="Q2375" s="34">
        <v>2.4460000000000002</v>
      </c>
      <c r="R2375" s="25" t="s">
        <v>87</v>
      </c>
      <c r="S2375" s="25" t="s">
        <v>36</v>
      </c>
    </row>
    <row r="2376" spans="1:19" x14ac:dyDescent="0.35">
      <c r="A2376" s="25" t="str">
        <f>+N2376</f>
        <v>Tirilly Maxime</v>
      </c>
      <c r="B2376" s="25" t="str">
        <f>+M2376</f>
        <v>886.13.322.0</v>
      </c>
      <c r="C2376" s="25" t="str">
        <f>LEFT(L2376,2)</f>
        <v>R9</v>
      </c>
      <c r="D2376" s="25">
        <f>+Q2376</f>
        <v>0.441</v>
      </c>
      <c r="E2376" s="25" t="str">
        <f>+R2376</f>
        <v>12&amp;U</v>
      </c>
      <c r="F2376" s="25" t="str">
        <f>+S2376</f>
        <v>A</v>
      </c>
      <c r="G2376" s="29" t="s">
        <v>29</v>
      </c>
      <c r="H2376" s="29" t="str">
        <f t="shared" si="37"/>
        <v/>
      </c>
      <c r="I2376" s="25" t="str">
        <f>IF(K2376&gt;4,"Dames","Messieurs")</f>
        <v>Messieurs</v>
      </c>
      <c r="J2376" t="str">
        <f>RIGHT(B2376,5)</f>
        <v>322.0</v>
      </c>
      <c r="K2376">
        <f>VALUE(LEFT(J2376,1))</f>
        <v>3</v>
      </c>
      <c r="L2376" s="25" t="str">
        <f>+O2376</f>
        <v>R9 </v>
      </c>
      <c r="M2376" s="25" t="s">
        <v>5394</v>
      </c>
      <c r="N2376" s="25" t="s">
        <v>5395</v>
      </c>
      <c r="O2376" s="25" t="s">
        <v>3073</v>
      </c>
      <c r="P2376" s="25">
        <v>58249</v>
      </c>
      <c r="Q2376" s="25">
        <v>0.441</v>
      </c>
      <c r="R2376" s="25" t="s">
        <v>50</v>
      </c>
      <c r="S2376" s="25" t="s">
        <v>36</v>
      </c>
    </row>
    <row r="2377" spans="1:19" x14ac:dyDescent="0.35">
      <c r="A2377" s="25" t="str">
        <f>+N2377</f>
        <v>Tissot Cecile</v>
      </c>
      <c r="B2377" s="25" t="str">
        <f>+M2377</f>
        <v>886.71.884.0</v>
      </c>
      <c r="C2377" s="25" t="str">
        <f>LEFT(L2377,2)</f>
        <v>R9</v>
      </c>
      <c r="D2377" s="25">
        <f>+Q2377</f>
        <v>0.75</v>
      </c>
      <c r="E2377" s="25" t="str">
        <f>+R2377</f>
        <v>50+</v>
      </c>
      <c r="F2377" s="25" t="str">
        <f>+S2377</f>
        <v>A</v>
      </c>
      <c r="G2377" s="29" t="s">
        <v>3359</v>
      </c>
      <c r="H2377" s="29" t="str">
        <f t="shared" si="37"/>
        <v/>
      </c>
      <c r="I2377" s="25" t="str">
        <f>IF(K2377&gt;4,"Dames","Messieurs")</f>
        <v>Dames</v>
      </c>
      <c r="J2377" t="str">
        <f>RIGHT(B2377,5)</f>
        <v>884.0</v>
      </c>
      <c r="K2377">
        <f>VALUE(LEFT(J2377,1))</f>
        <v>8</v>
      </c>
      <c r="L2377" s="25" t="str">
        <f>+O2377</f>
        <v>R9 </v>
      </c>
      <c r="M2377" s="25" t="s">
        <v>3907</v>
      </c>
      <c r="N2377" s="25" t="s">
        <v>3908</v>
      </c>
      <c r="O2377" s="25" t="s">
        <v>3073</v>
      </c>
      <c r="P2377" s="25">
        <v>11805</v>
      </c>
      <c r="Q2377" s="25">
        <v>0.75</v>
      </c>
      <c r="R2377" s="25" t="s">
        <v>39</v>
      </c>
      <c r="S2377" s="25" t="s">
        <v>36</v>
      </c>
    </row>
    <row r="2378" spans="1:19" x14ac:dyDescent="0.35">
      <c r="A2378" s="25" t="str">
        <f>+N2378</f>
        <v>Titzé Adam</v>
      </c>
      <c r="B2378" s="25" t="str">
        <f>+M2378</f>
        <v>886.07.284.0</v>
      </c>
      <c r="C2378" s="25" t="str">
        <f>LEFT(L2378,2)</f>
        <v>R7</v>
      </c>
      <c r="D2378" s="25">
        <f>+Q2378</f>
        <v>1.9790000000000001</v>
      </c>
      <c r="E2378" s="25" t="str">
        <f>+R2378</f>
        <v>18&amp;U</v>
      </c>
      <c r="F2378" s="25" t="str">
        <f>+S2378</f>
        <v>A</v>
      </c>
      <c r="G2378" s="29" t="s">
        <v>2175</v>
      </c>
      <c r="H2378" s="29" t="str">
        <f t="shared" si="37"/>
        <v/>
      </c>
      <c r="I2378" s="25" t="str">
        <f>IF(K2378&gt;4,"Dames","Messieurs")</f>
        <v>Messieurs</v>
      </c>
      <c r="J2378" t="str">
        <f>RIGHT(B2378,5)</f>
        <v>284.0</v>
      </c>
      <c r="K2378">
        <f>VALUE(LEFT(J2378,1))</f>
        <v>2</v>
      </c>
      <c r="L2378" s="25" t="str">
        <f>+O2378</f>
        <v>R7 </v>
      </c>
      <c r="M2378" s="25" t="s">
        <v>2869</v>
      </c>
      <c r="N2378" s="25" t="s">
        <v>2870</v>
      </c>
      <c r="O2378" s="25" t="s">
        <v>3066</v>
      </c>
      <c r="P2378" s="25">
        <v>19324</v>
      </c>
      <c r="Q2378" s="25">
        <v>1.9790000000000001</v>
      </c>
      <c r="R2378" s="25" t="s">
        <v>73</v>
      </c>
      <c r="S2378" s="25" t="s">
        <v>36</v>
      </c>
    </row>
    <row r="2379" spans="1:19" x14ac:dyDescent="0.35">
      <c r="A2379" s="25" t="str">
        <f>+N2379</f>
        <v>Todorash Maria</v>
      </c>
      <c r="B2379" s="25" t="str">
        <f>+M2379</f>
        <v>887.99.550.0</v>
      </c>
      <c r="C2379" s="25" t="str">
        <f>LEFT(L2379,2)</f>
        <v>R4</v>
      </c>
      <c r="D2379" s="25">
        <f>+Q2379</f>
        <v>6.2130000000000001</v>
      </c>
      <c r="E2379" s="25" t="str">
        <f>+R2379</f>
        <v>A</v>
      </c>
      <c r="F2379" s="25" t="str">
        <f>+S2379</f>
        <v>A</v>
      </c>
      <c r="G2379" s="29" t="s">
        <v>28</v>
      </c>
      <c r="H2379" s="29" t="str">
        <f t="shared" si="37"/>
        <v/>
      </c>
      <c r="I2379" s="25" t="str">
        <f>IF(K2379&gt;4,"Dames","Messieurs")</f>
        <v>Dames</v>
      </c>
      <c r="J2379" t="str">
        <f>RIGHT(B2379,5)</f>
        <v>550.0</v>
      </c>
      <c r="K2379">
        <f>VALUE(LEFT(J2379,1))</f>
        <v>5</v>
      </c>
      <c r="L2379" s="25" t="str">
        <f>+O2379</f>
        <v>R4 </v>
      </c>
      <c r="M2379" s="25" t="s">
        <v>4816</v>
      </c>
      <c r="N2379" s="25" t="s">
        <v>4817</v>
      </c>
      <c r="O2379" s="25" t="s">
        <v>3064</v>
      </c>
      <c r="P2379" s="25">
        <v>748</v>
      </c>
      <c r="Q2379" s="25">
        <v>6.2130000000000001</v>
      </c>
      <c r="R2379" s="25" t="s">
        <v>36</v>
      </c>
      <c r="S2379" s="25" t="s">
        <v>36</v>
      </c>
    </row>
    <row r="2380" spans="1:19" x14ac:dyDescent="0.35">
      <c r="A2380" s="25" t="str">
        <f>+N2380</f>
        <v>Tofield Thomas</v>
      </c>
      <c r="B2380" s="25" t="str">
        <f>+M2380</f>
        <v>887.70.486.0</v>
      </c>
      <c r="C2380" s="25" t="str">
        <f>LEFT(L2380,2)</f>
        <v>R9</v>
      </c>
      <c r="D2380" s="25">
        <f>+Q2380</f>
        <v>0.59499999999999997</v>
      </c>
      <c r="E2380" s="25" t="str">
        <f>+R2380</f>
        <v>55+</v>
      </c>
      <c r="F2380" s="25" t="str">
        <f>+S2380</f>
        <v>A</v>
      </c>
      <c r="G2380" s="29" t="s">
        <v>3996</v>
      </c>
      <c r="H2380" s="29" t="str">
        <f t="shared" si="37"/>
        <v/>
      </c>
      <c r="I2380" s="25" t="str">
        <f>IF(K2380&gt;4,"Dames","Messieurs")</f>
        <v>Messieurs</v>
      </c>
      <c r="J2380" t="str">
        <f>RIGHT(B2380,5)</f>
        <v>486.0</v>
      </c>
      <c r="K2380">
        <f>VALUE(LEFT(J2380,1))</f>
        <v>4</v>
      </c>
      <c r="L2380" s="25" t="str">
        <f>+O2380</f>
        <v>R9 </v>
      </c>
      <c r="M2380" s="25" t="s">
        <v>4561</v>
      </c>
      <c r="N2380" s="25" t="s">
        <v>4562</v>
      </c>
      <c r="O2380" s="25" t="s">
        <v>3073</v>
      </c>
      <c r="P2380" s="25">
        <v>57717</v>
      </c>
      <c r="Q2380" s="25">
        <v>0.59499999999999997</v>
      </c>
      <c r="R2380" s="25" t="s">
        <v>53</v>
      </c>
      <c r="S2380" s="25" t="s">
        <v>36</v>
      </c>
    </row>
    <row r="2381" spans="1:19" x14ac:dyDescent="0.35">
      <c r="A2381" s="25" t="str">
        <f>+N2381</f>
        <v>Tolgyesi François</v>
      </c>
      <c r="B2381" s="25" t="str">
        <f>+M2381</f>
        <v>888.63.247.0</v>
      </c>
      <c r="C2381" s="25" t="str">
        <f>LEFT(L2381,2)</f>
        <v>R9</v>
      </c>
      <c r="D2381" s="25">
        <f>+Q2381</f>
        <v>0.75</v>
      </c>
      <c r="E2381" s="25" t="str">
        <f>+R2381</f>
        <v>60+</v>
      </c>
      <c r="F2381" s="25" t="str">
        <f>+S2381</f>
        <v>S</v>
      </c>
      <c r="G2381" s="29" t="s">
        <v>3359</v>
      </c>
      <c r="H2381" s="29" t="str">
        <f t="shared" si="37"/>
        <v/>
      </c>
      <c r="I2381" s="25" t="str">
        <f>IF(K2381&gt;4,"Dames","Messieurs")</f>
        <v>Messieurs</v>
      </c>
      <c r="J2381" t="str">
        <f>RIGHT(B2381,5)</f>
        <v>247.0</v>
      </c>
      <c r="K2381">
        <f>VALUE(LEFT(J2381,1))</f>
        <v>2</v>
      </c>
      <c r="L2381" s="25" t="str">
        <f>+O2381</f>
        <v>R9 </v>
      </c>
      <c r="M2381" s="25" t="s">
        <v>2659</v>
      </c>
      <c r="N2381" s="25" t="s">
        <v>2660</v>
      </c>
      <c r="O2381" s="25" t="s">
        <v>3073</v>
      </c>
      <c r="P2381" s="25">
        <v>32458</v>
      </c>
      <c r="Q2381" s="25">
        <v>0.75</v>
      </c>
      <c r="R2381" s="25" t="s">
        <v>47</v>
      </c>
      <c r="S2381" s="25" t="s">
        <v>878</v>
      </c>
    </row>
    <row r="2382" spans="1:19" x14ac:dyDescent="0.35">
      <c r="A2382" s="25" t="str">
        <f>+N2382</f>
        <v>Toppet Valérie</v>
      </c>
      <c r="B2382" s="25" t="str">
        <f>+M2382</f>
        <v>888.74.653.0</v>
      </c>
      <c r="C2382" s="25" t="str">
        <f>LEFT(L2382,2)</f>
        <v>R6</v>
      </c>
      <c r="D2382" s="25">
        <f>+Q2382</f>
        <v>3.45</v>
      </c>
      <c r="E2382" s="25" t="str">
        <f>+R2382</f>
        <v>50+</v>
      </c>
      <c r="F2382" s="25" t="str">
        <f>+S2382</f>
        <v>A</v>
      </c>
      <c r="G2382" s="29" t="s">
        <v>543</v>
      </c>
      <c r="H2382" s="29" t="str">
        <f t="shared" si="37"/>
        <v/>
      </c>
      <c r="I2382" s="25" t="str">
        <f>IF(K2382&gt;4,"Dames","Messieurs")</f>
        <v>Dames</v>
      </c>
      <c r="J2382" t="str">
        <f>RIGHT(B2382,5)</f>
        <v>653.0</v>
      </c>
      <c r="K2382">
        <f>VALUE(LEFT(J2382,1))</f>
        <v>6</v>
      </c>
      <c r="L2382" s="25" t="str">
        <f>+O2382</f>
        <v>R6 </v>
      </c>
      <c r="M2382" s="25" t="s">
        <v>1393</v>
      </c>
      <c r="N2382" s="25" t="s">
        <v>1394</v>
      </c>
      <c r="O2382" s="25" t="s">
        <v>3065</v>
      </c>
      <c r="P2382" s="25">
        <v>3538</v>
      </c>
      <c r="Q2382" s="25">
        <v>3.45</v>
      </c>
      <c r="R2382" s="25" t="s">
        <v>39</v>
      </c>
      <c r="S2382" s="25" t="s">
        <v>36</v>
      </c>
    </row>
    <row r="2383" spans="1:19" x14ac:dyDescent="0.35">
      <c r="A2383" s="25" t="str">
        <f>+N2383</f>
        <v>Torello Jover Ines</v>
      </c>
      <c r="B2383" s="25" t="str">
        <f>+M2383</f>
        <v>889.02.624.0</v>
      </c>
      <c r="C2383" s="25" t="str">
        <f>LEFT(L2383,2)</f>
        <v>R8</v>
      </c>
      <c r="D2383" s="25">
        <f>+Q2383</f>
        <v>1.359</v>
      </c>
      <c r="E2383" s="25" t="str">
        <f>+R2383</f>
        <v>A</v>
      </c>
      <c r="F2383" s="25" t="str">
        <f>+S2383</f>
        <v>S</v>
      </c>
      <c r="G2383" s="29" t="s">
        <v>28</v>
      </c>
      <c r="H2383" s="29" t="str">
        <f t="shared" si="37"/>
        <v/>
      </c>
      <c r="I2383" s="25" t="str">
        <f>IF(K2383&gt;4,"Dames","Messieurs")</f>
        <v>Dames</v>
      </c>
      <c r="J2383" t="str">
        <f>RIGHT(B2383,5)</f>
        <v>624.0</v>
      </c>
      <c r="K2383">
        <f>VALUE(LEFT(J2383,1))</f>
        <v>6</v>
      </c>
      <c r="L2383" s="25" t="str">
        <f>+O2383</f>
        <v>R8 </v>
      </c>
      <c r="M2383" s="25" t="s">
        <v>530</v>
      </c>
      <c r="N2383" s="25" t="s">
        <v>703</v>
      </c>
      <c r="O2383" s="25" t="s">
        <v>3070</v>
      </c>
      <c r="P2383" s="25">
        <v>9135</v>
      </c>
      <c r="Q2383" s="25">
        <v>1.359</v>
      </c>
      <c r="R2383" s="25" t="s">
        <v>36</v>
      </c>
      <c r="S2383" s="25" t="s">
        <v>878</v>
      </c>
    </row>
    <row r="2384" spans="1:19" x14ac:dyDescent="0.35">
      <c r="A2384" s="25" t="str">
        <f>+N2384</f>
        <v>Tornare Julien</v>
      </c>
      <c r="B2384" s="25" t="str">
        <f>+M2384</f>
        <v>889.72.340.0</v>
      </c>
      <c r="C2384" s="25" t="str">
        <f>LEFT(L2384,2)</f>
        <v>R8</v>
      </c>
      <c r="D2384" s="25">
        <f>+Q2384</f>
        <v>1.4790000000000001</v>
      </c>
      <c r="E2384" s="25" t="str">
        <f>+R2384</f>
        <v>50+</v>
      </c>
      <c r="F2384" s="25" t="str">
        <f>+S2384</f>
        <v>A</v>
      </c>
      <c r="G2384" s="29" t="s">
        <v>3994</v>
      </c>
      <c r="H2384" s="29" t="str">
        <f t="shared" si="37"/>
        <v/>
      </c>
      <c r="I2384" s="25" t="str">
        <f>IF(K2384&gt;4,"Dames","Messieurs")</f>
        <v>Messieurs</v>
      </c>
      <c r="J2384" t="str">
        <f>RIGHT(B2384,5)</f>
        <v>340.0</v>
      </c>
      <c r="K2384">
        <f>VALUE(LEFT(J2384,1))</f>
        <v>3</v>
      </c>
      <c r="L2384" s="25" t="str">
        <f>+O2384</f>
        <v>R8 </v>
      </c>
      <c r="M2384" s="25" t="s">
        <v>4663</v>
      </c>
      <c r="N2384" s="25" t="s">
        <v>4664</v>
      </c>
      <c r="O2384" s="25" t="s">
        <v>3070</v>
      </c>
      <c r="P2384" s="25">
        <v>23601</v>
      </c>
      <c r="Q2384" s="25">
        <v>1.4790000000000001</v>
      </c>
      <c r="R2384" s="25" t="s">
        <v>39</v>
      </c>
      <c r="S2384" s="25" t="s">
        <v>36</v>
      </c>
    </row>
    <row r="2385" spans="1:19" x14ac:dyDescent="0.35">
      <c r="A2385" s="25" t="str">
        <f>+N2385</f>
        <v>Tornay Paul</v>
      </c>
      <c r="B2385" s="25" t="str">
        <f>+M2385</f>
        <v>889.08.202.0</v>
      </c>
      <c r="C2385" s="25" t="str">
        <f>LEFT(L2385,2)</f>
        <v>R7</v>
      </c>
      <c r="D2385" s="25">
        <f>+Q2385</f>
        <v>2.972</v>
      </c>
      <c r="E2385" s="25" t="str">
        <f>+R2385</f>
        <v>18&amp;U</v>
      </c>
      <c r="F2385" s="25" t="str">
        <f>+S2385</f>
        <v>A</v>
      </c>
      <c r="G2385" s="29" t="s">
        <v>2175</v>
      </c>
      <c r="H2385" s="29" t="str">
        <f t="shared" si="37"/>
        <v/>
      </c>
      <c r="I2385" s="25" t="str">
        <f>IF(K2385&gt;4,"Dames","Messieurs")</f>
        <v>Messieurs</v>
      </c>
      <c r="J2385" t="str">
        <f>RIGHT(B2385,5)</f>
        <v>202.0</v>
      </c>
      <c r="K2385">
        <f>VALUE(LEFT(J2385,1))</f>
        <v>2</v>
      </c>
      <c r="L2385" s="25" t="str">
        <f>+O2385</f>
        <v>R7 </v>
      </c>
      <c r="M2385" s="25" t="s">
        <v>3954</v>
      </c>
      <c r="N2385" s="25" t="s">
        <v>3955</v>
      </c>
      <c r="O2385" s="25" t="s">
        <v>3066</v>
      </c>
      <c r="P2385" s="25">
        <v>12777</v>
      </c>
      <c r="Q2385" s="25">
        <v>2.972</v>
      </c>
      <c r="R2385" s="25" t="s">
        <v>73</v>
      </c>
      <c r="S2385" s="25" t="s">
        <v>36</v>
      </c>
    </row>
    <row r="2386" spans="1:19" x14ac:dyDescent="0.35">
      <c r="A2386" s="25" t="str">
        <f>+N2386</f>
        <v>Torrens Casas Nora</v>
      </c>
      <c r="B2386" s="25" t="str">
        <f>+M2386</f>
        <v>889.97.753.0</v>
      </c>
      <c r="C2386" s="25" t="str">
        <f>LEFT(L2386,2)</f>
        <v>R7</v>
      </c>
      <c r="D2386" s="25">
        <f>+Q2386</f>
        <v>2.69</v>
      </c>
      <c r="E2386" s="25" t="str">
        <f>+R2386</f>
        <v>A</v>
      </c>
      <c r="F2386" s="25" t="str">
        <f>+S2386</f>
        <v>A</v>
      </c>
      <c r="G2386" s="29" t="s">
        <v>1839</v>
      </c>
      <c r="H2386" s="29" t="str">
        <f t="shared" si="37"/>
        <v/>
      </c>
      <c r="I2386" s="25" t="str">
        <f>IF(K2386&gt;4,"Dames","Messieurs")</f>
        <v>Dames</v>
      </c>
      <c r="J2386" t="str">
        <f>RIGHT(B2386,5)</f>
        <v>753.0</v>
      </c>
      <c r="K2386">
        <f>VALUE(LEFT(J2386,1))</f>
        <v>7</v>
      </c>
      <c r="L2386" s="25" t="str">
        <f>+O2386</f>
        <v>R7 </v>
      </c>
      <c r="M2386" s="25" t="s">
        <v>4895</v>
      </c>
      <c r="N2386" s="25" t="s">
        <v>4896</v>
      </c>
      <c r="O2386" s="25" t="s">
        <v>3066</v>
      </c>
      <c r="P2386" s="25">
        <v>5043</v>
      </c>
      <c r="Q2386" s="25">
        <v>2.69</v>
      </c>
      <c r="R2386" s="25" t="s">
        <v>36</v>
      </c>
      <c r="S2386" s="25" t="s">
        <v>36</v>
      </c>
    </row>
    <row r="2387" spans="1:19" x14ac:dyDescent="0.35">
      <c r="A2387" s="25" t="str">
        <f>+N2387</f>
        <v>Torrione Andrea</v>
      </c>
      <c r="B2387" s="25" t="str">
        <f>+M2387</f>
        <v>889.94.140.0</v>
      </c>
      <c r="C2387" s="25" t="str">
        <f>LEFT(L2387,2)</f>
        <v>R9</v>
      </c>
      <c r="D2387" s="25">
        <f>+Q2387</f>
        <v>0.75</v>
      </c>
      <c r="E2387" s="25" t="str">
        <f>+R2387</f>
        <v>A</v>
      </c>
      <c r="F2387" s="25" t="str">
        <f>+S2387</f>
        <v>S</v>
      </c>
      <c r="G2387" s="29" t="s">
        <v>3359</v>
      </c>
      <c r="H2387" s="29" t="str">
        <f t="shared" si="37"/>
        <v/>
      </c>
      <c r="I2387" s="25" t="str">
        <f>IF(K2387&gt;4,"Dames","Messieurs")</f>
        <v>Messieurs</v>
      </c>
      <c r="J2387" t="str">
        <f>RIGHT(B2387,5)</f>
        <v>140.0</v>
      </c>
      <c r="K2387">
        <f>VALUE(LEFT(J2387,1))</f>
        <v>1</v>
      </c>
      <c r="L2387" s="25" t="str">
        <f>+O2387</f>
        <v>R9 </v>
      </c>
      <c r="M2387" s="25" t="s">
        <v>1756</v>
      </c>
      <c r="N2387" s="25" t="s">
        <v>1757</v>
      </c>
      <c r="O2387" s="25" t="s">
        <v>3073</v>
      </c>
      <c r="P2387" s="25">
        <v>32458</v>
      </c>
      <c r="Q2387" s="25">
        <v>0.75</v>
      </c>
      <c r="R2387" s="25" t="s">
        <v>36</v>
      </c>
      <c r="S2387" s="25" t="s">
        <v>878</v>
      </c>
    </row>
    <row r="2388" spans="1:19" x14ac:dyDescent="0.35">
      <c r="A2388" s="25" t="str">
        <f>+N2388</f>
        <v>Tosi Luca</v>
      </c>
      <c r="B2388" s="25" t="str">
        <f>+M2388</f>
        <v>889.61.307.0</v>
      </c>
      <c r="C2388" s="25" t="str">
        <f>LEFT(L2388,2)</f>
        <v>R9</v>
      </c>
      <c r="D2388" s="25">
        <f>+Q2388</f>
        <v>0.75</v>
      </c>
      <c r="E2388" s="25" t="str">
        <f>+R2388</f>
        <v>60+</v>
      </c>
      <c r="F2388" s="25" t="str">
        <f>+S2388</f>
        <v>S</v>
      </c>
      <c r="G2388" s="29" t="s">
        <v>3359</v>
      </c>
      <c r="H2388" s="29" t="str">
        <f t="shared" si="37"/>
        <v/>
      </c>
      <c r="I2388" s="25" t="str">
        <f>IF(K2388&gt;4,"Dames","Messieurs")</f>
        <v>Messieurs</v>
      </c>
      <c r="J2388" t="str">
        <f>RIGHT(B2388,5)</f>
        <v>307.0</v>
      </c>
      <c r="K2388">
        <f>VALUE(LEFT(J2388,1))</f>
        <v>3</v>
      </c>
      <c r="L2388" s="25" t="str">
        <f>+O2388</f>
        <v>R9 </v>
      </c>
      <c r="M2388" s="25" t="s">
        <v>840</v>
      </c>
      <c r="N2388" s="25" t="s">
        <v>841</v>
      </c>
      <c r="O2388" s="25" t="s">
        <v>3073</v>
      </c>
      <c r="P2388" s="25">
        <v>32458</v>
      </c>
      <c r="Q2388" s="25">
        <v>0.75</v>
      </c>
      <c r="R2388" s="25" t="s">
        <v>47</v>
      </c>
      <c r="S2388" s="25" t="s">
        <v>878</v>
      </c>
    </row>
    <row r="2389" spans="1:19" x14ac:dyDescent="0.35">
      <c r="A2389" s="25" t="str">
        <f>+N2389</f>
        <v>Tosi Patrick</v>
      </c>
      <c r="B2389" s="25" t="str">
        <f>+M2389</f>
        <v>889.92.425.0</v>
      </c>
      <c r="C2389" s="25" t="str">
        <f>LEFT(L2389,2)</f>
        <v>R9</v>
      </c>
      <c r="D2389" s="25">
        <f>+Q2389</f>
        <v>0.75</v>
      </c>
      <c r="E2389" s="25" t="str">
        <f>+R2389</f>
        <v>A</v>
      </c>
      <c r="F2389" s="25" t="str">
        <f>+S2389</f>
        <v>S</v>
      </c>
      <c r="G2389" s="29" t="s">
        <v>3359</v>
      </c>
      <c r="H2389" s="29" t="str">
        <f t="shared" si="37"/>
        <v/>
      </c>
      <c r="I2389" s="25" t="str">
        <f>IF(K2389&gt;4,"Dames","Messieurs")</f>
        <v>Messieurs</v>
      </c>
      <c r="J2389" t="str">
        <f>RIGHT(B2389,5)</f>
        <v>425.0</v>
      </c>
      <c r="K2389">
        <f>VALUE(LEFT(J2389,1))</f>
        <v>4</v>
      </c>
      <c r="L2389" s="25" t="str">
        <f>+O2389</f>
        <v>R9 </v>
      </c>
      <c r="M2389" s="25" t="s">
        <v>738</v>
      </c>
      <c r="N2389" s="25" t="s">
        <v>739</v>
      </c>
      <c r="O2389" s="25" t="s">
        <v>3073</v>
      </c>
      <c r="P2389" s="25">
        <v>32458</v>
      </c>
      <c r="Q2389" s="25">
        <v>0.75</v>
      </c>
      <c r="R2389" s="25" t="s">
        <v>36</v>
      </c>
      <c r="S2389" s="25" t="s">
        <v>878</v>
      </c>
    </row>
    <row r="2390" spans="1:19" x14ac:dyDescent="0.35">
      <c r="A2390" s="25" t="str">
        <f>+N2390</f>
        <v>Toumi Abdelaziz</v>
      </c>
      <c r="B2390" s="25" t="str">
        <f>+M2390</f>
        <v>889.76.221.0</v>
      </c>
      <c r="C2390" s="25" t="str">
        <f>LEFT(L2390,2)</f>
        <v>R8</v>
      </c>
      <c r="D2390" s="25">
        <f>+Q2390</f>
        <v>1.76</v>
      </c>
      <c r="E2390" s="25" t="str">
        <f>+R2390</f>
        <v>45+</v>
      </c>
      <c r="F2390" s="25" t="str">
        <f>+S2390</f>
        <v>A</v>
      </c>
      <c r="G2390" s="29" t="s">
        <v>3393</v>
      </c>
      <c r="H2390" s="29" t="str">
        <f t="shared" si="37"/>
        <v/>
      </c>
      <c r="I2390" s="25" t="str">
        <f>IF(K2390&gt;4,"Dames","Messieurs")</f>
        <v>Messieurs</v>
      </c>
      <c r="J2390" t="str">
        <f>RIGHT(B2390,5)</f>
        <v>221.0</v>
      </c>
      <c r="K2390">
        <f>VALUE(LEFT(J2390,1))</f>
        <v>2</v>
      </c>
      <c r="L2390" s="25" t="str">
        <f>+O2390</f>
        <v>R8 </v>
      </c>
      <c r="M2390" s="25" t="s">
        <v>3674</v>
      </c>
      <c r="N2390" s="25" t="s">
        <v>3675</v>
      </c>
      <c r="O2390" s="25" t="s">
        <v>3070</v>
      </c>
      <c r="P2390" s="25">
        <v>21109</v>
      </c>
      <c r="Q2390" s="25">
        <v>1.76</v>
      </c>
      <c r="R2390" s="25" t="s">
        <v>78</v>
      </c>
      <c r="S2390" s="25" t="s">
        <v>36</v>
      </c>
    </row>
    <row r="2391" spans="1:19" x14ac:dyDescent="0.35">
      <c r="A2391" s="25" t="str">
        <f>+N2391</f>
        <v>Traimond Frédéric</v>
      </c>
      <c r="B2391" s="25" t="str">
        <f>+M2391</f>
        <v>890.69.179.0</v>
      </c>
      <c r="C2391" s="25" t="str">
        <f>LEFT(L2391,2)</f>
        <v>R9</v>
      </c>
      <c r="D2391" s="25">
        <f>+Q2391</f>
        <v>0.75</v>
      </c>
      <c r="E2391" s="25" t="str">
        <f>+R2391</f>
        <v>55+</v>
      </c>
      <c r="F2391" s="25" t="str">
        <f>+S2391</f>
        <v>S</v>
      </c>
      <c r="G2391" s="29" t="s">
        <v>28</v>
      </c>
      <c r="H2391" s="29" t="str">
        <f t="shared" si="37"/>
        <v/>
      </c>
      <c r="I2391" s="25" t="str">
        <f>IF(K2391&gt;4,"Dames","Messieurs")</f>
        <v>Messieurs</v>
      </c>
      <c r="J2391" t="str">
        <f>RIGHT(B2391,5)</f>
        <v>179.0</v>
      </c>
      <c r="K2391">
        <f>VALUE(LEFT(J2391,1))</f>
        <v>1</v>
      </c>
      <c r="L2391" s="25" t="str">
        <f>+O2391</f>
        <v>R9 </v>
      </c>
      <c r="M2391" s="25" t="s">
        <v>1583</v>
      </c>
      <c r="N2391" s="25" t="s">
        <v>1584</v>
      </c>
      <c r="O2391" s="25" t="s">
        <v>3073</v>
      </c>
      <c r="P2391" s="25">
        <v>32458</v>
      </c>
      <c r="Q2391" s="25">
        <v>0.75</v>
      </c>
      <c r="R2391" s="25" t="s">
        <v>53</v>
      </c>
      <c r="S2391" s="25" t="s">
        <v>878</v>
      </c>
    </row>
    <row r="2392" spans="1:19" x14ac:dyDescent="0.35">
      <c r="A2392" s="25" t="str">
        <f>+N2392</f>
        <v>Traimond Sébastien</v>
      </c>
      <c r="B2392" s="25" t="str">
        <f>+M2392</f>
        <v>890.99.259.0</v>
      </c>
      <c r="C2392" s="25" t="str">
        <f>LEFT(L2392,2)</f>
        <v>R9</v>
      </c>
      <c r="D2392" s="25">
        <f>+Q2392</f>
        <v>0.75</v>
      </c>
      <c r="E2392" s="25" t="str">
        <f>+R2392</f>
        <v>A</v>
      </c>
      <c r="F2392" s="25" t="str">
        <f>+S2392</f>
        <v>S</v>
      </c>
      <c r="G2392" s="29" t="s">
        <v>28</v>
      </c>
      <c r="H2392" s="29" t="str">
        <f t="shared" si="37"/>
        <v/>
      </c>
      <c r="I2392" s="25" t="str">
        <f>IF(K2392&gt;4,"Dames","Messieurs")</f>
        <v>Messieurs</v>
      </c>
      <c r="J2392" t="str">
        <f>RIGHT(B2392,5)</f>
        <v>259.0</v>
      </c>
      <c r="K2392">
        <f>VALUE(LEFT(J2392,1))</f>
        <v>2</v>
      </c>
      <c r="L2392" s="25" t="str">
        <f>+O2392</f>
        <v>R9 </v>
      </c>
      <c r="M2392" s="25" t="s">
        <v>1585</v>
      </c>
      <c r="N2392" s="25" t="s">
        <v>1586</v>
      </c>
      <c r="O2392" s="25" t="s">
        <v>3073</v>
      </c>
      <c r="P2392" s="25">
        <v>32458</v>
      </c>
      <c r="Q2392" s="25">
        <v>0.75</v>
      </c>
      <c r="R2392" s="25" t="s">
        <v>36</v>
      </c>
      <c r="S2392" s="25" t="s">
        <v>878</v>
      </c>
    </row>
    <row r="2393" spans="1:19" x14ac:dyDescent="0.35">
      <c r="A2393" s="25" t="str">
        <f>+N2393</f>
        <v>Tranchant Maxime</v>
      </c>
      <c r="B2393" s="25" t="str">
        <f>+M2393</f>
        <v>890.95.281.0</v>
      </c>
      <c r="C2393" s="25" t="str">
        <f>LEFT(L2393,2)</f>
        <v>R7</v>
      </c>
      <c r="D2393" s="25">
        <f>+Q2393</f>
        <v>2.468</v>
      </c>
      <c r="E2393" s="25" t="str">
        <f>+R2393</f>
        <v>A</v>
      </c>
      <c r="F2393" s="25" t="str">
        <f>+S2393</f>
        <v>S</v>
      </c>
      <c r="G2393" s="29" t="s">
        <v>2175</v>
      </c>
      <c r="H2393" s="29" t="str">
        <f t="shared" si="37"/>
        <v/>
      </c>
      <c r="I2393" s="25" t="str">
        <f>IF(K2393&gt;4,"Dames","Messieurs")</f>
        <v>Messieurs</v>
      </c>
      <c r="J2393" t="str">
        <f>RIGHT(B2393,5)</f>
        <v>281.0</v>
      </c>
      <c r="K2393">
        <f>VALUE(LEFT(J2393,1))</f>
        <v>2</v>
      </c>
      <c r="L2393" s="25" t="str">
        <f>+O2393</f>
        <v>R7 </v>
      </c>
      <c r="M2393" s="25" t="s">
        <v>3371</v>
      </c>
      <c r="N2393" s="25" t="s">
        <v>3372</v>
      </c>
      <c r="O2393" s="25" t="s">
        <v>3066</v>
      </c>
      <c r="P2393" s="25">
        <v>15794</v>
      </c>
      <c r="Q2393" s="25">
        <v>2.468</v>
      </c>
      <c r="R2393" s="25" t="s">
        <v>36</v>
      </c>
      <c r="S2393" s="25" t="s">
        <v>878</v>
      </c>
    </row>
    <row r="2394" spans="1:19" x14ac:dyDescent="0.35">
      <c r="A2394" s="25" t="str">
        <f>+N2394</f>
        <v>Traulsen Barbara</v>
      </c>
      <c r="B2394" s="25" t="str">
        <f>+M2394</f>
        <v>890.63.744.0</v>
      </c>
      <c r="C2394" s="25" t="str">
        <f>LEFT(L2394,2)</f>
        <v>R9</v>
      </c>
      <c r="D2394" s="25">
        <f>+Q2394</f>
        <v>0.75</v>
      </c>
      <c r="E2394" s="25" t="str">
        <f>+R2394</f>
        <v>60+</v>
      </c>
      <c r="F2394" s="25" t="str">
        <f>+S2394</f>
        <v>A</v>
      </c>
      <c r="G2394" s="29" t="s">
        <v>1839</v>
      </c>
      <c r="H2394" s="29" t="str">
        <f t="shared" si="37"/>
        <v/>
      </c>
      <c r="I2394" s="25" t="str">
        <f>IF(K2394&gt;4,"Dames","Messieurs")</f>
        <v>Dames</v>
      </c>
      <c r="J2394" t="str">
        <f>RIGHT(B2394,5)</f>
        <v>744.0</v>
      </c>
      <c r="K2394">
        <f>VALUE(LEFT(J2394,1))</f>
        <v>7</v>
      </c>
      <c r="L2394" s="25" t="str">
        <f>+O2394</f>
        <v>R9 </v>
      </c>
      <c r="M2394" s="25" t="s">
        <v>2586</v>
      </c>
      <c r="N2394" s="25" t="s">
        <v>2587</v>
      </c>
      <c r="O2394" s="25" t="s">
        <v>3073</v>
      </c>
      <c r="P2394" s="25">
        <v>11805</v>
      </c>
      <c r="Q2394" s="25">
        <v>0.75</v>
      </c>
      <c r="R2394" s="25" t="s">
        <v>47</v>
      </c>
      <c r="S2394" s="25" t="s">
        <v>36</v>
      </c>
    </row>
    <row r="2395" spans="1:19" x14ac:dyDescent="0.35">
      <c r="A2395" s="25" t="str">
        <f>+N2395</f>
        <v>Tribolet Hélène</v>
      </c>
      <c r="B2395" s="25" t="str">
        <f>+M2395</f>
        <v>892.87.690.0</v>
      </c>
      <c r="C2395" s="25" t="str">
        <f>LEFT(L2395,2)</f>
        <v>R9</v>
      </c>
      <c r="D2395" s="25">
        <f>+Q2395</f>
        <v>0.75</v>
      </c>
      <c r="E2395" s="25" t="str">
        <f>+R2395</f>
        <v>35+</v>
      </c>
      <c r="F2395" s="25" t="str">
        <f>+S2395</f>
        <v>S</v>
      </c>
      <c r="G2395" s="29" t="s">
        <v>543</v>
      </c>
      <c r="H2395" s="29" t="str">
        <f t="shared" si="37"/>
        <v/>
      </c>
      <c r="I2395" s="25" t="str">
        <f>IF(K2395&gt;4,"Dames","Messieurs")</f>
        <v>Dames</v>
      </c>
      <c r="J2395" t="str">
        <f>RIGHT(B2395,5)</f>
        <v>690.0</v>
      </c>
      <c r="K2395">
        <f>VALUE(LEFT(J2395,1))</f>
        <v>6</v>
      </c>
      <c r="L2395" s="25" t="str">
        <f>+O2395</f>
        <v>R9 </v>
      </c>
      <c r="M2395" s="25" t="s">
        <v>1395</v>
      </c>
      <c r="N2395" s="25" t="s">
        <v>1396</v>
      </c>
      <c r="O2395" s="25" t="s">
        <v>3073</v>
      </c>
      <c r="P2395" s="25">
        <v>11805</v>
      </c>
      <c r="Q2395" s="25">
        <v>0.75</v>
      </c>
      <c r="R2395" s="25" t="s">
        <v>42</v>
      </c>
      <c r="S2395" s="25" t="s">
        <v>878</v>
      </c>
    </row>
    <row r="2396" spans="1:19" x14ac:dyDescent="0.35">
      <c r="A2396" s="25" t="str">
        <f>+N2396</f>
        <v>Tribolet Loïc</v>
      </c>
      <c r="B2396" s="25" t="str">
        <f>+M2396</f>
        <v>892.89.152.0</v>
      </c>
      <c r="C2396" s="25" t="str">
        <f>LEFT(L2396,2)</f>
        <v>R6</v>
      </c>
      <c r="D2396" s="25">
        <f>+Q2396</f>
        <v>3.7090000000000001</v>
      </c>
      <c r="E2396" s="25" t="str">
        <f>+R2396</f>
        <v>35+</v>
      </c>
      <c r="F2396" s="25" t="str">
        <f>+S2396</f>
        <v>A</v>
      </c>
      <c r="G2396" s="29" t="s">
        <v>3996</v>
      </c>
      <c r="H2396" s="29" t="str">
        <f t="shared" ref="H2396:H2458" si="38">IF(B2396=B2395,1,"")</f>
        <v/>
      </c>
      <c r="I2396" s="25" t="str">
        <f>IF(K2396&gt;4,"Dames","Messieurs")</f>
        <v>Messieurs</v>
      </c>
      <c r="J2396" t="str">
        <f>RIGHT(B2396,5)</f>
        <v>152.0</v>
      </c>
      <c r="K2396">
        <f>VALUE(LEFT(J2396,1))</f>
        <v>1</v>
      </c>
      <c r="L2396" s="25" t="str">
        <f>+O2396</f>
        <v>R6 </v>
      </c>
      <c r="M2396" s="25" t="s">
        <v>4455</v>
      </c>
      <c r="N2396" s="25" t="s">
        <v>4456</v>
      </c>
      <c r="O2396" s="25" t="s">
        <v>3065</v>
      </c>
      <c r="P2396" s="25">
        <v>8939</v>
      </c>
      <c r="Q2396" s="25">
        <v>3.7090000000000001</v>
      </c>
      <c r="R2396" s="25" t="s">
        <v>42</v>
      </c>
      <c r="S2396" s="25" t="s">
        <v>36</v>
      </c>
    </row>
    <row r="2397" spans="1:19" x14ac:dyDescent="0.35">
      <c r="A2397" s="25" t="str">
        <f>+N2397</f>
        <v>Tribolet Thibault</v>
      </c>
      <c r="B2397" s="25" t="str">
        <f>+M2397</f>
        <v>892.93.265.0</v>
      </c>
      <c r="C2397" s="25" t="str">
        <f>LEFT(L2397,2)</f>
        <v>R6</v>
      </c>
      <c r="D2397" s="25">
        <f>+Q2397</f>
        <v>3.9049999999999998</v>
      </c>
      <c r="E2397" s="25" t="str">
        <f>+R2397</f>
        <v>A</v>
      </c>
      <c r="F2397" s="25" t="str">
        <f>+S2397</f>
        <v>A</v>
      </c>
      <c r="G2397" s="29" t="s">
        <v>3996</v>
      </c>
      <c r="H2397" s="29" t="str">
        <f t="shared" si="38"/>
        <v/>
      </c>
      <c r="I2397" s="25" t="str">
        <f>IF(K2397&gt;4,"Dames","Messieurs")</f>
        <v>Messieurs</v>
      </c>
      <c r="J2397" t="str">
        <f>RIGHT(B2397,5)</f>
        <v>265.0</v>
      </c>
      <c r="K2397">
        <f>VALUE(LEFT(J2397,1))</f>
        <v>2</v>
      </c>
      <c r="L2397" s="25" t="str">
        <f>+O2397</f>
        <v>R6 </v>
      </c>
      <c r="M2397" s="25" t="s">
        <v>4449</v>
      </c>
      <c r="N2397" s="25" t="s">
        <v>4450</v>
      </c>
      <c r="O2397" s="25" t="s">
        <v>3065</v>
      </c>
      <c r="P2397" s="25">
        <v>8104</v>
      </c>
      <c r="Q2397" s="25">
        <v>3.9049999999999998</v>
      </c>
      <c r="R2397" s="25" t="s">
        <v>36</v>
      </c>
      <c r="S2397" s="25" t="s">
        <v>36</v>
      </c>
    </row>
    <row r="2398" spans="1:19" x14ac:dyDescent="0.35">
      <c r="A2398" s="25" t="str">
        <f>+N2398</f>
        <v>Tribolet Thierry</v>
      </c>
      <c r="B2398" s="25" t="str">
        <f>+M2398</f>
        <v>892.58.412.0</v>
      </c>
      <c r="C2398" s="25" t="str">
        <f>LEFT(L2398,2)</f>
        <v>R7</v>
      </c>
      <c r="D2398" s="25">
        <f>+Q2398</f>
        <v>2.1789999999999998</v>
      </c>
      <c r="E2398" s="25" t="str">
        <f>+R2398</f>
        <v>65+</v>
      </c>
      <c r="F2398" s="25" t="str">
        <f>+S2398</f>
        <v>A</v>
      </c>
      <c r="G2398" s="29" t="s">
        <v>3996</v>
      </c>
      <c r="H2398" s="29" t="str">
        <f t="shared" si="38"/>
        <v/>
      </c>
      <c r="I2398" s="25" t="str">
        <f>IF(K2398&gt;4,"Dames","Messieurs")</f>
        <v>Messieurs</v>
      </c>
      <c r="J2398" t="str">
        <f>RIGHT(B2398,5)</f>
        <v>412.0</v>
      </c>
      <c r="K2398">
        <f>VALUE(LEFT(J2398,1))</f>
        <v>4</v>
      </c>
      <c r="L2398" s="25" t="str">
        <f>+O2398</f>
        <v>R7 </v>
      </c>
      <c r="M2398" s="25" t="s">
        <v>4489</v>
      </c>
      <c r="N2398" s="25" t="s">
        <v>4490</v>
      </c>
      <c r="O2398" s="25" t="s">
        <v>3066</v>
      </c>
      <c r="P2398" s="25">
        <v>17873</v>
      </c>
      <c r="Q2398" s="25">
        <v>2.1789999999999998</v>
      </c>
      <c r="R2398" s="25" t="s">
        <v>100</v>
      </c>
      <c r="S2398" s="25" t="s">
        <v>36</v>
      </c>
    </row>
    <row r="2399" spans="1:19" x14ac:dyDescent="0.35">
      <c r="A2399" s="25" t="str">
        <f>+N2399</f>
        <v>Triboullier Estrella</v>
      </c>
      <c r="B2399" s="25" t="str">
        <f>+M2399</f>
        <v>892.60.581.0</v>
      </c>
      <c r="C2399" s="25" t="str">
        <f>LEFT(L2399,2)</f>
        <v>R9</v>
      </c>
      <c r="D2399" s="25">
        <f>+Q2399</f>
        <v>0.75</v>
      </c>
      <c r="E2399" s="25" t="str">
        <f>+R2399</f>
        <v>65+</v>
      </c>
      <c r="F2399" s="25" t="str">
        <f>+S2399</f>
        <v>S</v>
      </c>
      <c r="G2399" s="29" t="s">
        <v>3359</v>
      </c>
      <c r="H2399" s="29" t="str">
        <f t="shared" si="38"/>
        <v/>
      </c>
      <c r="I2399" s="25" t="str">
        <f>IF(K2399&gt;4,"Dames","Messieurs")</f>
        <v>Dames</v>
      </c>
      <c r="J2399" t="str">
        <f>RIGHT(B2399,5)</f>
        <v>581.0</v>
      </c>
      <c r="K2399">
        <f>VALUE(LEFT(J2399,1))</f>
        <v>5</v>
      </c>
      <c r="L2399" s="25" t="str">
        <f>+O2399</f>
        <v>R9 </v>
      </c>
      <c r="M2399" s="25" t="s">
        <v>1758</v>
      </c>
      <c r="N2399" s="25" t="s">
        <v>1759</v>
      </c>
      <c r="O2399" s="25" t="s">
        <v>3073</v>
      </c>
      <c r="P2399" s="25">
        <v>11805</v>
      </c>
      <c r="Q2399" s="25">
        <v>0.75</v>
      </c>
      <c r="R2399" s="25" t="s">
        <v>100</v>
      </c>
      <c r="S2399" s="25" t="s">
        <v>878</v>
      </c>
    </row>
    <row r="2400" spans="1:19" x14ac:dyDescent="0.35">
      <c r="A2400" s="25" t="str">
        <f>+N2400</f>
        <v>Triboullier Valentin</v>
      </c>
      <c r="B2400" s="25" t="str">
        <f>+M2400</f>
        <v>892.00.314.0</v>
      </c>
      <c r="C2400" s="25" t="str">
        <f>LEFT(L2400,2)</f>
        <v>R8</v>
      </c>
      <c r="D2400" s="25">
        <f>+Q2400</f>
        <v>1.591</v>
      </c>
      <c r="E2400" s="25" t="str">
        <f>+R2400</f>
        <v>A</v>
      </c>
      <c r="F2400" s="25" t="str">
        <f>+S2400</f>
        <v>S</v>
      </c>
      <c r="G2400" s="29" t="s">
        <v>1839</v>
      </c>
      <c r="H2400" s="29" t="str">
        <f t="shared" si="38"/>
        <v/>
      </c>
      <c r="I2400" s="25" t="str">
        <f>IF(K2400&gt;4,"Dames","Messieurs")</f>
        <v>Messieurs</v>
      </c>
      <c r="J2400" t="str">
        <f>RIGHT(B2400,5)</f>
        <v>314.0</v>
      </c>
      <c r="K2400">
        <f>VALUE(LEFT(J2400,1))</f>
        <v>3</v>
      </c>
      <c r="L2400" s="25" t="str">
        <f>+O2400</f>
        <v>R8 </v>
      </c>
      <c r="M2400" s="25" t="s">
        <v>3891</v>
      </c>
      <c r="N2400" s="25" t="s">
        <v>3892</v>
      </c>
      <c r="O2400" s="25" t="s">
        <v>3070</v>
      </c>
      <c r="P2400" s="25">
        <v>22613</v>
      </c>
      <c r="Q2400" s="25">
        <v>1.591</v>
      </c>
      <c r="R2400" s="25" t="s">
        <v>36</v>
      </c>
      <c r="S2400" s="25" t="s">
        <v>878</v>
      </c>
    </row>
    <row r="2401" spans="1:19" x14ac:dyDescent="0.35">
      <c r="A2401" s="25" t="str">
        <f>+N2401</f>
        <v>Tripod Joshua</v>
      </c>
      <c r="B2401" s="25" t="str">
        <f>+M2401</f>
        <v>892.05.254.0</v>
      </c>
      <c r="C2401" s="25" t="str">
        <f>LEFT(L2401,2)</f>
        <v>R6</v>
      </c>
      <c r="D2401" s="25">
        <f>+Q2401</f>
        <v>3.9830000000000001</v>
      </c>
      <c r="E2401" s="25" t="str">
        <f>+R2401</f>
        <v>A</v>
      </c>
      <c r="F2401" s="25" t="str">
        <f>+S2401</f>
        <v>A</v>
      </c>
      <c r="G2401" s="29" t="s">
        <v>3359</v>
      </c>
      <c r="H2401" s="29" t="str">
        <f t="shared" si="38"/>
        <v/>
      </c>
      <c r="I2401" s="25" t="str">
        <f>IF(K2401&gt;4,"Dames","Messieurs")</f>
        <v>Messieurs</v>
      </c>
      <c r="J2401" t="str">
        <f>RIGHT(B2401,5)</f>
        <v>254.0</v>
      </c>
      <c r="K2401">
        <f>VALUE(LEFT(J2401,1))</f>
        <v>2</v>
      </c>
      <c r="L2401" s="25" t="str">
        <f>+O2401</f>
        <v>R6 </v>
      </c>
      <c r="M2401" s="25" t="s">
        <v>774</v>
      </c>
      <c r="N2401" s="25" t="s">
        <v>775</v>
      </c>
      <c r="O2401" s="25" t="s">
        <v>3065</v>
      </c>
      <c r="P2401" s="25">
        <v>7780</v>
      </c>
      <c r="Q2401" s="25">
        <v>3.9830000000000001</v>
      </c>
      <c r="R2401" s="25" t="s">
        <v>36</v>
      </c>
      <c r="S2401" s="25" t="s">
        <v>36</v>
      </c>
    </row>
    <row r="2402" spans="1:19" x14ac:dyDescent="0.35">
      <c r="A2402" s="25" t="str">
        <f>+N2402</f>
        <v>Tripod Noam</v>
      </c>
      <c r="B2402" s="25" t="str">
        <f>+M2402</f>
        <v>892.02.289.0</v>
      </c>
      <c r="C2402" s="25" t="str">
        <f>LEFT(L2402,2)</f>
        <v>R5</v>
      </c>
      <c r="D2402" s="25">
        <f>+Q2402</f>
        <v>5.7030000000000003</v>
      </c>
      <c r="E2402" s="25" t="str">
        <f>+R2402</f>
        <v>A</v>
      </c>
      <c r="F2402" s="25" t="str">
        <f>+S2402</f>
        <v>A</v>
      </c>
      <c r="G2402" s="29" t="s">
        <v>3359</v>
      </c>
      <c r="H2402" s="29" t="str">
        <f t="shared" si="38"/>
        <v/>
      </c>
      <c r="I2402" s="25" t="str">
        <f>IF(K2402&gt;4,"Dames","Messieurs")</f>
        <v>Messieurs</v>
      </c>
      <c r="J2402" t="str">
        <f>RIGHT(B2402,5)</f>
        <v>289.0</v>
      </c>
      <c r="K2402">
        <f>VALUE(LEFT(J2402,1))</f>
        <v>2</v>
      </c>
      <c r="L2402" s="25" t="str">
        <f>+O2402</f>
        <v>R5 </v>
      </c>
      <c r="M2402" s="25" t="s">
        <v>5027</v>
      </c>
      <c r="N2402" s="25" t="s">
        <v>5028</v>
      </c>
      <c r="O2402" s="25" t="s">
        <v>3084</v>
      </c>
      <c r="P2402" s="25">
        <v>2776</v>
      </c>
      <c r="Q2402" s="25">
        <v>5.7030000000000003</v>
      </c>
      <c r="R2402" s="25" t="s">
        <v>36</v>
      </c>
      <c r="S2402" s="25" t="s">
        <v>36</v>
      </c>
    </row>
    <row r="2403" spans="1:19" x14ac:dyDescent="0.35">
      <c r="A2403" s="25" t="str">
        <f>+N2403</f>
        <v>Tripod Thierry</v>
      </c>
      <c r="B2403" s="25" t="str">
        <f>+M2403</f>
        <v>892.74.458.0</v>
      </c>
      <c r="C2403" s="25" t="str">
        <f>LEFT(L2403,2)</f>
        <v>R8</v>
      </c>
      <c r="D2403" s="25">
        <f>+Q2403</f>
        <v>0.88</v>
      </c>
      <c r="E2403" s="25" t="str">
        <f>+R2403</f>
        <v>50+</v>
      </c>
      <c r="F2403" s="25" t="str">
        <f>+S2403</f>
        <v>A</v>
      </c>
      <c r="G2403" s="29" t="s">
        <v>3359</v>
      </c>
      <c r="H2403" s="29" t="str">
        <f t="shared" si="38"/>
        <v/>
      </c>
      <c r="I2403" s="25" t="str">
        <f>IF(K2403&gt;4,"Dames","Messieurs")</f>
        <v>Messieurs</v>
      </c>
      <c r="J2403" t="str">
        <f>RIGHT(B2403,5)</f>
        <v>458.0</v>
      </c>
      <c r="K2403">
        <f>VALUE(LEFT(J2403,1))</f>
        <v>4</v>
      </c>
      <c r="L2403" s="25" t="str">
        <f>+O2403</f>
        <v>R8 </v>
      </c>
      <c r="M2403" s="25" t="s">
        <v>2650</v>
      </c>
      <c r="N2403" s="25" t="s">
        <v>2651</v>
      </c>
      <c r="O2403" s="25" t="s">
        <v>3070</v>
      </c>
      <c r="P2403" s="25">
        <v>30654</v>
      </c>
      <c r="Q2403" s="25">
        <v>0.88</v>
      </c>
      <c r="R2403" s="25" t="s">
        <v>39</v>
      </c>
      <c r="S2403" s="25" t="s">
        <v>36</v>
      </c>
    </row>
    <row r="2404" spans="1:19" x14ac:dyDescent="0.35">
      <c r="A2404" s="25" t="str">
        <f>+N2404</f>
        <v>Trolliet Guy</v>
      </c>
      <c r="B2404" s="25" t="str">
        <f>+M2404</f>
        <v>893.74.461.0</v>
      </c>
      <c r="C2404" s="25" t="str">
        <f>LEFT(L2404,2)</f>
        <v>R9</v>
      </c>
      <c r="D2404" s="25">
        <f>+Q2404</f>
        <v>0.75</v>
      </c>
      <c r="E2404" s="25" t="str">
        <f>+R2404</f>
        <v>50+</v>
      </c>
      <c r="F2404" s="25" t="str">
        <f>+S2404</f>
        <v>S</v>
      </c>
      <c r="G2404" s="29" t="s">
        <v>543</v>
      </c>
      <c r="H2404" s="29" t="str">
        <f t="shared" si="38"/>
        <v/>
      </c>
      <c r="I2404" s="25" t="str">
        <f>IF(K2404&gt;4,"Dames","Messieurs")</f>
        <v>Messieurs</v>
      </c>
      <c r="J2404" t="str">
        <f>RIGHT(B2404,5)</f>
        <v>461.0</v>
      </c>
      <c r="K2404">
        <f>VALUE(LEFT(J2404,1))</f>
        <v>4</v>
      </c>
      <c r="L2404" s="25" t="str">
        <f>+O2404</f>
        <v>R9 </v>
      </c>
      <c r="M2404" s="25" t="s">
        <v>633</v>
      </c>
      <c r="N2404" s="25" t="s">
        <v>634</v>
      </c>
      <c r="O2404" s="25" t="s">
        <v>3073</v>
      </c>
      <c r="P2404" s="25">
        <v>32458</v>
      </c>
      <c r="Q2404" s="25">
        <v>0.75</v>
      </c>
      <c r="R2404" s="25" t="s">
        <v>39</v>
      </c>
      <c r="S2404" s="25" t="s">
        <v>878</v>
      </c>
    </row>
    <row r="2405" spans="1:19" x14ac:dyDescent="0.35">
      <c r="A2405" s="25" t="str">
        <f>+N2405</f>
        <v>Troude Thibault</v>
      </c>
      <c r="B2405" s="25" t="str">
        <f>+M2405</f>
        <v>893.91.480.0</v>
      </c>
      <c r="C2405" s="25" t="str">
        <f>LEFT(L2405,2)</f>
        <v>R7</v>
      </c>
      <c r="D2405" s="25">
        <f>+Q2405</f>
        <v>2.867</v>
      </c>
      <c r="E2405" s="25" t="str">
        <f>+R2405</f>
        <v>A</v>
      </c>
      <c r="F2405" s="25" t="str">
        <f>+S2405</f>
        <v>A</v>
      </c>
      <c r="G2405" s="29" t="s">
        <v>29</v>
      </c>
      <c r="H2405" s="29" t="str">
        <f t="shared" si="38"/>
        <v/>
      </c>
      <c r="I2405" s="25" t="str">
        <f>IF(K2405&gt;4,"Dames","Messieurs")</f>
        <v>Messieurs</v>
      </c>
      <c r="J2405" t="str">
        <f>RIGHT(B2405,5)</f>
        <v>480.0</v>
      </c>
      <c r="K2405">
        <f>VALUE(LEFT(J2405,1))</f>
        <v>4</v>
      </c>
      <c r="L2405" s="25" t="str">
        <f>+O2405</f>
        <v>R7 </v>
      </c>
      <c r="M2405" s="25" t="s">
        <v>5260</v>
      </c>
      <c r="N2405" s="25" t="s">
        <v>5261</v>
      </c>
      <c r="O2405" s="25" t="s">
        <v>3066</v>
      </c>
      <c r="P2405" s="25">
        <v>13371</v>
      </c>
      <c r="Q2405" s="25">
        <v>2.867</v>
      </c>
      <c r="R2405" s="25" t="s">
        <v>36</v>
      </c>
      <c r="S2405" s="25" t="s">
        <v>36</v>
      </c>
    </row>
    <row r="2406" spans="1:19" x14ac:dyDescent="0.35">
      <c r="A2406" s="25" t="str">
        <f>+N2406</f>
        <v>Truchard Adrien</v>
      </c>
      <c r="B2406" s="25" t="str">
        <f>+M2406</f>
        <v>894.07.227.0</v>
      </c>
      <c r="C2406" s="25" t="str">
        <f>LEFT(L2406,2)</f>
        <v>R7</v>
      </c>
      <c r="D2406" s="25">
        <f>+Q2406</f>
        <v>1.8560000000000001</v>
      </c>
      <c r="E2406" s="25" t="str">
        <f>+R2406</f>
        <v>18&amp;U</v>
      </c>
      <c r="F2406" s="25" t="str">
        <f>+S2406</f>
        <v>A</v>
      </c>
      <c r="G2406" s="29" t="s">
        <v>28</v>
      </c>
      <c r="H2406" s="29" t="str">
        <f t="shared" si="38"/>
        <v/>
      </c>
      <c r="I2406" s="25" t="str">
        <f>IF(K2406&gt;4,"Dames","Messieurs")</f>
        <v>Messieurs</v>
      </c>
      <c r="J2406" t="str">
        <f>RIGHT(B2406,5)</f>
        <v>227.0</v>
      </c>
      <c r="K2406">
        <f>VALUE(LEFT(J2406,1))</f>
        <v>2</v>
      </c>
      <c r="L2406" s="25" t="str">
        <f>+O2406</f>
        <v>R7 </v>
      </c>
      <c r="M2406" s="25" t="s">
        <v>1831</v>
      </c>
      <c r="N2406" s="25" t="s">
        <v>1832</v>
      </c>
      <c r="O2406" s="25" t="s">
        <v>3066</v>
      </c>
      <c r="P2406" s="25">
        <v>20313</v>
      </c>
      <c r="Q2406" s="25">
        <v>1.8560000000000001</v>
      </c>
      <c r="R2406" s="25" t="s">
        <v>73</v>
      </c>
      <c r="S2406" s="25" t="s">
        <v>36</v>
      </c>
    </row>
    <row r="2407" spans="1:19" x14ac:dyDescent="0.35">
      <c r="A2407" s="25" t="str">
        <f>+N2407</f>
        <v>Tuberosa Florian</v>
      </c>
      <c r="B2407" s="25" t="str">
        <f>+M2407</f>
        <v>899.04.473.0</v>
      </c>
      <c r="C2407" s="25" t="str">
        <f>LEFT(L2407,2)</f>
        <v>R9</v>
      </c>
      <c r="D2407" s="25">
        <f>+Q2407</f>
        <v>0.75</v>
      </c>
      <c r="E2407" s="25" t="str">
        <f>+R2407</f>
        <v>A</v>
      </c>
      <c r="F2407" s="25" t="str">
        <f>+S2407</f>
        <v>S</v>
      </c>
      <c r="G2407" s="29" t="s">
        <v>25</v>
      </c>
      <c r="H2407" s="29" t="str">
        <f t="shared" si="38"/>
        <v/>
      </c>
      <c r="I2407" s="25" t="str">
        <f>IF(K2407&gt;4,"Dames","Messieurs")</f>
        <v>Messieurs</v>
      </c>
      <c r="J2407" t="str">
        <f>RIGHT(B2407,5)</f>
        <v>473.0</v>
      </c>
      <c r="K2407">
        <f>VALUE(LEFT(J2407,1))</f>
        <v>4</v>
      </c>
      <c r="L2407" s="25" t="str">
        <f>+O2407</f>
        <v>R9 </v>
      </c>
      <c r="M2407" s="25" t="s">
        <v>134</v>
      </c>
      <c r="N2407" s="25" t="s">
        <v>135</v>
      </c>
      <c r="O2407" s="25" t="s">
        <v>3073</v>
      </c>
      <c r="P2407" s="25">
        <v>32458</v>
      </c>
      <c r="Q2407" s="25">
        <v>0.75</v>
      </c>
      <c r="R2407" s="25" t="s">
        <v>36</v>
      </c>
      <c r="S2407" s="25" t="s">
        <v>878</v>
      </c>
    </row>
    <row r="2408" spans="1:19" x14ac:dyDescent="0.35">
      <c r="A2408" s="25" t="str">
        <f>+N2408</f>
        <v>Tudori Nikita</v>
      </c>
      <c r="B2408" s="25" t="str">
        <f>+M2408</f>
        <v>899.03.131.0</v>
      </c>
      <c r="C2408" s="25" t="str">
        <f>LEFT(L2408,2)</f>
        <v>R9</v>
      </c>
      <c r="D2408" s="25">
        <f>+Q2408</f>
        <v>0.75</v>
      </c>
      <c r="E2408" s="25" t="str">
        <f>+R2408</f>
        <v>A</v>
      </c>
      <c r="F2408" s="25" t="str">
        <f>+S2408</f>
        <v>S</v>
      </c>
      <c r="G2408" s="29" t="s">
        <v>543</v>
      </c>
      <c r="H2408" s="29" t="str">
        <f t="shared" si="38"/>
        <v/>
      </c>
      <c r="I2408" s="25" t="str">
        <f>IF(K2408&gt;4,"Dames","Messieurs")</f>
        <v>Messieurs</v>
      </c>
      <c r="J2408" t="str">
        <f>RIGHT(B2408,5)</f>
        <v>131.0</v>
      </c>
      <c r="K2408">
        <f>VALUE(LEFT(J2408,1))</f>
        <v>1</v>
      </c>
      <c r="L2408" s="25" t="str">
        <f>+O2408</f>
        <v>R9 </v>
      </c>
      <c r="M2408" s="25" t="s">
        <v>1397</v>
      </c>
      <c r="N2408" s="25" t="s">
        <v>1398</v>
      </c>
      <c r="O2408" s="25" t="s">
        <v>3073</v>
      </c>
      <c r="P2408" s="25">
        <v>32458</v>
      </c>
      <c r="Q2408" s="25">
        <v>0.75</v>
      </c>
      <c r="R2408" s="25" t="s">
        <v>36</v>
      </c>
      <c r="S2408" s="25" t="s">
        <v>878</v>
      </c>
    </row>
    <row r="2409" spans="1:19" x14ac:dyDescent="0.35">
      <c r="A2409" s="25" t="str">
        <f>+N2409</f>
        <v>Turrettini Charles</v>
      </c>
      <c r="B2409" s="25" t="str">
        <f>+M2409</f>
        <v>899.04.220.0</v>
      </c>
      <c r="C2409" s="25" t="str">
        <f>LEFT(L2409,2)</f>
        <v>R8</v>
      </c>
      <c r="D2409" s="25">
        <f>+Q2409</f>
        <v>0.93400000000000005</v>
      </c>
      <c r="E2409" s="25" t="str">
        <f>+R2409</f>
        <v>A</v>
      </c>
      <c r="F2409" s="25" t="str">
        <f>+S2409</f>
        <v>A</v>
      </c>
      <c r="G2409" s="29" t="s">
        <v>3995</v>
      </c>
      <c r="H2409" s="29" t="str">
        <f t="shared" si="38"/>
        <v/>
      </c>
      <c r="I2409" s="25" t="str">
        <f>IF(K2409&gt;4,"Dames","Messieurs")</f>
        <v>Messieurs</v>
      </c>
      <c r="J2409" t="str">
        <f>RIGHT(B2409,5)</f>
        <v>220.0</v>
      </c>
      <c r="K2409">
        <f>VALUE(LEFT(J2409,1))</f>
        <v>2</v>
      </c>
      <c r="L2409" s="25" t="str">
        <f>+O2409</f>
        <v>R8 </v>
      </c>
      <c r="M2409" s="25" t="s">
        <v>4234</v>
      </c>
      <c r="N2409" s="25" t="s">
        <v>4235</v>
      </c>
      <c r="O2409" s="25" t="s">
        <v>3070</v>
      </c>
      <c r="P2409" s="25">
        <v>29914</v>
      </c>
      <c r="Q2409" s="25">
        <v>0.93400000000000005</v>
      </c>
      <c r="R2409" s="25" t="s">
        <v>36</v>
      </c>
      <c r="S2409" s="25" t="s">
        <v>36</v>
      </c>
    </row>
    <row r="2410" spans="1:19" x14ac:dyDescent="0.35">
      <c r="A2410" s="25" t="str">
        <f>+N2410</f>
        <v>Turrian Jean - Paul</v>
      </c>
      <c r="B2410" s="25" t="str">
        <f>+M2410</f>
        <v>899.44.109.0</v>
      </c>
      <c r="C2410" s="25" t="str">
        <f>LEFT(L2410,2)</f>
        <v>R8</v>
      </c>
      <c r="D2410" s="25">
        <f>+Q2410</f>
        <v>1.6639999999999999</v>
      </c>
      <c r="E2410" s="25" t="str">
        <f>+R2410</f>
        <v>80+</v>
      </c>
      <c r="F2410" s="25" t="str">
        <f>+S2410</f>
        <v>A</v>
      </c>
      <c r="G2410" s="29" t="s">
        <v>1839</v>
      </c>
      <c r="H2410" s="29" t="str">
        <f t="shared" si="38"/>
        <v/>
      </c>
      <c r="I2410" s="25" t="str">
        <f>IF(K2410&gt;4,"Dames","Messieurs")</f>
        <v>Messieurs</v>
      </c>
      <c r="J2410" t="str">
        <f>RIGHT(B2410,5)</f>
        <v>109.0</v>
      </c>
      <c r="K2410">
        <f>VALUE(LEFT(J2410,1))</f>
        <v>1</v>
      </c>
      <c r="L2410" s="25" t="str">
        <f>+O2410</f>
        <v>R8 </v>
      </c>
      <c r="M2410" s="25" t="s">
        <v>1964</v>
      </c>
      <c r="N2410" s="25" t="s">
        <v>1965</v>
      </c>
      <c r="O2410" s="25" t="s">
        <v>3070</v>
      </c>
      <c r="P2410" s="25">
        <v>21899</v>
      </c>
      <c r="Q2410" s="25">
        <v>1.6639999999999999</v>
      </c>
      <c r="R2410" s="25" t="s">
        <v>160</v>
      </c>
      <c r="S2410" s="25" t="s">
        <v>36</v>
      </c>
    </row>
    <row r="2411" spans="1:19" x14ac:dyDescent="0.35">
      <c r="A2411" s="25" t="str">
        <f>+N2411</f>
        <v>Turrian Philippe</v>
      </c>
      <c r="B2411" s="25" t="str">
        <f>+M2411</f>
        <v>899.83.257.0</v>
      </c>
      <c r="C2411" s="25" t="str">
        <f>LEFT(L2411,2)</f>
        <v>R9</v>
      </c>
      <c r="D2411" s="25">
        <f>+Q2411</f>
        <v>0.75</v>
      </c>
      <c r="E2411" s="25" t="str">
        <f>+R2411</f>
        <v>40+</v>
      </c>
      <c r="F2411" s="25" t="str">
        <f>+S2411</f>
        <v>S</v>
      </c>
      <c r="G2411" s="29" t="s">
        <v>1839</v>
      </c>
      <c r="H2411" s="29" t="str">
        <f t="shared" si="38"/>
        <v/>
      </c>
      <c r="I2411" s="25" t="str">
        <f>IF(K2411&gt;4,"Dames","Messieurs")</f>
        <v>Messieurs</v>
      </c>
      <c r="J2411" t="str">
        <f>RIGHT(B2411,5)</f>
        <v>257.0</v>
      </c>
      <c r="K2411">
        <f>VALUE(LEFT(J2411,1))</f>
        <v>2</v>
      </c>
      <c r="L2411" s="25" t="str">
        <f>+O2411</f>
        <v>R9 </v>
      </c>
      <c r="M2411" s="25" t="s">
        <v>1976</v>
      </c>
      <c r="N2411" s="25" t="s">
        <v>1977</v>
      </c>
      <c r="O2411" s="25" t="s">
        <v>3073</v>
      </c>
      <c r="P2411" s="25">
        <v>32458</v>
      </c>
      <c r="Q2411" s="25">
        <v>0.75</v>
      </c>
      <c r="R2411" s="25" t="s">
        <v>68</v>
      </c>
      <c r="S2411" s="25" t="s">
        <v>878</v>
      </c>
    </row>
    <row r="2412" spans="1:19" x14ac:dyDescent="0.35">
      <c r="A2412" s="25" t="str">
        <f>+N2412</f>
        <v>Tyldesley Adèle</v>
      </c>
      <c r="B2412" s="25" t="str">
        <f>+M2412</f>
        <v>899.03.636.0</v>
      </c>
      <c r="C2412" s="25" t="str">
        <f>LEFT(L2412,2)</f>
        <v>R8</v>
      </c>
      <c r="D2412" s="25">
        <f>+Q2412</f>
        <v>1.411</v>
      </c>
      <c r="E2412" s="25" t="str">
        <f>+R2412</f>
        <v>A</v>
      </c>
      <c r="F2412" s="25" t="str">
        <f>+S2412</f>
        <v>S</v>
      </c>
      <c r="G2412" s="29" t="s">
        <v>1839</v>
      </c>
      <c r="H2412" s="29" t="str">
        <f t="shared" si="38"/>
        <v/>
      </c>
      <c r="I2412" s="25" t="str">
        <f>IF(K2412&gt;4,"Dames","Messieurs")</f>
        <v>Dames</v>
      </c>
      <c r="J2412" t="str">
        <f>RIGHT(B2412,5)</f>
        <v>636.0</v>
      </c>
      <c r="K2412">
        <f>VALUE(LEFT(J2412,1))</f>
        <v>6</v>
      </c>
      <c r="L2412" s="25" t="str">
        <f>+O2412</f>
        <v>R8 </v>
      </c>
      <c r="M2412" s="25" t="s">
        <v>585</v>
      </c>
      <c r="N2412" s="25" t="s">
        <v>586</v>
      </c>
      <c r="O2412" s="25" t="s">
        <v>3070</v>
      </c>
      <c r="P2412" s="25">
        <v>8895</v>
      </c>
      <c r="Q2412" s="25">
        <v>1.411</v>
      </c>
      <c r="R2412" s="25" t="s">
        <v>36</v>
      </c>
      <c r="S2412" s="25" t="s">
        <v>878</v>
      </c>
    </row>
    <row r="2413" spans="1:19" x14ac:dyDescent="0.35">
      <c r="A2413" s="25" t="str">
        <f>+N2413</f>
        <v>Tyldesley Lorna</v>
      </c>
      <c r="B2413" s="25" t="str">
        <f>+M2413</f>
        <v>899.71.686.0</v>
      </c>
      <c r="C2413" s="25" t="str">
        <f>LEFT(L2413,2)</f>
        <v>R8</v>
      </c>
      <c r="D2413" s="25">
        <f>+Q2413</f>
        <v>0.81200000000000006</v>
      </c>
      <c r="E2413" s="25" t="str">
        <f>+R2413</f>
        <v>50+</v>
      </c>
      <c r="F2413" s="25" t="str">
        <f>+S2413</f>
        <v>A</v>
      </c>
      <c r="G2413" s="29" t="s">
        <v>3994</v>
      </c>
      <c r="H2413" s="29" t="str">
        <f t="shared" si="38"/>
        <v/>
      </c>
      <c r="I2413" s="25" t="str">
        <f>IF(K2413&gt;4,"Dames","Messieurs")</f>
        <v>Dames</v>
      </c>
      <c r="J2413" t="str">
        <f>RIGHT(B2413,5)</f>
        <v>686.0</v>
      </c>
      <c r="K2413">
        <f>VALUE(LEFT(J2413,1))</f>
        <v>6</v>
      </c>
      <c r="L2413" s="25" t="str">
        <f>+O2413</f>
        <v>R8 </v>
      </c>
      <c r="M2413" s="25" t="s">
        <v>4593</v>
      </c>
      <c r="N2413" s="25" t="s">
        <v>4594</v>
      </c>
      <c r="O2413" s="25" t="s">
        <v>3070</v>
      </c>
      <c r="P2413" s="25">
        <v>11523</v>
      </c>
      <c r="Q2413" s="25">
        <v>0.81200000000000006</v>
      </c>
      <c r="R2413" s="25" t="s">
        <v>39</v>
      </c>
      <c r="S2413" s="25" t="s">
        <v>36</v>
      </c>
    </row>
    <row r="2414" spans="1:19" x14ac:dyDescent="0.35">
      <c r="A2414" s="25" t="str">
        <f>+N2414</f>
        <v>Udrisard Robin</v>
      </c>
      <c r="B2414" s="25" t="str">
        <f>+M2414</f>
        <v>900.87.477.0</v>
      </c>
      <c r="C2414" s="25" t="str">
        <f>LEFT(L2414,2)</f>
        <v>R8</v>
      </c>
      <c r="D2414" s="25">
        <f>+Q2414</f>
        <v>0.88300000000000001</v>
      </c>
      <c r="E2414" s="25" t="str">
        <f>+R2414</f>
        <v>35+</v>
      </c>
      <c r="F2414" s="25" t="str">
        <f>+S2414</f>
        <v>A</v>
      </c>
      <c r="G2414" s="29" t="s">
        <v>2175</v>
      </c>
      <c r="H2414" s="29" t="str">
        <f t="shared" si="38"/>
        <v/>
      </c>
      <c r="I2414" s="25" t="str">
        <f>IF(K2414&gt;4,"Dames","Messieurs")</f>
        <v>Messieurs</v>
      </c>
      <c r="J2414" t="str">
        <f>RIGHT(B2414,5)</f>
        <v>477.0</v>
      </c>
      <c r="K2414">
        <f>VALUE(LEFT(J2414,1))</f>
        <v>4</v>
      </c>
      <c r="L2414" s="25" t="str">
        <f>+O2414</f>
        <v>R8 </v>
      </c>
      <c r="M2414" s="25" t="s">
        <v>2911</v>
      </c>
      <c r="N2414" s="25" t="s">
        <v>2912</v>
      </c>
      <c r="O2414" s="25" t="s">
        <v>3070</v>
      </c>
      <c r="P2414" s="25">
        <v>30608</v>
      </c>
      <c r="Q2414" s="25">
        <v>0.88300000000000001</v>
      </c>
      <c r="R2414" s="25" t="s">
        <v>42</v>
      </c>
      <c r="S2414" s="25" t="s">
        <v>36</v>
      </c>
    </row>
    <row r="2415" spans="1:19" x14ac:dyDescent="0.35">
      <c r="A2415" s="25" t="str">
        <f>+N2415</f>
        <v>Udry Marin</v>
      </c>
      <c r="B2415" s="25" t="str">
        <f>+M2415</f>
        <v>900.06.439.0</v>
      </c>
      <c r="C2415" s="25" t="str">
        <f>LEFT(L2415,2)</f>
        <v>R9</v>
      </c>
      <c r="D2415" s="25">
        <f>+Q2415</f>
        <v>0.75</v>
      </c>
      <c r="E2415" s="25" t="str">
        <f>+R2415</f>
        <v>A</v>
      </c>
      <c r="F2415" s="25" t="str">
        <f>+S2415</f>
        <v>S</v>
      </c>
      <c r="G2415" s="29" t="s">
        <v>2175</v>
      </c>
      <c r="H2415" s="29" t="str">
        <f t="shared" si="38"/>
        <v/>
      </c>
      <c r="I2415" s="25" t="str">
        <f>IF(K2415&gt;4,"Dames","Messieurs")</f>
        <v>Messieurs</v>
      </c>
      <c r="J2415" t="str">
        <f>RIGHT(B2415,5)</f>
        <v>439.0</v>
      </c>
      <c r="K2415">
        <f>VALUE(LEFT(J2415,1))</f>
        <v>4</v>
      </c>
      <c r="L2415" s="25" t="str">
        <f>+O2415</f>
        <v>R9 </v>
      </c>
      <c r="M2415" s="25" t="s">
        <v>2883</v>
      </c>
      <c r="N2415" s="25" t="s">
        <v>2884</v>
      </c>
      <c r="O2415" s="25" t="s">
        <v>3073</v>
      </c>
      <c r="P2415" s="25">
        <v>32458</v>
      </c>
      <c r="Q2415" s="25">
        <v>0.75</v>
      </c>
      <c r="R2415" s="25" t="s">
        <v>36</v>
      </c>
      <c r="S2415" s="25" t="s">
        <v>878</v>
      </c>
    </row>
    <row r="2416" spans="1:19" x14ac:dyDescent="0.35">
      <c r="A2416" s="25" t="str">
        <f>+N2416</f>
        <v>Uehlinger Jean - Marc</v>
      </c>
      <c r="B2416" s="25" t="str">
        <f>+M2416</f>
        <v>901.74.274.0</v>
      </c>
      <c r="C2416" s="25" t="str">
        <f>LEFT(L2416,2)</f>
        <v>R9</v>
      </c>
      <c r="D2416" s="25">
        <f>+Q2416</f>
        <v>0.75</v>
      </c>
      <c r="E2416" s="25" t="str">
        <f>+R2416</f>
        <v>50+</v>
      </c>
      <c r="F2416" s="25" t="str">
        <f>+S2416</f>
        <v>S</v>
      </c>
      <c r="G2416" s="29" t="s">
        <v>3359</v>
      </c>
      <c r="H2416" s="29" t="str">
        <f t="shared" si="38"/>
        <v/>
      </c>
      <c r="I2416" s="25" t="str">
        <f>IF(K2416&gt;4,"Dames","Messieurs")</f>
        <v>Messieurs</v>
      </c>
      <c r="J2416" t="str">
        <f>RIGHT(B2416,5)</f>
        <v>274.0</v>
      </c>
      <c r="K2416">
        <f>VALUE(LEFT(J2416,1))</f>
        <v>2</v>
      </c>
      <c r="L2416" s="25" t="str">
        <f>+O2416</f>
        <v>R9 </v>
      </c>
      <c r="M2416" s="25" t="s">
        <v>1760</v>
      </c>
      <c r="N2416" s="25" t="s">
        <v>1761</v>
      </c>
      <c r="O2416" s="25" t="s">
        <v>3073</v>
      </c>
      <c r="P2416" s="25">
        <v>32458</v>
      </c>
      <c r="Q2416" s="25">
        <v>0.75</v>
      </c>
      <c r="R2416" s="25" t="s">
        <v>39</v>
      </c>
      <c r="S2416" s="25" t="s">
        <v>878</v>
      </c>
    </row>
    <row r="2417" spans="1:19" x14ac:dyDescent="0.35">
      <c r="A2417" s="25" t="str">
        <f>+N2417</f>
        <v>Uehlinger Pascal</v>
      </c>
      <c r="B2417" s="25" t="str">
        <f>+M2417</f>
        <v>901.71.360.0</v>
      </c>
      <c r="C2417" s="25" t="str">
        <f>LEFT(L2417,2)</f>
        <v>R6</v>
      </c>
      <c r="D2417" s="25">
        <f>+Q2417</f>
        <v>4.5229999999999997</v>
      </c>
      <c r="E2417" s="25" t="str">
        <f>+R2417</f>
        <v>50+</v>
      </c>
      <c r="F2417" s="25" t="str">
        <f>+S2417</f>
        <v>A</v>
      </c>
      <c r="G2417" s="29" t="s">
        <v>3359</v>
      </c>
      <c r="H2417" s="29" t="str">
        <f t="shared" si="38"/>
        <v/>
      </c>
      <c r="I2417" s="25" t="str">
        <f>IF(K2417&gt;4,"Dames","Messieurs")</f>
        <v>Messieurs</v>
      </c>
      <c r="J2417" t="str">
        <f>RIGHT(B2417,5)</f>
        <v>360.0</v>
      </c>
      <c r="K2417">
        <f>VALUE(LEFT(J2417,1))</f>
        <v>3</v>
      </c>
      <c r="L2417" s="25" t="str">
        <f>+O2417</f>
        <v>R6 </v>
      </c>
      <c r="M2417" s="25" t="s">
        <v>716</v>
      </c>
      <c r="N2417" s="25" t="s">
        <v>717</v>
      </c>
      <c r="O2417" s="25" t="s">
        <v>3065</v>
      </c>
      <c r="P2417" s="25">
        <v>5750</v>
      </c>
      <c r="Q2417" s="25">
        <v>4.5229999999999997</v>
      </c>
      <c r="R2417" s="25" t="s">
        <v>39</v>
      </c>
      <c r="S2417" s="25" t="s">
        <v>36</v>
      </c>
    </row>
    <row r="2418" spans="1:19" x14ac:dyDescent="0.35">
      <c r="A2418" s="25" t="str">
        <f>+N2418</f>
        <v>Ullmo Cedric</v>
      </c>
      <c r="B2418" s="25" t="str">
        <f>+M2418</f>
        <v>902.78.269.0</v>
      </c>
      <c r="C2418" s="25" t="str">
        <f>LEFT(L2418,2)</f>
        <v>R5</v>
      </c>
      <c r="D2418" s="25">
        <f>+Q2418</f>
        <v>4.9409999999999998</v>
      </c>
      <c r="E2418" s="25" t="str">
        <f>+R2418</f>
        <v>45+</v>
      </c>
      <c r="F2418" s="25" t="str">
        <f>+S2418</f>
        <v>A</v>
      </c>
      <c r="G2418" s="29" t="s">
        <v>28</v>
      </c>
      <c r="H2418" s="29" t="str">
        <f t="shared" si="38"/>
        <v/>
      </c>
      <c r="I2418" s="25" t="str">
        <f>IF(K2418&gt;4,"Dames","Messieurs")</f>
        <v>Messieurs</v>
      </c>
      <c r="J2418" t="str">
        <f>RIGHT(B2418,5)</f>
        <v>269.0</v>
      </c>
      <c r="K2418">
        <f>VALUE(LEFT(J2418,1))</f>
        <v>2</v>
      </c>
      <c r="L2418" s="25" t="str">
        <f>+O2418</f>
        <v>R5 </v>
      </c>
      <c r="M2418" s="25" t="s">
        <v>4841</v>
      </c>
      <c r="N2418" s="25" t="s">
        <v>4842</v>
      </c>
      <c r="O2418" s="25" t="s">
        <v>3084</v>
      </c>
      <c r="P2418" s="25">
        <v>4467</v>
      </c>
      <c r="Q2418" s="25">
        <v>4.9409999999999998</v>
      </c>
      <c r="R2418" s="25" t="s">
        <v>78</v>
      </c>
      <c r="S2418" s="25" t="s">
        <v>36</v>
      </c>
    </row>
    <row r="2419" spans="1:19" x14ac:dyDescent="0.35">
      <c r="A2419" s="25" t="str">
        <f>+N2419</f>
        <v>Ullmo Raymond</v>
      </c>
      <c r="B2419" s="25" t="str">
        <f>+M2419</f>
        <v>902.49.262.0</v>
      </c>
      <c r="C2419" s="25" t="str">
        <f>LEFT(L2419,2)</f>
        <v>R9</v>
      </c>
      <c r="D2419" s="25">
        <f>+Q2419</f>
        <v>0.75</v>
      </c>
      <c r="E2419" s="25" t="str">
        <f>+R2419</f>
        <v>75+</v>
      </c>
      <c r="F2419" s="25" t="str">
        <f>+S2419</f>
        <v>S</v>
      </c>
      <c r="G2419" s="29" t="s">
        <v>28</v>
      </c>
      <c r="H2419" s="29" t="str">
        <f t="shared" si="38"/>
        <v/>
      </c>
      <c r="I2419" s="25" t="str">
        <f>IF(K2419&gt;4,"Dames","Messieurs")</f>
        <v>Messieurs</v>
      </c>
      <c r="J2419" t="str">
        <f>RIGHT(B2419,5)</f>
        <v>262.0</v>
      </c>
      <c r="K2419">
        <f>VALUE(LEFT(J2419,1))</f>
        <v>2</v>
      </c>
      <c r="L2419" s="25" t="str">
        <f>+O2419</f>
        <v>R9 </v>
      </c>
      <c r="M2419" s="25" t="s">
        <v>1587</v>
      </c>
      <c r="N2419" s="25" t="s">
        <v>1588</v>
      </c>
      <c r="O2419" s="25" t="s">
        <v>3073</v>
      </c>
      <c r="P2419" s="25">
        <v>32458</v>
      </c>
      <c r="Q2419" s="25">
        <v>0.75</v>
      </c>
      <c r="R2419" s="25" t="s">
        <v>159</v>
      </c>
      <c r="S2419" s="25" t="s">
        <v>878</v>
      </c>
    </row>
    <row r="2420" spans="1:19" x14ac:dyDescent="0.35">
      <c r="A2420" s="25" t="str">
        <f>+N2420</f>
        <v>Ullmo-Besse Sandra</v>
      </c>
      <c r="B2420" s="25" t="str">
        <f>+M2420</f>
        <v>902.80.567.0</v>
      </c>
      <c r="C2420" s="25" t="str">
        <f>LEFT(L2420,2)</f>
        <v>R9</v>
      </c>
      <c r="D2420" s="25">
        <f>+Q2420</f>
        <v>0.75</v>
      </c>
      <c r="E2420" s="25" t="str">
        <f>+R2420</f>
        <v>45+</v>
      </c>
      <c r="F2420" s="25" t="str">
        <f>+S2420</f>
        <v>S</v>
      </c>
      <c r="G2420" s="29" t="s">
        <v>28</v>
      </c>
      <c r="H2420" s="29" t="str">
        <f t="shared" si="38"/>
        <v/>
      </c>
      <c r="I2420" s="25" t="str">
        <f>IF(K2420&gt;4,"Dames","Messieurs")</f>
        <v>Dames</v>
      </c>
      <c r="J2420" t="str">
        <f>RIGHT(B2420,5)</f>
        <v>567.0</v>
      </c>
      <c r="K2420">
        <f>VALUE(LEFT(J2420,1))</f>
        <v>5</v>
      </c>
      <c r="L2420" s="25" t="str">
        <f>+O2420</f>
        <v>R9 </v>
      </c>
      <c r="M2420" s="25" t="s">
        <v>267</v>
      </c>
      <c r="N2420" s="25" t="s">
        <v>1824</v>
      </c>
      <c r="O2420" s="25" t="s">
        <v>3073</v>
      </c>
      <c r="P2420" s="25">
        <v>11805</v>
      </c>
      <c r="Q2420" s="25">
        <v>0.75</v>
      </c>
      <c r="R2420" s="25" t="s">
        <v>78</v>
      </c>
      <c r="S2420" s="25" t="s">
        <v>878</v>
      </c>
    </row>
    <row r="2421" spans="1:19" x14ac:dyDescent="0.35">
      <c r="A2421" s="25" t="str">
        <f>+N2421</f>
        <v>Untila Emma</v>
      </c>
      <c r="B2421" s="25" t="str">
        <f>+M2421</f>
        <v>903.16.555.0</v>
      </c>
      <c r="C2421" s="25" t="str">
        <f>LEFT(L2421,2)</f>
        <v>R9</v>
      </c>
      <c r="D2421" s="25">
        <f>+Q2421</f>
        <v>0.74299999999999999</v>
      </c>
      <c r="E2421" s="25" t="str">
        <f>+R2421</f>
        <v>10&amp;U</v>
      </c>
      <c r="F2421" s="25" t="str">
        <f>+S2421</f>
        <v>A</v>
      </c>
      <c r="G2421" s="29" t="s">
        <v>3359</v>
      </c>
      <c r="H2421" s="29" t="str">
        <f t="shared" si="38"/>
        <v/>
      </c>
      <c r="I2421" s="25" t="str">
        <f>IF(K2421&gt;4,"Dames","Messieurs")</f>
        <v>Dames</v>
      </c>
      <c r="J2421" t="str">
        <f>RIGHT(B2421,5)</f>
        <v>555.0</v>
      </c>
      <c r="K2421">
        <f>VALUE(LEFT(J2421,1))</f>
        <v>5</v>
      </c>
      <c r="L2421" s="25" t="str">
        <f>+O2421</f>
        <v>R9 </v>
      </c>
      <c r="M2421" s="25" t="s">
        <v>5017</v>
      </c>
      <c r="N2421" s="25" t="s">
        <v>5018</v>
      </c>
      <c r="O2421" s="25" t="s">
        <v>3073</v>
      </c>
      <c r="P2421" s="25">
        <v>16552</v>
      </c>
      <c r="Q2421" s="25">
        <v>0.74299999999999999</v>
      </c>
      <c r="R2421" s="25" t="s">
        <v>110</v>
      </c>
      <c r="S2421" s="25" t="s">
        <v>36</v>
      </c>
    </row>
    <row r="2422" spans="1:19" x14ac:dyDescent="0.35">
      <c r="A2422" s="25" t="str">
        <f>+N2422</f>
        <v>Uon Thinley</v>
      </c>
      <c r="B2422" s="25" t="str">
        <f>+M2422</f>
        <v>903.08.101.0</v>
      </c>
      <c r="C2422" s="25" t="str">
        <f>LEFT(L2422,2)</f>
        <v>R9</v>
      </c>
      <c r="D2422" s="25">
        <f>+Q2422</f>
        <v>0.75</v>
      </c>
      <c r="E2422" s="25" t="str">
        <f>+R2422</f>
        <v>18&amp;U</v>
      </c>
      <c r="F2422" s="25" t="str">
        <f>+S2422</f>
        <v>A</v>
      </c>
      <c r="G2422" s="29" t="s">
        <v>3359</v>
      </c>
      <c r="H2422" s="29" t="str">
        <f t="shared" si="38"/>
        <v/>
      </c>
      <c r="I2422" s="25" t="str">
        <f>IF(K2422&gt;4,"Dames","Messieurs")</f>
        <v>Messieurs</v>
      </c>
      <c r="J2422" t="str">
        <f>RIGHT(B2422,5)</f>
        <v>101.0</v>
      </c>
      <c r="K2422">
        <f>VALUE(LEFT(J2422,1))</f>
        <v>1</v>
      </c>
      <c r="L2422" s="25" t="str">
        <f>+O2422</f>
        <v>R9 </v>
      </c>
      <c r="M2422" s="25" t="s">
        <v>1762</v>
      </c>
      <c r="N2422" s="25" t="s">
        <v>1763</v>
      </c>
      <c r="O2422" s="25" t="s">
        <v>3073</v>
      </c>
      <c r="P2422" s="25">
        <v>32458</v>
      </c>
      <c r="Q2422" s="25">
        <v>0.75</v>
      </c>
      <c r="R2422" s="25" t="s">
        <v>73</v>
      </c>
      <c r="S2422" s="25" t="s">
        <v>36</v>
      </c>
    </row>
    <row r="2423" spans="1:19" x14ac:dyDescent="0.35">
      <c r="A2423" s="25" t="str">
        <f>+N2423</f>
        <v>Uon-Spannagel Thevyvattey</v>
      </c>
      <c r="B2423" s="25" t="str">
        <f>+M2423</f>
        <v>903.09.610.0</v>
      </c>
      <c r="C2423" s="25" t="str">
        <f>LEFT(L2423,2)</f>
        <v>R9</v>
      </c>
      <c r="D2423" s="25">
        <f>+Q2423</f>
        <v>0.75</v>
      </c>
      <c r="E2423" s="25" t="str">
        <f>+R2423</f>
        <v>16&amp;U</v>
      </c>
      <c r="F2423" s="25" t="str">
        <f>+S2423</f>
        <v>A</v>
      </c>
      <c r="G2423" s="29" t="s">
        <v>3359</v>
      </c>
      <c r="H2423" s="29" t="str">
        <f t="shared" si="38"/>
        <v/>
      </c>
      <c r="I2423" s="25" t="str">
        <f>IF(K2423&gt;4,"Dames","Messieurs")</f>
        <v>Dames</v>
      </c>
      <c r="J2423" t="str">
        <f>RIGHT(B2423,5)</f>
        <v>610.0</v>
      </c>
      <c r="K2423">
        <f>VALUE(LEFT(J2423,1))</f>
        <v>6</v>
      </c>
      <c r="L2423" s="25" t="str">
        <f>+O2423</f>
        <v>R9 </v>
      </c>
      <c r="M2423" s="25" t="s">
        <v>2669</v>
      </c>
      <c r="N2423" s="25" t="s">
        <v>2670</v>
      </c>
      <c r="O2423" s="25" t="s">
        <v>3073</v>
      </c>
      <c r="P2423" s="25">
        <v>11805</v>
      </c>
      <c r="Q2423" s="25">
        <v>0.75</v>
      </c>
      <c r="R2423" s="25" t="s">
        <v>87</v>
      </c>
      <c r="S2423" s="25" t="s">
        <v>36</v>
      </c>
    </row>
    <row r="2424" spans="1:19" x14ac:dyDescent="0.35">
      <c r="A2424" s="25" t="str">
        <f>+N2424</f>
        <v>Urban Marco</v>
      </c>
      <c r="B2424" s="25" t="str">
        <f>+M2424</f>
        <v>904.87.459.0</v>
      </c>
      <c r="C2424" s="25" t="str">
        <f>LEFT(L2424,2)</f>
        <v>R7</v>
      </c>
      <c r="D2424" s="25">
        <f>+Q2424</f>
        <v>3.2170000000000001</v>
      </c>
      <c r="E2424" s="25" t="str">
        <f>+R2424</f>
        <v>35+</v>
      </c>
      <c r="F2424" s="25" t="str">
        <f>+S2424</f>
        <v>A</v>
      </c>
      <c r="G2424" s="29" t="s">
        <v>28</v>
      </c>
      <c r="H2424" s="29" t="str">
        <f t="shared" si="38"/>
        <v/>
      </c>
      <c r="I2424" s="25" t="str">
        <f>IF(K2424&gt;4,"Dames","Messieurs")</f>
        <v>Messieurs</v>
      </c>
      <c r="J2424" t="str">
        <f>RIGHT(B2424,5)</f>
        <v>459.0</v>
      </c>
      <c r="K2424">
        <f>VALUE(LEFT(J2424,1))</f>
        <v>4</v>
      </c>
      <c r="L2424" s="25" t="str">
        <f>+O2424</f>
        <v>R7 </v>
      </c>
      <c r="M2424" s="25" t="s">
        <v>3223</v>
      </c>
      <c r="N2424" s="25" t="s">
        <v>3224</v>
      </c>
      <c r="O2424" s="25" t="s">
        <v>3066</v>
      </c>
      <c r="P2424" s="25">
        <v>11388</v>
      </c>
      <c r="Q2424" s="25">
        <v>3.2170000000000001</v>
      </c>
      <c r="R2424" s="25" t="s">
        <v>42</v>
      </c>
      <c r="S2424" s="25" t="s">
        <v>36</v>
      </c>
    </row>
    <row r="2425" spans="1:19" x14ac:dyDescent="0.35">
      <c r="A2425" s="25" t="str">
        <f>+N2425</f>
        <v>Urfer Laura</v>
      </c>
      <c r="B2425" s="25" t="str">
        <f>+M2425</f>
        <v>904.08.516.0</v>
      </c>
      <c r="C2425" s="25" t="str">
        <f>LEFT(L2425,2)</f>
        <v>R7</v>
      </c>
      <c r="D2425" s="25">
        <f>+Q2425</f>
        <v>1.8620000000000001</v>
      </c>
      <c r="E2425" s="25" t="str">
        <f>+R2425</f>
        <v>18&amp;U</v>
      </c>
      <c r="F2425" s="25" t="str">
        <f>+S2425</f>
        <v>A</v>
      </c>
      <c r="G2425" s="29" t="s">
        <v>25</v>
      </c>
      <c r="H2425" s="29" t="str">
        <f t="shared" si="38"/>
        <v/>
      </c>
      <c r="I2425" s="25" t="str">
        <f>IF(K2425&gt;4,"Dames","Messieurs")</f>
        <v>Dames</v>
      </c>
      <c r="J2425" t="str">
        <f>RIGHT(B2425,5)</f>
        <v>516.0</v>
      </c>
      <c r="K2425">
        <f>VALUE(LEFT(J2425,1))</f>
        <v>5</v>
      </c>
      <c r="L2425" s="25" t="str">
        <f>+O2425</f>
        <v>R7 </v>
      </c>
      <c r="M2425" s="25" t="s">
        <v>4046</v>
      </c>
      <c r="N2425" s="25" t="s">
        <v>4047</v>
      </c>
      <c r="O2425" s="25" t="s">
        <v>3066</v>
      </c>
      <c r="P2425" s="25">
        <v>7302</v>
      </c>
      <c r="Q2425" s="25">
        <v>1.8620000000000001</v>
      </c>
      <c r="R2425" s="25" t="s">
        <v>73</v>
      </c>
      <c r="S2425" s="25" t="s">
        <v>36</v>
      </c>
    </row>
    <row r="2426" spans="1:19" x14ac:dyDescent="0.35">
      <c r="A2426" s="25" t="str">
        <f>+N2426</f>
        <v>Vadot Anne-Marie</v>
      </c>
      <c r="B2426" s="25" t="str">
        <f>+M2426</f>
        <v>905.74.507.0</v>
      </c>
      <c r="C2426" s="25" t="str">
        <f>LEFT(L2426,2)</f>
        <v>R7</v>
      </c>
      <c r="D2426" s="25">
        <f>+Q2426</f>
        <v>2.1110000000000002</v>
      </c>
      <c r="E2426" s="25" t="str">
        <f>+R2426</f>
        <v>50+</v>
      </c>
      <c r="F2426" s="25" t="str">
        <f>+S2426</f>
        <v>S</v>
      </c>
      <c r="G2426" s="29" t="s">
        <v>3995</v>
      </c>
      <c r="H2426" s="29" t="str">
        <f t="shared" si="38"/>
        <v/>
      </c>
      <c r="I2426" s="25" t="str">
        <f>IF(K2426&gt;4,"Dames","Messieurs")</f>
        <v>Dames</v>
      </c>
      <c r="J2426" t="str">
        <f>RIGHT(B2426,5)</f>
        <v>507.0</v>
      </c>
      <c r="K2426">
        <f>VALUE(LEFT(J2426,1))</f>
        <v>5</v>
      </c>
      <c r="L2426" s="25" t="str">
        <f>+O2426</f>
        <v>R7 </v>
      </c>
      <c r="M2426" s="25" t="s">
        <v>4080</v>
      </c>
      <c r="N2426" s="25" t="s">
        <v>4081</v>
      </c>
      <c r="O2426" s="25" t="s">
        <v>3066</v>
      </c>
      <c r="P2426" s="25">
        <v>6542</v>
      </c>
      <c r="Q2426" s="25">
        <v>2.1110000000000002</v>
      </c>
      <c r="R2426" s="25" t="s">
        <v>39</v>
      </c>
      <c r="S2426" s="25" t="s">
        <v>878</v>
      </c>
    </row>
    <row r="2427" spans="1:19" x14ac:dyDescent="0.35">
      <c r="A2427" s="25" t="str">
        <f>+N2427</f>
        <v>Valeanu Victoria</v>
      </c>
      <c r="B2427" s="25" t="str">
        <f>+M2427</f>
        <v>906.07.783.0</v>
      </c>
      <c r="C2427" s="25" t="str">
        <f>LEFT(L2427,2)</f>
        <v>R7</v>
      </c>
      <c r="D2427" s="25">
        <f>+Q2427</f>
        <v>2.4009999999999998</v>
      </c>
      <c r="E2427" s="25" t="str">
        <f>+R2427</f>
        <v>18&amp;U</v>
      </c>
      <c r="F2427" s="25" t="str">
        <f>+S2427</f>
        <v>S</v>
      </c>
      <c r="G2427" s="29" t="s">
        <v>29</v>
      </c>
      <c r="H2427" s="29" t="str">
        <f t="shared" si="38"/>
        <v/>
      </c>
      <c r="I2427" s="25" t="str">
        <f>IF(K2427&gt;4,"Dames","Messieurs")</f>
        <v>Dames</v>
      </c>
      <c r="J2427" t="str">
        <f>RIGHT(B2427,5)</f>
        <v>783.0</v>
      </c>
      <c r="K2427">
        <f>VALUE(LEFT(J2427,1))</f>
        <v>7</v>
      </c>
      <c r="L2427" s="25" t="str">
        <f>+O2427</f>
        <v>R7 </v>
      </c>
      <c r="M2427" s="25" t="s">
        <v>5176</v>
      </c>
      <c r="N2427" s="25" t="s">
        <v>5177</v>
      </c>
      <c r="O2427" s="25" t="s">
        <v>3066</v>
      </c>
      <c r="P2427" s="25">
        <v>5748</v>
      </c>
      <c r="Q2427" s="25">
        <v>2.4009999999999998</v>
      </c>
      <c r="R2427" s="25" t="s">
        <v>73</v>
      </c>
      <c r="S2427" s="25" t="s">
        <v>878</v>
      </c>
    </row>
    <row r="2428" spans="1:19" x14ac:dyDescent="0.35">
      <c r="A2428" s="25" t="str">
        <f>+N2428</f>
        <v>Vallade Clara</v>
      </c>
      <c r="B2428" s="25" t="str">
        <f>+M2428</f>
        <v>906.02.552.0</v>
      </c>
      <c r="C2428" s="25" t="str">
        <f>LEFT(L2428,2)</f>
        <v>R9</v>
      </c>
      <c r="D2428" s="25">
        <f>+Q2428</f>
        <v>0.75</v>
      </c>
      <c r="E2428" s="25" t="str">
        <f>+R2428</f>
        <v>A</v>
      </c>
      <c r="F2428" s="25" t="str">
        <f>+S2428</f>
        <v>S</v>
      </c>
      <c r="G2428" s="29" t="s">
        <v>3995</v>
      </c>
      <c r="H2428" s="29" t="str">
        <f t="shared" si="38"/>
        <v/>
      </c>
      <c r="I2428" s="25" t="str">
        <f>IF(K2428&gt;4,"Dames","Messieurs")</f>
        <v>Dames</v>
      </c>
      <c r="J2428" t="str">
        <f>RIGHT(B2428,5)</f>
        <v>552.0</v>
      </c>
      <c r="K2428">
        <f>VALUE(LEFT(J2428,1))</f>
        <v>5</v>
      </c>
      <c r="L2428" s="25" t="str">
        <f>+O2428</f>
        <v>R9 </v>
      </c>
      <c r="M2428" s="25" t="s">
        <v>4120</v>
      </c>
      <c r="N2428" s="25" t="s">
        <v>4121</v>
      </c>
      <c r="O2428" s="25" t="s">
        <v>3073</v>
      </c>
      <c r="P2428" s="25">
        <v>11805</v>
      </c>
      <c r="Q2428" s="25">
        <v>0.75</v>
      </c>
      <c r="R2428" s="25" t="s">
        <v>36</v>
      </c>
      <c r="S2428" s="25" t="s">
        <v>878</v>
      </c>
    </row>
    <row r="2429" spans="1:19" x14ac:dyDescent="0.35">
      <c r="A2429" s="25" t="str">
        <f>+N2429</f>
        <v>Vallélian Emmanuel</v>
      </c>
      <c r="B2429" s="25" t="str">
        <f>+M2429</f>
        <v>906.81.416.0</v>
      </c>
      <c r="C2429" s="25" t="str">
        <f>LEFT(L2429,2)</f>
        <v>R9</v>
      </c>
      <c r="D2429" s="25">
        <f>+Q2429</f>
        <v>0.75</v>
      </c>
      <c r="E2429" s="25" t="str">
        <f>+R2429</f>
        <v>40+</v>
      </c>
      <c r="F2429" s="25" t="str">
        <f>+S2429</f>
        <v>S</v>
      </c>
      <c r="G2429" s="29" t="s">
        <v>28</v>
      </c>
      <c r="H2429" s="29" t="str">
        <f t="shared" si="38"/>
        <v/>
      </c>
      <c r="I2429" s="25" t="str">
        <f>IF(K2429&gt;4,"Dames","Messieurs")</f>
        <v>Messieurs</v>
      </c>
      <c r="J2429" t="str">
        <f>RIGHT(B2429,5)</f>
        <v>416.0</v>
      </c>
      <c r="K2429">
        <f>VALUE(LEFT(J2429,1))</f>
        <v>4</v>
      </c>
      <c r="L2429" s="25" t="str">
        <f>+O2429</f>
        <v>R9 </v>
      </c>
      <c r="M2429" s="25" t="s">
        <v>386</v>
      </c>
      <c r="N2429" s="25" t="s">
        <v>387</v>
      </c>
      <c r="O2429" s="25" t="s">
        <v>3073</v>
      </c>
      <c r="P2429" s="25">
        <v>32458</v>
      </c>
      <c r="Q2429" s="25">
        <v>0.75</v>
      </c>
      <c r="R2429" s="25" t="s">
        <v>68</v>
      </c>
      <c r="S2429" s="25" t="s">
        <v>878</v>
      </c>
    </row>
    <row r="2430" spans="1:19" x14ac:dyDescent="0.35">
      <c r="A2430" s="25" t="str">
        <f>+N2430</f>
        <v>Valli Eloïse</v>
      </c>
      <c r="B2430" s="25" t="str">
        <f>+M2430</f>
        <v>906.89.651.0</v>
      </c>
      <c r="C2430" s="25" t="str">
        <f>LEFT(L2430,2)</f>
        <v>R9</v>
      </c>
      <c r="D2430" s="25">
        <f>+Q2430</f>
        <v>0.75</v>
      </c>
      <c r="E2430" s="25" t="str">
        <f>+R2430</f>
        <v>35+</v>
      </c>
      <c r="F2430" s="25" t="str">
        <f>+S2430</f>
        <v>S</v>
      </c>
      <c r="G2430" s="29" t="s">
        <v>25</v>
      </c>
      <c r="H2430" s="29" t="str">
        <f t="shared" si="38"/>
        <v/>
      </c>
      <c r="I2430" s="25" t="str">
        <f>IF(K2430&gt;4,"Dames","Messieurs")</f>
        <v>Dames</v>
      </c>
      <c r="J2430" t="str">
        <f>RIGHT(B2430,5)</f>
        <v>651.0</v>
      </c>
      <c r="K2430">
        <f>VALUE(LEFT(J2430,1))</f>
        <v>6</v>
      </c>
      <c r="L2430" s="25" t="str">
        <f>+O2430</f>
        <v>R9 </v>
      </c>
      <c r="M2430" s="25" t="s">
        <v>1017</v>
      </c>
      <c r="N2430" s="25" t="s">
        <v>1018</v>
      </c>
      <c r="O2430" s="25" t="s">
        <v>3073</v>
      </c>
      <c r="P2430" s="25">
        <v>11805</v>
      </c>
      <c r="Q2430" s="25">
        <v>0.75</v>
      </c>
      <c r="R2430" s="25" t="s">
        <v>42</v>
      </c>
      <c r="S2430" s="25" t="s">
        <v>878</v>
      </c>
    </row>
    <row r="2431" spans="1:19" x14ac:dyDescent="0.35">
      <c r="A2431" s="25" t="str">
        <f>+N2431</f>
        <v>Valli Max</v>
      </c>
      <c r="B2431" s="25" t="str">
        <f>+M2431</f>
        <v>906.60.265.0</v>
      </c>
      <c r="C2431" s="25" t="str">
        <f>LEFT(L2431,2)</f>
        <v>R9</v>
      </c>
      <c r="D2431" s="25">
        <f>+Q2431</f>
        <v>0.75</v>
      </c>
      <c r="E2431" s="25" t="str">
        <f>+R2431</f>
        <v>65+</v>
      </c>
      <c r="F2431" s="25" t="str">
        <f>+S2431</f>
        <v>S</v>
      </c>
      <c r="G2431" s="29" t="s">
        <v>25</v>
      </c>
      <c r="H2431" s="29" t="str">
        <f t="shared" si="38"/>
        <v/>
      </c>
      <c r="I2431" s="25" t="str">
        <f>IF(K2431&gt;4,"Dames","Messieurs")</f>
        <v>Messieurs</v>
      </c>
      <c r="J2431" t="str">
        <f>RIGHT(B2431,5)</f>
        <v>265.0</v>
      </c>
      <c r="K2431">
        <f>VALUE(LEFT(J2431,1))</f>
        <v>2</v>
      </c>
      <c r="L2431" s="25" t="str">
        <f>+O2431</f>
        <v>R9 </v>
      </c>
      <c r="M2431" s="25" t="s">
        <v>1019</v>
      </c>
      <c r="N2431" s="25" t="s">
        <v>1020</v>
      </c>
      <c r="O2431" s="25" t="s">
        <v>3073</v>
      </c>
      <c r="P2431" s="25">
        <v>32458</v>
      </c>
      <c r="Q2431" s="25">
        <v>0.75</v>
      </c>
      <c r="R2431" s="25" t="s">
        <v>100</v>
      </c>
      <c r="S2431" s="25" t="s">
        <v>878</v>
      </c>
    </row>
    <row r="2432" spans="1:19" x14ac:dyDescent="0.35">
      <c r="A2432" s="25" t="str">
        <f>+N2432</f>
        <v>Vallon Jean-Charles</v>
      </c>
      <c r="B2432" s="25" t="str">
        <f>+M2432</f>
        <v>906.57.243.0</v>
      </c>
      <c r="C2432" s="25" t="str">
        <f>LEFT(L2432,2)</f>
        <v>R9</v>
      </c>
      <c r="D2432" s="25">
        <f>+Q2432</f>
        <v>0.75</v>
      </c>
      <c r="E2432" s="25" t="str">
        <f>+R2432</f>
        <v>65+</v>
      </c>
      <c r="F2432" s="25" t="str">
        <f>+S2432</f>
        <v>S</v>
      </c>
      <c r="G2432" s="29" t="s">
        <v>3995</v>
      </c>
      <c r="H2432" s="29" t="str">
        <f t="shared" si="38"/>
        <v/>
      </c>
      <c r="I2432" s="25" t="str">
        <f>IF(K2432&gt;4,"Dames","Messieurs")</f>
        <v>Messieurs</v>
      </c>
      <c r="J2432" t="str">
        <f>RIGHT(B2432,5)</f>
        <v>243.0</v>
      </c>
      <c r="K2432">
        <f>VALUE(LEFT(J2432,1))</f>
        <v>2</v>
      </c>
      <c r="L2432" s="25" t="str">
        <f>+O2432</f>
        <v>R9 </v>
      </c>
      <c r="M2432" s="25" t="s">
        <v>4290</v>
      </c>
      <c r="N2432" s="25" t="s">
        <v>4291</v>
      </c>
      <c r="O2432" s="25" t="s">
        <v>3073</v>
      </c>
      <c r="P2432" s="25">
        <v>32458</v>
      </c>
      <c r="Q2432" s="25">
        <v>0.75</v>
      </c>
      <c r="R2432" s="25" t="s">
        <v>100</v>
      </c>
      <c r="S2432" s="25" t="s">
        <v>878</v>
      </c>
    </row>
    <row r="2433" spans="1:19" x14ac:dyDescent="0.35">
      <c r="A2433" s="25" t="str">
        <f>+N2433</f>
        <v>Valluy Bernard</v>
      </c>
      <c r="B2433" s="25" t="str">
        <f>+M2433</f>
        <v>906.74.476.0</v>
      </c>
      <c r="C2433" s="25" t="str">
        <f>LEFT(L2433,2)</f>
        <v>R9</v>
      </c>
      <c r="D2433" s="25">
        <f>+Q2433</f>
        <v>0.75</v>
      </c>
      <c r="E2433" s="25" t="str">
        <f>+R2433</f>
        <v>50+</v>
      </c>
      <c r="F2433" s="25" t="str">
        <f>+S2433</f>
        <v>A</v>
      </c>
      <c r="G2433" s="29" t="s">
        <v>28</v>
      </c>
      <c r="H2433" s="29" t="str">
        <f t="shared" si="38"/>
        <v/>
      </c>
      <c r="I2433" s="25" t="str">
        <f>IF(K2433&gt;4,"Dames","Messieurs")</f>
        <v>Messieurs</v>
      </c>
      <c r="J2433" t="str">
        <f>RIGHT(B2433,5)</f>
        <v>476.0</v>
      </c>
      <c r="K2433">
        <f>VALUE(LEFT(J2433,1))</f>
        <v>4</v>
      </c>
      <c r="L2433" s="25" t="str">
        <f>+O2433</f>
        <v>R9 </v>
      </c>
      <c r="M2433" s="25" t="s">
        <v>3812</v>
      </c>
      <c r="N2433" s="25" t="s">
        <v>2489</v>
      </c>
      <c r="O2433" s="25" t="s">
        <v>3073</v>
      </c>
      <c r="P2433" s="25">
        <v>32458</v>
      </c>
      <c r="Q2433" s="25">
        <v>0.75</v>
      </c>
      <c r="R2433" s="25" t="s">
        <v>39</v>
      </c>
      <c r="S2433" s="25" t="s">
        <v>36</v>
      </c>
    </row>
    <row r="2434" spans="1:19" x14ac:dyDescent="0.35">
      <c r="A2434" s="25" t="str">
        <f>+N2434</f>
        <v>Valluy Bernard</v>
      </c>
      <c r="B2434" s="25" t="str">
        <f>+M2434</f>
        <v>906.70.477.0</v>
      </c>
      <c r="C2434" s="25" t="str">
        <f>LEFT(L2434,2)</f>
        <v>R9</v>
      </c>
      <c r="D2434" s="25">
        <f>+Q2434</f>
        <v>0.75</v>
      </c>
      <c r="E2434" s="25" t="str">
        <f>+R2434</f>
        <v>55+</v>
      </c>
      <c r="F2434" s="25" t="str">
        <f>+S2434</f>
        <v>S</v>
      </c>
      <c r="G2434" s="29" t="s">
        <v>28</v>
      </c>
      <c r="H2434" s="29" t="str">
        <f t="shared" si="38"/>
        <v/>
      </c>
      <c r="I2434" s="25" t="str">
        <f>IF(K2434&gt;4,"Dames","Messieurs")</f>
        <v>Messieurs</v>
      </c>
      <c r="J2434" t="str">
        <f>RIGHT(B2434,5)</f>
        <v>477.0</v>
      </c>
      <c r="K2434">
        <f>VALUE(LEFT(J2434,1))</f>
        <v>4</v>
      </c>
      <c r="L2434" s="25" t="str">
        <f>+O2434</f>
        <v>R9 </v>
      </c>
      <c r="M2434" s="25" t="s">
        <v>2488</v>
      </c>
      <c r="N2434" s="25" t="s">
        <v>2489</v>
      </c>
      <c r="O2434" s="25" t="s">
        <v>3073</v>
      </c>
      <c r="P2434" s="25">
        <v>32458</v>
      </c>
      <c r="Q2434" s="25">
        <v>0.75</v>
      </c>
      <c r="R2434" s="25" t="s">
        <v>53</v>
      </c>
      <c r="S2434" s="25" t="s">
        <v>878</v>
      </c>
    </row>
    <row r="2435" spans="1:19" x14ac:dyDescent="0.35">
      <c r="A2435" s="25" t="str">
        <f>+N2435</f>
        <v>Valticos Alexis</v>
      </c>
      <c r="B2435" s="25" t="str">
        <f>+M2435</f>
        <v>906.86.392.0</v>
      </c>
      <c r="C2435" s="25" t="str">
        <f>LEFT(L2435,2)</f>
        <v>R9</v>
      </c>
      <c r="D2435" s="25">
        <f>+Q2435</f>
        <v>0.75</v>
      </c>
      <c r="E2435" s="25" t="str">
        <f>+R2435</f>
        <v>35+</v>
      </c>
      <c r="F2435" s="25" t="str">
        <f>+S2435</f>
        <v>S</v>
      </c>
      <c r="G2435" s="29" t="s">
        <v>3995</v>
      </c>
      <c r="H2435" s="29" t="str">
        <f t="shared" si="38"/>
        <v/>
      </c>
      <c r="I2435" s="25" t="str">
        <f>IF(K2435&gt;4,"Dames","Messieurs")</f>
        <v>Messieurs</v>
      </c>
      <c r="J2435" t="str">
        <f>RIGHT(B2435,5)</f>
        <v>392.0</v>
      </c>
      <c r="K2435">
        <f>VALUE(LEFT(J2435,1))</f>
        <v>3</v>
      </c>
      <c r="L2435" s="25" t="str">
        <f>+O2435</f>
        <v>R9 </v>
      </c>
      <c r="M2435" s="25" t="s">
        <v>4272</v>
      </c>
      <c r="N2435" s="25" t="s">
        <v>4273</v>
      </c>
      <c r="O2435" s="25" t="s">
        <v>3073</v>
      </c>
      <c r="P2435" s="25">
        <v>32458</v>
      </c>
      <c r="Q2435" s="25">
        <v>0.75</v>
      </c>
      <c r="R2435" s="25" t="s">
        <v>42</v>
      </c>
      <c r="S2435" s="25" t="s">
        <v>878</v>
      </c>
    </row>
    <row r="2436" spans="1:19" x14ac:dyDescent="0.35">
      <c r="A2436" s="25" t="str">
        <f>+N2436</f>
        <v>Valticos Anaïs</v>
      </c>
      <c r="B2436" s="25" t="str">
        <f>+M2436</f>
        <v>906.85.768.0</v>
      </c>
      <c r="C2436" s="25" t="str">
        <f>LEFT(L2436,2)</f>
        <v>R9</v>
      </c>
      <c r="D2436" s="25">
        <f>+Q2436</f>
        <v>0.75</v>
      </c>
      <c r="E2436" s="25" t="str">
        <f>+R2436</f>
        <v>40+</v>
      </c>
      <c r="F2436" s="25" t="str">
        <f>+S2436</f>
        <v>S</v>
      </c>
      <c r="G2436" s="29" t="s">
        <v>3995</v>
      </c>
      <c r="H2436" s="29" t="str">
        <f t="shared" si="38"/>
        <v/>
      </c>
      <c r="I2436" s="25" t="str">
        <f>IF(K2436&gt;4,"Dames","Messieurs")</f>
        <v>Dames</v>
      </c>
      <c r="J2436" t="str">
        <f>RIGHT(B2436,5)</f>
        <v>768.0</v>
      </c>
      <c r="K2436">
        <f>VALUE(LEFT(J2436,1))</f>
        <v>7</v>
      </c>
      <c r="L2436" s="25" t="str">
        <f>+O2436</f>
        <v>R9 </v>
      </c>
      <c r="M2436" s="25" t="s">
        <v>4100</v>
      </c>
      <c r="N2436" s="25" t="s">
        <v>4101</v>
      </c>
      <c r="O2436" s="25" t="s">
        <v>3073</v>
      </c>
      <c r="P2436" s="25">
        <v>11805</v>
      </c>
      <c r="Q2436" s="25">
        <v>0.75</v>
      </c>
      <c r="R2436" s="25" t="s">
        <v>68</v>
      </c>
      <c r="S2436" s="25" t="s">
        <v>878</v>
      </c>
    </row>
    <row r="2437" spans="1:19" x14ac:dyDescent="0.35">
      <c r="A2437" s="25" t="str">
        <f>+N2437</f>
        <v>Valticos Nicolas</v>
      </c>
      <c r="B2437" s="25" t="str">
        <f>+M2437</f>
        <v>906.82.305.0</v>
      </c>
      <c r="C2437" s="25" t="str">
        <f>LEFT(L2437,2)</f>
        <v>R7</v>
      </c>
      <c r="D2437" s="25">
        <f>+Q2437</f>
        <v>2.09</v>
      </c>
      <c r="E2437" s="25" t="str">
        <f>+R2437</f>
        <v>40+</v>
      </c>
      <c r="F2437" s="25" t="str">
        <f>+S2437</f>
        <v>A</v>
      </c>
      <c r="G2437" s="29" t="s">
        <v>3995</v>
      </c>
      <c r="H2437" s="29" t="str">
        <f t="shared" si="38"/>
        <v/>
      </c>
      <c r="I2437" s="25" t="str">
        <f>IF(K2437&gt;4,"Dames","Messieurs")</f>
        <v>Messieurs</v>
      </c>
      <c r="J2437" t="str">
        <f>RIGHT(B2437,5)</f>
        <v>305.0</v>
      </c>
      <c r="K2437">
        <f>VALUE(LEFT(J2437,1))</f>
        <v>3</v>
      </c>
      <c r="L2437" s="25" t="str">
        <f>+O2437</f>
        <v>R7 </v>
      </c>
      <c r="M2437" s="25" t="s">
        <v>4194</v>
      </c>
      <c r="N2437" s="25" t="s">
        <v>4195</v>
      </c>
      <c r="O2437" s="25" t="s">
        <v>3066</v>
      </c>
      <c r="P2437" s="25">
        <v>18486</v>
      </c>
      <c r="Q2437" s="25">
        <v>2.09</v>
      </c>
      <c r="R2437" s="25" t="s">
        <v>68</v>
      </c>
      <c r="S2437" s="25" t="s">
        <v>36</v>
      </c>
    </row>
    <row r="2438" spans="1:19" x14ac:dyDescent="0.35">
      <c r="A2438" s="25" t="str">
        <f>+N2438</f>
        <v>Van Appelghem Louis-Alexandre</v>
      </c>
      <c r="B2438" s="25" t="str">
        <f>+M2438</f>
        <v>907.08.310.0</v>
      </c>
      <c r="C2438" s="25" t="str">
        <f>LEFT(L2438,2)</f>
        <v>R6</v>
      </c>
      <c r="D2438" s="25">
        <f>+Q2438</f>
        <v>4.359</v>
      </c>
      <c r="E2438" s="25" t="str">
        <f>+R2438</f>
        <v>18&amp;U</v>
      </c>
      <c r="F2438" s="25" t="str">
        <f>+S2438</f>
        <v>A</v>
      </c>
      <c r="G2438" s="29" t="s">
        <v>3973</v>
      </c>
      <c r="H2438" s="29" t="str">
        <f t="shared" si="38"/>
        <v/>
      </c>
      <c r="I2438" s="25" t="str">
        <f>IF(K2438&gt;4,"Dames","Messieurs")</f>
        <v>Messieurs</v>
      </c>
      <c r="J2438" t="str">
        <f>RIGHT(B2438,5)</f>
        <v>310.0</v>
      </c>
      <c r="K2438">
        <f>VALUE(LEFT(J2438,1))</f>
        <v>3</v>
      </c>
      <c r="L2438" s="25" t="str">
        <f>+O2438</f>
        <v>R6 </v>
      </c>
      <c r="M2438" s="25" t="s">
        <v>1816</v>
      </c>
      <c r="N2438" s="25" t="s">
        <v>1817</v>
      </c>
      <c r="O2438" s="25" t="s">
        <v>3065</v>
      </c>
      <c r="P2438" s="25">
        <v>6294</v>
      </c>
      <c r="Q2438" s="25">
        <v>4.359</v>
      </c>
      <c r="R2438" s="25" t="s">
        <v>73</v>
      </c>
      <c r="S2438" s="25" t="s">
        <v>36</v>
      </c>
    </row>
    <row r="2439" spans="1:19" x14ac:dyDescent="0.35">
      <c r="A2439" s="25" t="str">
        <f>+N2439</f>
        <v>Van Boxem Clément</v>
      </c>
      <c r="B2439" s="25" t="str">
        <f>+M2439</f>
        <v>907.03.185.0</v>
      </c>
      <c r="C2439" s="25" t="str">
        <f>LEFT(L2439,2)</f>
        <v>R9</v>
      </c>
      <c r="D2439" s="25">
        <f>+Q2439</f>
        <v>0.75</v>
      </c>
      <c r="E2439" s="25" t="str">
        <f>+R2439</f>
        <v>A</v>
      </c>
      <c r="F2439" s="25" t="str">
        <f>+S2439</f>
        <v>S</v>
      </c>
      <c r="G2439" s="29" t="s">
        <v>2175</v>
      </c>
      <c r="H2439" s="29" t="str">
        <f t="shared" si="38"/>
        <v/>
      </c>
      <c r="I2439" s="25" t="str">
        <f>IF(K2439&gt;4,"Dames","Messieurs")</f>
        <v>Messieurs</v>
      </c>
      <c r="J2439" t="str">
        <f>RIGHT(B2439,5)</f>
        <v>185.0</v>
      </c>
      <c r="K2439">
        <f>VALUE(LEFT(J2439,1))</f>
        <v>1</v>
      </c>
      <c r="L2439" s="25" t="str">
        <f>+O2439</f>
        <v>R9 </v>
      </c>
      <c r="M2439" s="25" t="s">
        <v>2903</v>
      </c>
      <c r="N2439" s="25" t="s">
        <v>2904</v>
      </c>
      <c r="O2439" s="25" t="s">
        <v>3073</v>
      </c>
      <c r="P2439" s="25">
        <v>32458</v>
      </c>
      <c r="Q2439" s="25">
        <v>0.75</v>
      </c>
      <c r="R2439" s="25" t="s">
        <v>36</v>
      </c>
      <c r="S2439" s="25" t="s">
        <v>878</v>
      </c>
    </row>
    <row r="2440" spans="1:19" x14ac:dyDescent="0.35">
      <c r="A2440" s="25" t="str">
        <f>+N2440</f>
        <v>Van Boxem Stéphane</v>
      </c>
      <c r="B2440" s="25" t="str">
        <f>+M2440</f>
        <v>907.67.273.0</v>
      </c>
      <c r="C2440" s="25" t="str">
        <f>LEFT(L2440,2)</f>
        <v>R9</v>
      </c>
      <c r="D2440" s="25">
        <f>+Q2440</f>
        <v>0.75</v>
      </c>
      <c r="E2440" s="25" t="str">
        <f>+R2440</f>
        <v>55+</v>
      </c>
      <c r="F2440" s="25" t="str">
        <f>+S2440</f>
        <v>S</v>
      </c>
      <c r="G2440" s="29" t="s">
        <v>2175</v>
      </c>
      <c r="H2440" s="29" t="str">
        <f t="shared" si="38"/>
        <v/>
      </c>
      <c r="I2440" s="25" t="str">
        <f>IF(K2440&gt;4,"Dames","Messieurs")</f>
        <v>Messieurs</v>
      </c>
      <c r="J2440" t="str">
        <f>RIGHT(B2440,5)</f>
        <v>273.0</v>
      </c>
      <c r="K2440">
        <f>VALUE(LEFT(J2440,1))</f>
        <v>2</v>
      </c>
      <c r="L2440" s="25" t="str">
        <f>+O2440</f>
        <v>R9 </v>
      </c>
      <c r="M2440" s="25" t="s">
        <v>2963</v>
      </c>
      <c r="N2440" s="25" t="s">
        <v>2964</v>
      </c>
      <c r="O2440" s="25" t="s">
        <v>3073</v>
      </c>
      <c r="P2440" s="25">
        <v>32458</v>
      </c>
      <c r="Q2440" s="25">
        <v>0.75</v>
      </c>
      <c r="R2440" s="25" t="s">
        <v>53</v>
      </c>
      <c r="S2440" s="25" t="s">
        <v>878</v>
      </c>
    </row>
    <row r="2441" spans="1:19" x14ac:dyDescent="0.35">
      <c r="A2441" s="25" t="str">
        <f>+N2441</f>
        <v>Van Buel Rick</v>
      </c>
      <c r="B2441" s="25" t="str">
        <f>+M2441</f>
        <v>907.04.308.0</v>
      </c>
      <c r="C2441" s="25" t="str">
        <f>LEFT(L2441,2)</f>
        <v>R7</v>
      </c>
      <c r="D2441" s="25">
        <f>+Q2441</f>
        <v>2.1110000000000002</v>
      </c>
      <c r="E2441" s="25" t="str">
        <f>+R2441</f>
        <v>A</v>
      </c>
      <c r="F2441" s="25" t="str">
        <f>+S2441</f>
        <v>A</v>
      </c>
      <c r="G2441" s="29" t="s">
        <v>543</v>
      </c>
      <c r="H2441" s="29" t="str">
        <f t="shared" si="38"/>
        <v/>
      </c>
      <c r="I2441" s="25" t="str">
        <f>IF(K2441&gt;4,"Dames","Messieurs")</f>
        <v>Messieurs</v>
      </c>
      <c r="J2441" t="str">
        <f>RIGHT(B2441,5)</f>
        <v>308.0</v>
      </c>
      <c r="K2441">
        <f>VALUE(LEFT(J2441,1))</f>
        <v>3</v>
      </c>
      <c r="L2441" s="25" t="str">
        <f>+O2441</f>
        <v>R7 </v>
      </c>
      <c r="M2441" s="25" t="s">
        <v>4036</v>
      </c>
      <c r="N2441" s="25" t="s">
        <v>4037</v>
      </c>
      <c r="O2441" s="25" t="s">
        <v>3066</v>
      </c>
      <c r="P2441" s="25">
        <v>18333</v>
      </c>
      <c r="Q2441" s="25">
        <v>2.1110000000000002</v>
      </c>
      <c r="R2441" s="25" t="s">
        <v>36</v>
      </c>
      <c r="S2441" s="25" t="s">
        <v>36</v>
      </c>
    </row>
    <row r="2442" spans="1:19" x14ac:dyDescent="0.35">
      <c r="A2442" s="25" t="str">
        <f>+N2442</f>
        <v>Van De Vyvere Philippe</v>
      </c>
      <c r="B2442" s="25" t="str">
        <f>+M2442</f>
        <v>907.72.332.0</v>
      </c>
      <c r="C2442" s="25" t="str">
        <f>LEFT(L2442,2)</f>
        <v>R7</v>
      </c>
      <c r="D2442" s="25">
        <f>+Q2442</f>
        <v>2.351</v>
      </c>
      <c r="E2442" s="25" t="str">
        <f>+R2442</f>
        <v>50+</v>
      </c>
      <c r="F2442" s="25" t="str">
        <f>+S2442</f>
        <v>A</v>
      </c>
      <c r="G2442" s="29" t="s">
        <v>543</v>
      </c>
      <c r="H2442" s="29" t="str">
        <f t="shared" si="38"/>
        <v/>
      </c>
      <c r="I2442" s="25" t="str">
        <f>IF(K2442&gt;4,"Dames","Messieurs")</f>
        <v>Messieurs</v>
      </c>
      <c r="J2442" t="str">
        <f>RIGHT(B2442,5)</f>
        <v>332.0</v>
      </c>
      <c r="K2442">
        <f>VALUE(LEFT(J2442,1))</f>
        <v>3</v>
      </c>
      <c r="L2442" s="25" t="str">
        <f>+O2442</f>
        <v>R7 </v>
      </c>
      <c r="M2442" s="25" t="s">
        <v>1399</v>
      </c>
      <c r="N2442" s="25" t="s">
        <v>1400</v>
      </c>
      <c r="O2442" s="25" t="s">
        <v>3066</v>
      </c>
      <c r="P2442" s="25">
        <v>16626</v>
      </c>
      <c r="Q2442" s="25">
        <v>2.351</v>
      </c>
      <c r="R2442" s="25" t="s">
        <v>39</v>
      </c>
      <c r="S2442" s="25" t="s">
        <v>36</v>
      </c>
    </row>
    <row r="2443" spans="1:19" x14ac:dyDescent="0.35">
      <c r="A2443" s="25" t="str">
        <f>+N2443</f>
        <v>Van Der Wal Dorine</v>
      </c>
      <c r="B2443" s="25" t="str">
        <f>+M2443</f>
        <v>907.65.629.0</v>
      </c>
      <c r="C2443" s="25" t="str">
        <f>LEFT(L2443,2)</f>
        <v>R5</v>
      </c>
      <c r="D2443" s="25">
        <f>+Q2443</f>
        <v>4.5650000000000004</v>
      </c>
      <c r="E2443" s="25" t="str">
        <f>+R2443</f>
        <v>60+</v>
      </c>
      <c r="F2443" s="25" t="str">
        <f>+S2443</f>
        <v>A</v>
      </c>
      <c r="G2443" s="29" t="s">
        <v>1839</v>
      </c>
      <c r="H2443" s="29" t="str">
        <f t="shared" si="38"/>
        <v/>
      </c>
      <c r="I2443" s="25" t="str">
        <f>IF(K2443&gt;4,"Dames","Messieurs")</f>
        <v>Dames</v>
      </c>
      <c r="J2443" t="str">
        <f>RIGHT(B2443,5)</f>
        <v>629.0</v>
      </c>
      <c r="K2443">
        <f>VALUE(LEFT(J2443,1))</f>
        <v>6</v>
      </c>
      <c r="L2443" s="25" t="str">
        <f>+O2443</f>
        <v>R5 </v>
      </c>
      <c r="M2443" s="25" t="s">
        <v>1916</v>
      </c>
      <c r="N2443" s="25" t="s">
        <v>1917</v>
      </c>
      <c r="O2443" s="25" t="s">
        <v>3084</v>
      </c>
      <c r="P2443" s="25">
        <v>1957</v>
      </c>
      <c r="Q2443" s="25">
        <v>4.5650000000000004</v>
      </c>
      <c r="R2443" s="25" t="s">
        <v>47</v>
      </c>
      <c r="S2443" s="25" t="s">
        <v>36</v>
      </c>
    </row>
    <row r="2444" spans="1:19" x14ac:dyDescent="0.35">
      <c r="A2444" s="25" t="str">
        <f>+N2444</f>
        <v>Van Grieken Renate</v>
      </c>
      <c r="B2444" s="25" t="str">
        <f>+M2444</f>
        <v>907.71.872.0</v>
      </c>
      <c r="C2444" s="25" t="str">
        <f>LEFT(L2444,2)</f>
        <v>R7</v>
      </c>
      <c r="D2444" s="25">
        <f>+Q2444</f>
        <v>2.57</v>
      </c>
      <c r="E2444" s="25" t="str">
        <f>+R2444</f>
        <v>50+</v>
      </c>
      <c r="F2444" s="25" t="str">
        <f>+S2444</f>
        <v>A</v>
      </c>
      <c r="G2444" s="29" t="s">
        <v>3996</v>
      </c>
      <c r="H2444" s="29" t="str">
        <f t="shared" si="38"/>
        <v/>
      </c>
      <c r="I2444" s="25" t="str">
        <f>IF(K2444&gt;4,"Dames","Messieurs")</f>
        <v>Dames</v>
      </c>
      <c r="J2444" t="str">
        <f>RIGHT(B2444,5)</f>
        <v>872.0</v>
      </c>
      <c r="K2444">
        <f>VALUE(LEFT(J2444,1))</f>
        <v>8</v>
      </c>
      <c r="L2444" s="25" t="str">
        <f>+O2444</f>
        <v>R7 </v>
      </c>
      <c r="M2444" s="25" t="s">
        <v>4417</v>
      </c>
      <c r="N2444" s="25" t="s">
        <v>4418</v>
      </c>
      <c r="O2444" s="25" t="s">
        <v>3066</v>
      </c>
      <c r="P2444" s="25">
        <v>5343</v>
      </c>
      <c r="Q2444" s="25">
        <v>2.57</v>
      </c>
      <c r="R2444" s="25" t="s">
        <v>39</v>
      </c>
      <c r="S2444" s="25" t="s">
        <v>36</v>
      </c>
    </row>
    <row r="2445" spans="1:19" x14ac:dyDescent="0.35">
      <c r="A2445" s="25" t="str">
        <f>+N2445</f>
        <v>Van Holten Fabrice</v>
      </c>
      <c r="B2445" s="25" t="str">
        <f>+M2445</f>
        <v>907.79.474.0</v>
      </c>
      <c r="C2445" s="25" t="str">
        <f>LEFT(L2445,2)</f>
        <v>R9</v>
      </c>
      <c r="D2445" s="25">
        <f>+Q2445</f>
        <v>0.75</v>
      </c>
      <c r="E2445" s="25" t="str">
        <f>+R2445</f>
        <v>45+</v>
      </c>
      <c r="F2445" s="25" t="str">
        <f>+S2445</f>
        <v>S</v>
      </c>
      <c r="G2445" s="29" t="s">
        <v>3994</v>
      </c>
      <c r="H2445" s="29" t="str">
        <f t="shared" si="38"/>
        <v/>
      </c>
      <c r="I2445" s="25" t="str">
        <f>IF(K2445&gt;4,"Dames","Messieurs")</f>
        <v>Messieurs</v>
      </c>
      <c r="J2445" t="str">
        <f>RIGHT(B2445,5)</f>
        <v>474.0</v>
      </c>
      <c r="K2445">
        <f>VALUE(LEFT(J2445,1))</f>
        <v>4</v>
      </c>
      <c r="L2445" s="25" t="str">
        <f>+O2445</f>
        <v>R9 </v>
      </c>
      <c r="M2445" s="25" t="s">
        <v>4699</v>
      </c>
      <c r="N2445" s="25" t="s">
        <v>4700</v>
      </c>
      <c r="O2445" s="25" t="s">
        <v>3073</v>
      </c>
      <c r="P2445" s="25">
        <v>32458</v>
      </c>
      <c r="Q2445" s="25">
        <v>0.75</v>
      </c>
      <c r="R2445" s="25" t="s">
        <v>78</v>
      </c>
      <c r="S2445" s="25" t="s">
        <v>878</v>
      </c>
    </row>
    <row r="2446" spans="1:19" x14ac:dyDescent="0.35">
      <c r="A2446" s="25" t="str">
        <f>+N2446</f>
        <v>Van Malder Robert</v>
      </c>
      <c r="B2446" s="25" t="str">
        <f>+M2446</f>
        <v>907.51.259.0</v>
      </c>
      <c r="C2446" s="25" t="str">
        <f>LEFT(L2446,2)</f>
        <v>R5</v>
      </c>
      <c r="D2446" s="25">
        <f>+Q2446</f>
        <v>5.35</v>
      </c>
      <c r="E2446" s="25" t="str">
        <f>+R2446</f>
        <v>70+</v>
      </c>
      <c r="F2446" s="25" t="str">
        <f>+S2446</f>
        <v>A</v>
      </c>
      <c r="G2446" s="29" t="s">
        <v>1839</v>
      </c>
      <c r="H2446" s="29" t="str">
        <f t="shared" si="38"/>
        <v/>
      </c>
      <c r="I2446" s="25" t="str">
        <f>IF(K2446&gt;4,"Dames","Messieurs")</f>
        <v>Messieurs</v>
      </c>
      <c r="J2446" t="str">
        <f>RIGHT(B2446,5)</f>
        <v>259.0</v>
      </c>
      <c r="K2446">
        <f>VALUE(LEFT(J2446,1))</f>
        <v>2</v>
      </c>
      <c r="L2446" s="25" t="str">
        <f>+O2446</f>
        <v>R5 </v>
      </c>
      <c r="M2446" s="25" t="s">
        <v>4923</v>
      </c>
      <c r="N2446" s="25" t="s">
        <v>4924</v>
      </c>
      <c r="O2446" s="25" t="s">
        <v>3084</v>
      </c>
      <c r="P2446" s="25">
        <v>3418</v>
      </c>
      <c r="Q2446" s="25">
        <v>5.35</v>
      </c>
      <c r="R2446" s="25" t="s">
        <v>148</v>
      </c>
      <c r="S2446" s="25" t="s">
        <v>36</v>
      </c>
    </row>
    <row r="2447" spans="1:19" x14ac:dyDescent="0.35">
      <c r="A2447" s="25" t="str">
        <f>+N2447</f>
        <v>Van Schendel Philippe</v>
      </c>
      <c r="B2447" s="25" t="str">
        <f>+M2447</f>
        <v>907.64.124.0</v>
      </c>
      <c r="C2447" s="25" t="str">
        <f>LEFT(L2447,2)</f>
        <v>R6</v>
      </c>
      <c r="D2447" s="25">
        <f>+Q2447</f>
        <v>4.5919999999999996</v>
      </c>
      <c r="E2447" s="25" t="str">
        <f>+R2447</f>
        <v>60+</v>
      </c>
      <c r="F2447" s="25" t="str">
        <f>+S2447</f>
        <v>A</v>
      </c>
      <c r="G2447" s="29" t="s">
        <v>3359</v>
      </c>
      <c r="H2447" s="29" t="str">
        <f t="shared" si="38"/>
        <v/>
      </c>
      <c r="I2447" s="25" t="str">
        <f>IF(K2447&gt;4,"Dames","Messieurs")</f>
        <v>Messieurs</v>
      </c>
      <c r="J2447" t="str">
        <f>RIGHT(B2447,5)</f>
        <v>124.0</v>
      </c>
      <c r="K2447">
        <f>VALUE(LEFT(J2447,1))</f>
        <v>1</v>
      </c>
      <c r="L2447" s="25" t="str">
        <f>+O2447</f>
        <v>R6 </v>
      </c>
      <c r="M2447" s="25" t="s">
        <v>3916</v>
      </c>
      <c r="N2447" s="25" t="s">
        <v>3917</v>
      </c>
      <c r="O2447" s="25" t="s">
        <v>3065</v>
      </c>
      <c r="P2447" s="25">
        <v>5508</v>
      </c>
      <c r="Q2447" s="25">
        <v>4.5919999999999996</v>
      </c>
      <c r="R2447" s="25" t="s">
        <v>47</v>
      </c>
      <c r="S2447" s="25" t="s">
        <v>36</v>
      </c>
    </row>
    <row r="2448" spans="1:19" x14ac:dyDescent="0.35">
      <c r="A2448" s="25" t="str">
        <f>+N2448</f>
        <v>Van Vuuren François</v>
      </c>
      <c r="B2448" s="25" t="str">
        <f>+M2448</f>
        <v>907.75.487.0</v>
      </c>
      <c r="C2448" s="25" t="str">
        <f>LEFT(L2448,2)</f>
        <v>R5</v>
      </c>
      <c r="D2448" s="25">
        <f>+Q2448</f>
        <v>5.407</v>
      </c>
      <c r="E2448" s="25" t="str">
        <f>+R2448</f>
        <v>50+</v>
      </c>
      <c r="F2448" s="25" t="str">
        <f>+S2448</f>
        <v>A</v>
      </c>
      <c r="G2448" s="29" t="s">
        <v>3393</v>
      </c>
      <c r="H2448" s="29" t="str">
        <f t="shared" si="38"/>
        <v/>
      </c>
      <c r="I2448" s="25" t="str">
        <f>IF(K2448&gt;4,"Dames","Messieurs")</f>
        <v>Messieurs</v>
      </c>
      <c r="J2448" t="str">
        <f>RIGHT(B2448,5)</f>
        <v>487.0</v>
      </c>
      <c r="K2448">
        <f>VALUE(LEFT(J2448,1))</f>
        <v>4</v>
      </c>
      <c r="L2448" s="25" t="str">
        <f>+O2448</f>
        <v>R5 </v>
      </c>
      <c r="M2448" s="25" t="s">
        <v>3580</v>
      </c>
      <c r="N2448" s="25" t="s">
        <v>3581</v>
      </c>
      <c r="O2448" s="25" t="s">
        <v>3084</v>
      </c>
      <c r="P2448" s="25">
        <v>3312</v>
      </c>
      <c r="Q2448" s="25">
        <v>5.407</v>
      </c>
      <c r="R2448" s="25" t="s">
        <v>39</v>
      </c>
      <c r="S2448" s="25" t="s">
        <v>36</v>
      </c>
    </row>
    <row r="2449" spans="1:19" x14ac:dyDescent="0.35">
      <c r="A2449" s="25" t="str">
        <f>+N2449</f>
        <v>Van Wiggen Julian</v>
      </c>
      <c r="B2449" s="25" t="str">
        <f>+M2449</f>
        <v>907.81.239.0</v>
      </c>
      <c r="C2449" s="25" t="str">
        <f>LEFT(L2449,2)</f>
        <v>R8</v>
      </c>
      <c r="D2449" s="25">
        <f>+Q2449</f>
        <v>0.92100000000000004</v>
      </c>
      <c r="E2449" s="25" t="str">
        <f>+R2449</f>
        <v>40+</v>
      </c>
      <c r="F2449" s="25" t="str">
        <f>+S2449</f>
        <v>A</v>
      </c>
      <c r="G2449" s="29" t="s">
        <v>27</v>
      </c>
      <c r="H2449" s="29" t="str">
        <f t="shared" si="38"/>
        <v/>
      </c>
      <c r="I2449" s="25" t="str">
        <f>IF(K2449&gt;4,"Dames","Messieurs")</f>
        <v>Messieurs</v>
      </c>
      <c r="J2449" t="str">
        <f>RIGHT(B2449,5)</f>
        <v>239.0</v>
      </c>
      <c r="K2449">
        <f>VALUE(LEFT(J2449,1))</f>
        <v>2</v>
      </c>
      <c r="L2449" s="25" t="str">
        <f>+O2449</f>
        <v>R8 </v>
      </c>
      <c r="M2449" s="25" t="s">
        <v>4802</v>
      </c>
      <c r="N2449" s="25" t="s">
        <v>4803</v>
      </c>
      <c r="O2449" s="25" t="s">
        <v>3070</v>
      </c>
      <c r="P2449" s="25">
        <v>30104</v>
      </c>
      <c r="Q2449" s="25">
        <v>0.92100000000000004</v>
      </c>
      <c r="R2449" s="25" t="s">
        <v>68</v>
      </c>
      <c r="S2449" s="25" t="s">
        <v>36</v>
      </c>
    </row>
    <row r="2450" spans="1:19" x14ac:dyDescent="0.35">
      <c r="A2450" s="25" t="str">
        <f>+N2450</f>
        <v>Van Zijll De Jong Elliot</v>
      </c>
      <c r="B2450" s="25" t="str">
        <f>+M2450</f>
        <v>907.14.213.0</v>
      </c>
      <c r="C2450" s="25" t="str">
        <f>LEFT(L2450,2)</f>
        <v>R8</v>
      </c>
      <c r="D2450" s="25">
        <f>+Q2450</f>
        <v>1.452</v>
      </c>
      <c r="E2450" s="25" t="str">
        <f>+R2450</f>
        <v>12&amp;U</v>
      </c>
      <c r="F2450" s="25" t="str">
        <f>+S2450</f>
        <v>A</v>
      </c>
      <c r="G2450" s="29" t="s">
        <v>29</v>
      </c>
      <c r="H2450" s="29" t="str">
        <f t="shared" si="38"/>
        <v/>
      </c>
      <c r="I2450" s="25" t="str">
        <f>IF(K2450&gt;4,"Dames","Messieurs")</f>
        <v>Messieurs</v>
      </c>
      <c r="J2450" t="str">
        <f>RIGHT(B2450,5)</f>
        <v>213.0</v>
      </c>
      <c r="K2450">
        <f>VALUE(LEFT(J2450,1))</f>
        <v>2</v>
      </c>
      <c r="L2450" s="25" t="str">
        <f>+O2450</f>
        <v>R8 </v>
      </c>
      <c r="M2450" s="25" t="s">
        <v>5304</v>
      </c>
      <c r="N2450" s="25" t="s">
        <v>5305</v>
      </c>
      <c r="O2450" s="25" t="s">
        <v>3070</v>
      </c>
      <c r="P2450" s="25">
        <v>23888</v>
      </c>
      <c r="Q2450" s="25">
        <v>1.452</v>
      </c>
      <c r="R2450" s="25" t="s">
        <v>50</v>
      </c>
      <c r="S2450" s="25" t="s">
        <v>36</v>
      </c>
    </row>
    <row r="2451" spans="1:19" x14ac:dyDescent="0.35">
      <c r="A2451" s="25" t="str">
        <f>+N2451</f>
        <v>VANCUTSEM JOACHIM</v>
      </c>
      <c r="B2451" s="25" t="str">
        <f>+M2451</f>
        <v>907.91.125.0</v>
      </c>
      <c r="C2451" s="25" t="str">
        <f>LEFT(L2451,2)</f>
        <v>R5</v>
      </c>
      <c r="D2451" s="25">
        <f>+Q2451</f>
        <v>5.4349999999999996</v>
      </c>
      <c r="E2451" s="25" t="str">
        <f>+R2451</f>
        <v>A</v>
      </c>
      <c r="F2451" s="25" t="str">
        <f>+S2451</f>
        <v>S</v>
      </c>
      <c r="G2451" s="29" t="s">
        <v>28</v>
      </c>
      <c r="H2451" s="29" t="str">
        <f t="shared" si="38"/>
        <v/>
      </c>
      <c r="I2451" s="25" t="str">
        <f>IF(K2451&gt;4,"Dames","Messieurs")</f>
        <v>Messieurs</v>
      </c>
      <c r="J2451" t="str">
        <f>RIGHT(B2451,5)</f>
        <v>125.0</v>
      </c>
      <c r="K2451">
        <f>VALUE(LEFT(J2451,1))</f>
        <v>1</v>
      </c>
      <c r="L2451" s="25" t="str">
        <f>+O2451</f>
        <v>R5 </v>
      </c>
      <c r="M2451" s="25" t="s">
        <v>3800</v>
      </c>
      <c r="N2451" s="25" t="s">
        <v>3801</v>
      </c>
      <c r="O2451" s="25" t="s">
        <v>3084</v>
      </c>
      <c r="P2451" s="25">
        <v>3257</v>
      </c>
      <c r="Q2451" s="25">
        <v>5.4349999999999996</v>
      </c>
      <c r="R2451" s="25" t="s">
        <v>36</v>
      </c>
      <c r="S2451" s="25" t="s">
        <v>878</v>
      </c>
    </row>
    <row r="2452" spans="1:19" x14ac:dyDescent="0.35">
      <c r="A2452" s="25" t="str">
        <f>+N2452</f>
        <v>Vanetti Bertil</v>
      </c>
      <c r="B2452" s="25" t="str">
        <f>+M2452</f>
        <v>907.08.301.0</v>
      </c>
      <c r="C2452" s="25" t="str">
        <f>LEFT(L2452,2)</f>
        <v>R9</v>
      </c>
      <c r="D2452" s="25">
        <f>+Q2452</f>
        <v>0.75</v>
      </c>
      <c r="E2452" s="25" t="str">
        <f>+R2452</f>
        <v>18&amp;U</v>
      </c>
      <c r="F2452" s="25" t="str">
        <f>+S2452</f>
        <v>S</v>
      </c>
      <c r="G2452" s="29" t="s">
        <v>28</v>
      </c>
      <c r="H2452" s="29" t="str">
        <f t="shared" si="38"/>
        <v/>
      </c>
      <c r="I2452" s="25" t="str">
        <f>IF(K2452&gt;4,"Dames","Messieurs")</f>
        <v>Messieurs</v>
      </c>
      <c r="J2452" t="str">
        <f>RIGHT(B2452,5)</f>
        <v>301.0</v>
      </c>
      <c r="K2452">
        <f>VALUE(LEFT(J2452,1))</f>
        <v>3</v>
      </c>
      <c r="L2452" s="25" t="str">
        <f>+O2452</f>
        <v>R9 </v>
      </c>
      <c r="M2452" s="25" t="s">
        <v>1589</v>
      </c>
      <c r="N2452" s="25" t="s">
        <v>1590</v>
      </c>
      <c r="O2452" s="25" t="s">
        <v>3073</v>
      </c>
      <c r="P2452" s="25">
        <v>32458</v>
      </c>
      <c r="Q2452" s="25">
        <v>0.75</v>
      </c>
      <c r="R2452" s="25" t="s">
        <v>73</v>
      </c>
      <c r="S2452" s="25" t="s">
        <v>878</v>
      </c>
    </row>
    <row r="2453" spans="1:19" x14ac:dyDescent="0.35">
      <c r="A2453" s="25" t="str">
        <f>+N2453</f>
        <v>Vaney Léa</v>
      </c>
      <c r="B2453" s="25" t="str">
        <f>+M2453</f>
        <v>907.05.566.0</v>
      </c>
      <c r="C2453" s="25" t="str">
        <f>LEFT(L2453,2)</f>
        <v>R7</v>
      </c>
      <c r="D2453" s="25">
        <f>+Q2453</f>
        <v>1.952</v>
      </c>
      <c r="E2453" s="25" t="str">
        <f>+R2453</f>
        <v>A</v>
      </c>
      <c r="F2453" s="25" t="str">
        <f>+S2453</f>
        <v>S</v>
      </c>
      <c r="G2453" s="29" t="s">
        <v>2175</v>
      </c>
      <c r="H2453" s="29" t="str">
        <f t="shared" si="38"/>
        <v/>
      </c>
      <c r="I2453" s="25" t="str">
        <f>IF(K2453&gt;4,"Dames","Messieurs")</f>
        <v>Dames</v>
      </c>
      <c r="J2453" t="str">
        <f>RIGHT(B2453,5)</f>
        <v>566.0</v>
      </c>
      <c r="K2453">
        <f>VALUE(LEFT(J2453,1))</f>
        <v>5</v>
      </c>
      <c r="L2453" s="25" t="str">
        <f>+O2453</f>
        <v>R7 </v>
      </c>
      <c r="M2453" s="25" t="s">
        <v>2835</v>
      </c>
      <c r="N2453" s="25" t="s">
        <v>2836</v>
      </c>
      <c r="O2453" s="25" t="s">
        <v>3066</v>
      </c>
      <c r="P2453" s="25">
        <v>7011</v>
      </c>
      <c r="Q2453" s="25">
        <v>1.952</v>
      </c>
      <c r="R2453" s="25" t="s">
        <v>36</v>
      </c>
      <c r="S2453" s="25" t="s">
        <v>878</v>
      </c>
    </row>
    <row r="2454" spans="1:19" x14ac:dyDescent="0.35">
      <c r="A2454" s="25" t="str">
        <f>+N2454</f>
        <v>Vaney Léo</v>
      </c>
      <c r="B2454" s="25" t="str">
        <f>+M2454</f>
        <v>907.02.373.0</v>
      </c>
      <c r="C2454" s="25" t="str">
        <f>LEFT(L2454,2)</f>
        <v>R9</v>
      </c>
      <c r="D2454" s="25">
        <f>+Q2454</f>
        <v>0.75</v>
      </c>
      <c r="E2454" s="25" t="str">
        <f>+R2454</f>
        <v>A</v>
      </c>
      <c r="F2454" s="25" t="str">
        <f>+S2454</f>
        <v>S</v>
      </c>
      <c r="G2454" s="29" t="s">
        <v>2175</v>
      </c>
      <c r="H2454" s="29" t="str">
        <f t="shared" si="38"/>
        <v/>
      </c>
      <c r="I2454" s="25" t="str">
        <f>IF(K2454&gt;4,"Dames","Messieurs")</f>
        <v>Messieurs</v>
      </c>
      <c r="J2454" t="str">
        <f>RIGHT(B2454,5)</f>
        <v>373.0</v>
      </c>
      <c r="K2454">
        <f>VALUE(LEFT(J2454,1))</f>
        <v>3</v>
      </c>
      <c r="L2454" s="25" t="str">
        <f>+O2454</f>
        <v>R9 </v>
      </c>
      <c r="M2454" s="25" t="s">
        <v>2871</v>
      </c>
      <c r="N2454" s="25" t="s">
        <v>2872</v>
      </c>
      <c r="O2454" s="25" t="s">
        <v>3073</v>
      </c>
      <c r="P2454" s="25">
        <v>32458</v>
      </c>
      <c r="Q2454" s="25">
        <v>0.75</v>
      </c>
      <c r="R2454" s="25" t="s">
        <v>36</v>
      </c>
      <c r="S2454" s="25" t="s">
        <v>878</v>
      </c>
    </row>
    <row r="2455" spans="1:19" x14ac:dyDescent="0.35">
      <c r="A2455" s="25" t="str">
        <f>+N2455</f>
        <v>Vanyushin Sophie</v>
      </c>
      <c r="B2455" s="25" t="str">
        <f>+M2455</f>
        <v>907.08.767.0</v>
      </c>
      <c r="C2455" s="25" t="str">
        <f>LEFT(L2455,2)</f>
        <v>R9</v>
      </c>
      <c r="D2455" s="25">
        <f>+Q2455</f>
        <v>0.75</v>
      </c>
      <c r="E2455" s="25" t="str">
        <f>+R2455</f>
        <v>18&amp;U</v>
      </c>
      <c r="F2455" s="25" t="str">
        <f>+S2455</f>
        <v>S</v>
      </c>
      <c r="G2455" s="29" t="s">
        <v>3359</v>
      </c>
      <c r="H2455" s="29" t="str">
        <f t="shared" si="38"/>
        <v/>
      </c>
      <c r="I2455" s="25" t="str">
        <f>IF(K2455&gt;4,"Dames","Messieurs")</f>
        <v>Dames</v>
      </c>
      <c r="J2455" t="str">
        <f>RIGHT(B2455,5)</f>
        <v>767.0</v>
      </c>
      <c r="K2455">
        <f>VALUE(LEFT(J2455,1))</f>
        <v>7</v>
      </c>
      <c r="L2455" s="25" t="str">
        <f>+O2455</f>
        <v>R9 </v>
      </c>
      <c r="M2455" s="25" t="s">
        <v>1764</v>
      </c>
      <c r="N2455" s="25" t="s">
        <v>1765</v>
      </c>
      <c r="O2455" s="25" t="s">
        <v>3073</v>
      </c>
      <c r="P2455" s="25">
        <v>11805</v>
      </c>
      <c r="Q2455" s="25">
        <v>0.75</v>
      </c>
      <c r="R2455" s="25" t="s">
        <v>73</v>
      </c>
      <c r="S2455" s="25" t="s">
        <v>878</v>
      </c>
    </row>
    <row r="2456" spans="1:19" x14ac:dyDescent="0.35">
      <c r="A2456" s="25" t="str">
        <f>+N2456</f>
        <v>Varela Thilane</v>
      </c>
      <c r="B2456" s="25" t="str">
        <f>+M2456</f>
        <v>908.02.889.0</v>
      </c>
      <c r="C2456" s="25" t="str">
        <f>LEFT(L2456,2)</f>
        <v>R9</v>
      </c>
      <c r="D2456" s="25">
        <f>+Q2456</f>
        <v>0.75</v>
      </c>
      <c r="E2456" s="25" t="str">
        <f>+R2456</f>
        <v>A</v>
      </c>
      <c r="F2456" s="25" t="str">
        <f>+S2456</f>
        <v>S</v>
      </c>
      <c r="G2456" s="29" t="s">
        <v>25</v>
      </c>
      <c r="H2456" s="29" t="str">
        <f t="shared" si="38"/>
        <v/>
      </c>
      <c r="I2456" s="25" t="str">
        <f>IF(K2456&gt;4,"Dames","Messieurs")</f>
        <v>Dames</v>
      </c>
      <c r="J2456" t="str">
        <f>RIGHT(B2456,5)</f>
        <v>889.0</v>
      </c>
      <c r="K2456">
        <f>VALUE(LEFT(J2456,1))</f>
        <v>8</v>
      </c>
      <c r="L2456" s="25" t="str">
        <f>+O2456</f>
        <v>R9 </v>
      </c>
      <c r="M2456" s="25" t="s">
        <v>439</v>
      </c>
      <c r="N2456" s="25" t="s">
        <v>440</v>
      </c>
      <c r="O2456" s="25" t="s">
        <v>3073</v>
      </c>
      <c r="P2456" s="25">
        <v>11805</v>
      </c>
      <c r="Q2456" s="25">
        <v>0.75</v>
      </c>
      <c r="R2456" s="25" t="s">
        <v>36</v>
      </c>
      <c r="S2456" s="25" t="s">
        <v>878</v>
      </c>
    </row>
    <row r="2457" spans="1:19" x14ac:dyDescent="0.35">
      <c r="A2457" s="25" t="str">
        <f>+N2457</f>
        <v>Varesio Gerard</v>
      </c>
      <c r="B2457" s="25" t="str">
        <f>+M2457</f>
        <v>908.42.406.0</v>
      </c>
      <c r="C2457" s="25" t="str">
        <f>LEFT(L2457,2)</f>
        <v>R9</v>
      </c>
      <c r="D2457" s="25">
        <f>+Q2457</f>
        <v>0.75</v>
      </c>
      <c r="E2457" s="25" t="str">
        <f>+R2457</f>
        <v>80+</v>
      </c>
      <c r="F2457" s="25" t="str">
        <f>+S2457</f>
        <v>S</v>
      </c>
      <c r="G2457" s="29" t="s">
        <v>3995</v>
      </c>
      <c r="H2457" s="29" t="str">
        <f t="shared" si="38"/>
        <v/>
      </c>
      <c r="I2457" s="25" t="str">
        <f>IF(K2457&gt;4,"Dames","Messieurs")</f>
        <v>Messieurs</v>
      </c>
      <c r="J2457" t="str">
        <f>RIGHT(B2457,5)</f>
        <v>406.0</v>
      </c>
      <c r="K2457">
        <f>VALUE(LEFT(J2457,1))</f>
        <v>4</v>
      </c>
      <c r="L2457" s="25" t="str">
        <f>+O2457</f>
        <v>R9 </v>
      </c>
      <c r="M2457" s="25" t="s">
        <v>4292</v>
      </c>
      <c r="N2457" s="25" t="s">
        <v>4293</v>
      </c>
      <c r="O2457" s="25" t="s">
        <v>3073</v>
      </c>
      <c r="P2457" s="25">
        <v>32458</v>
      </c>
      <c r="Q2457" s="25">
        <v>0.75</v>
      </c>
      <c r="R2457" s="25" t="s">
        <v>160</v>
      </c>
      <c r="S2457" s="25" t="s">
        <v>878</v>
      </c>
    </row>
    <row r="2458" spans="1:19" x14ac:dyDescent="0.35">
      <c r="A2458" s="25" t="str">
        <f>+N2458</f>
        <v>Varone Baptiste</v>
      </c>
      <c r="B2458" s="25" t="str">
        <f>+M2458</f>
        <v>908.03.239.0</v>
      </c>
      <c r="C2458" s="25" t="str">
        <f>LEFT(L2458,2)</f>
        <v>R8</v>
      </c>
      <c r="D2458" s="25">
        <f>+Q2458</f>
        <v>1.1160000000000001</v>
      </c>
      <c r="E2458" s="25" t="str">
        <f>+R2458</f>
        <v>A</v>
      </c>
      <c r="F2458" s="25" t="str">
        <f>+S2458</f>
        <v>S</v>
      </c>
      <c r="G2458" s="29" t="s">
        <v>2175</v>
      </c>
      <c r="H2458" s="29" t="str">
        <f t="shared" si="38"/>
        <v/>
      </c>
      <c r="I2458" s="25" t="str">
        <f>IF(K2458&gt;4,"Dames","Messieurs")</f>
        <v>Messieurs</v>
      </c>
      <c r="J2458" t="str">
        <f>RIGHT(B2458,5)</f>
        <v>239.0</v>
      </c>
      <c r="K2458">
        <f>VALUE(LEFT(J2458,1))</f>
        <v>2</v>
      </c>
      <c r="L2458" s="25" t="str">
        <f>+O2458</f>
        <v>R8 </v>
      </c>
      <c r="M2458" s="25" t="s">
        <v>2821</v>
      </c>
      <c r="N2458" s="25" t="s">
        <v>2822</v>
      </c>
      <c r="O2458" s="25" t="s">
        <v>3070</v>
      </c>
      <c r="P2458" s="25">
        <v>27747</v>
      </c>
      <c r="Q2458" s="25">
        <v>1.1160000000000001</v>
      </c>
      <c r="R2458" s="25" t="s">
        <v>36</v>
      </c>
      <c r="S2458" s="25" t="s">
        <v>878</v>
      </c>
    </row>
    <row r="2459" spans="1:19" x14ac:dyDescent="0.35">
      <c r="A2459" s="25" t="str">
        <f>+N2459</f>
        <v>Varone Manon</v>
      </c>
      <c r="B2459" s="25" t="str">
        <f>+M2459</f>
        <v>908.07.786.0</v>
      </c>
      <c r="C2459" s="25" t="str">
        <f>LEFT(L2459,2)</f>
        <v>R5</v>
      </c>
      <c r="D2459" s="25">
        <f>+Q2459</f>
        <v>5.2590000000000003</v>
      </c>
      <c r="E2459" s="25" t="str">
        <f>+R2459</f>
        <v>18&amp;U</v>
      </c>
      <c r="F2459" s="25" t="str">
        <f>+S2459</f>
        <v>A</v>
      </c>
      <c r="G2459" s="29" t="s">
        <v>2175</v>
      </c>
      <c r="H2459" s="29" t="str">
        <f t="shared" ref="H2459:H2522" si="39">IF(B2459=B2458,1,"")</f>
        <v/>
      </c>
      <c r="I2459" s="25" t="str">
        <f>IF(K2459&gt;4,"Dames","Messieurs")</f>
        <v>Dames</v>
      </c>
      <c r="J2459" t="str">
        <f>RIGHT(B2459,5)</f>
        <v>786.0</v>
      </c>
      <c r="K2459">
        <f>VALUE(LEFT(J2459,1))</f>
        <v>7</v>
      </c>
      <c r="L2459" s="25" t="str">
        <f>+O2459</f>
        <v>R5 </v>
      </c>
      <c r="M2459" s="25" t="s">
        <v>2709</v>
      </c>
      <c r="N2459" s="25" t="s">
        <v>2710</v>
      </c>
      <c r="O2459" s="25" t="s">
        <v>3084</v>
      </c>
      <c r="P2459" s="25">
        <v>1307</v>
      </c>
      <c r="Q2459" s="25">
        <v>5.2590000000000003</v>
      </c>
      <c r="R2459" s="25" t="s">
        <v>73</v>
      </c>
      <c r="S2459" s="25" t="s">
        <v>36</v>
      </c>
    </row>
    <row r="2460" spans="1:19" x14ac:dyDescent="0.35">
      <c r="A2460" s="25" t="str">
        <f>+N2460</f>
        <v>Vassen Claire</v>
      </c>
      <c r="B2460" s="25" t="str">
        <f>+M2460</f>
        <v>908.78.663.0</v>
      </c>
      <c r="C2460" s="25" t="str">
        <f>LEFT(L2460,2)</f>
        <v>R9</v>
      </c>
      <c r="D2460" s="25">
        <f>+Q2460</f>
        <v>0.75</v>
      </c>
      <c r="E2460" s="25" t="str">
        <f>+R2460</f>
        <v>45+</v>
      </c>
      <c r="F2460" s="25" t="str">
        <f>+S2460</f>
        <v>S</v>
      </c>
      <c r="G2460" s="29" t="s">
        <v>3359</v>
      </c>
      <c r="H2460" s="29" t="str">
        <f t="shared" si="39"/>
        <v/>
      </c>
      <c r="I2460" s="25" t="str">
        <f>IF(K2460&gt;4,"Dames","Messieurs")</f>
        <v>Dames</v>
      </c>
      <c r="J2460" t="str">
        <f>RIGHT(B2460,5)</f>
        <v>663.0</v>
      </c>
      <c r="K2460">
        <f>VALUE(LEFT(J2460,1))</f>
        <v>6</v>
      </c>
      <c r="L2460" s="25" t="str">
        <f>+O2460</f>
        <v>R9 </v>
      </c>
      <c r="M2460" s="25" t="s">
        <v>1766</v>
      </c>
      <c r="N2460" s="25" t="s">
        <v>1767</v>
      </c>
      <c r="O2460" s="25" t="s">
        <v>3073</v>
      </c>
      <c r="P2460" s="25">
        <v>11805</v>
      </c>
      <c r="Q2460" s="25">
        <v>0.75</v>
      </c>
      <c r="R2460" s="25" t="s">
        <v>78</v>
      </c>
      <c r="S2460" s="25" t="s">
        <v>878</v>
      </c>
    </row>
    <row r="2461" spans="1:19" x14ac:dyDescent="0.35">
      <c r="A2461" s="25" t="str">
        <f>+N2461</f>
        <v>Vassen-Auvillain Jules</v>
      </c>
      <c r="B2461" s="25" t="str">
        <f>+M2461</f>
        <v>908.07.466.0</v>
      </c>
      <c r="C2461" s="25" t="str">
        <f>LEFT(L2461,2)</f>
        <v>R7</v>
      </c>
      <c r="D2461" s="25">
        <f>+Q2461</f>
        <v>3.363</v>
      </c>
      <c r="E2461" s="25" t="str">
        <f>+R2461</f>
        <v>18&amp;U</v>
      </c>
      <c r="F2461" s="25" t="str">
        <f>+S2461</f>
        <v>A</v>
      </c>
      <c r="G2461" s="29" t="s">
        <v>3359</v>
      </c>
      <c r="H2461" s="29" t="str">
        <f t="shared" si="39"/>
        <v/>
      </c>
      <c r="I2461" s="25" t="str">
        <f>IF(K2461&gt;4,"Dames","Messieurs")</f>
        <v>Messieurs</v>
      </c>
      <c r="J2461" t="str">
        <f>RIGHT(B2461,5)</f>
        <v>466.0</v>
      </c>
      <c r="K2461">
        <f>VALUE(LEFT(J2461,1))</f>
        <v>4</v>
      </c>
      <c r="L2461" s="25" t="str">
        <f>+O2461</f>
        <v>R7 </v>
      </c>
      <c r="M2461" s="25" t="s">
        <v>854</v>
      </c>
      <c r="N2461" s="25" t="s">
        <v>855</v>
      </c>
      <c r="O2461" s="25" t="s">
        <v>3066</v>
      </c>
      <c r="P2461" s="25">
        <v>10654</v>
      </c>
      <c r="Q2461" s="25">
        <v>3.363</v>
      </c>
      <c r="R2461" s="25" t="s">
        <v>73</v>
      </c>
      <c r="S2461" s="25" t="s">
        <v>36</v>
      </c>
    </row>
    <row r="2462" spans="1:19" x14ac:dyDescent="0.35">
      <c r="A2462" s="25" t="str">
        <f>+N2462</f>
        <v>Vaucher Didier</v>
      </c>
      <c r="B2462" s="25" t="str">
        <f>+M2462</f>
        <v>909.68.445.0</v>
      </c>
      <c r="C2462" s="25" t="str">
        <f>LEFT(L2462,2)</f>
        <v>R7</v>
      </c>
      <c r="D2462" s="25">
        <f>+Q2462</f>
        <v>1.9610000000000001</v>
      </c>
      <c r="E2462" s="25" t="str">
        <f>+R2462</f>
        <v>55+</v>
      </c>
      <c r="F2462" s="25" t="str">
        <f>+S2462</f>
        <v>A</v>
      </c>
      <c r="G2462" s="29" t="s">
        <v>3996</v>
      </c>
      <c r="H2462" s="29" t="str">
        <f t="shared" si="39"/>
        <v/>
      </c>
      <c r="I2462" s="25" t="str">
        <f>IF(K2462&gt;4,"Dames","Messieurs")</f>
        <v>Messieurs</v>
      </c>
      <c r="J2462" t="str">
        <f>RIGHT(B2462,5)</f>
        <v>445.0</v>
      </c>
      <c r="K2462">
        <f>VALUE(LEFT(J2462,1))</f>
        <v>4</v>
      </c>
      <c r="L2462" s="25" t="str">
        <f>+O2462</f>
        <v>R7 </v>
      </c>
      <c r="M2462" s="25" t="s">
        <v>4497</v>
      </c>
      <c r="N2462" s="25" t="s">
        <v>4498</v>
      </c>
      <c r="O2462" s="25" t="s">
        <v>3066</v>
      </c>
      <c r="P2462" s="25">
        <v>19460</v>
      </c>
      <c r="Q2462" s="25">
        <v>1.9610000000000001</v>
      </c>
      <c r="R2462" s="25" t="s">
        <v>53</v>
      </c>
      <c r="S2462" s="25" t="s">
        <v>36</v>
      </c>
    </row>
    <row r="2463" spans="1:19" x14ac:dyDescent="0.35">
      <c r="A2463" s="25" t="str">
        <f>+N2463</f>
        <v>Vaucher Joris</v>
      </c>
      <c r="B2463" s="25" t="str">
        <f>+M2463</f>
        <v>909.89.380.0</v>
      </c>
      <c r="C2463" s="25" t="str">
        <f>LEFT(L2463,2)</f>
        <v>R7</v>
      </c>
      <c r="D2463" s="25">
        <f>+Q2463</f>
        <v>3.3769999999999998</v>
      </c>
      <c r="E2463" s="25" t="str">
        <f>+R2463</f>
        <v>35+</v>
      </c>
      <c r="F2463" s="25" t="str">
        <f>+S2463</f>
        <v>A</v>
      </c>
      <c r="G2463" s="29" t="s">
        <v>3393</v>
      </c>
      <c r="H2463" s="29" t="str">
        <f t="shared" si="39"/>
        <v/>
      </c>
      <c r="I2463" s="25" t="str">
        <f>IF(K2463&gt;4,"Dames","Messieurs")</f>
        <v>Messieurs</v>
      </c>
      <c r="J2463" t="str">
        <f>RIGHT(B2463,5)</f>
        <v>380.0</v>
      </c>
      <c r="K2463">
        <f>VALUE(LEFT(J2463,1))</f>
        <v>3</v>
      </c>
      <c r="L2463" s="25" t="str">
        <f>+O2463</f>
        <v>R7 </v>
      </c>
      <c r="M2463" s="25" t="s">
        <v>3616</v>
      </c>
      <c r="N2463" s="25" t="s">
        <v>3617</v>
      </c>
      <c r="O2463" s="25" t="s">
        <v>3066</v>
      </c>
      <c r="P2463" s="25">
        <v>10575</v>
      </c>
      <c r="Q2463" s="25">
        <v>3.3769999999999998</v>
      </c>
      <c r="R2463" s="25" t="s">
        <v>42</v>
      </c>
      <c r="S2463" s="25" t="s">
        <v>36</v>
      </c>
    </row>
    <row r="2464" spans="1:19" x14ac:dyDescent="0.35">
      <c r="A2464" s="25" t="str">
        <f>+N2464</f>
        <v>Vaucher Samuel</v>
      </c>
      <c r="B2464" s="25" t="str">
        <f>+M2464</f>
        <v>909.05.431.0</v>
      </c>
      <c r="C2464" s="25" t="str">
        <f>LEFT(L2464,2)</f>
        <v>R9</v>
      </c>
      <c r="D2464" s="25">
        <f>+Q2464</f>
        <v>0.75</v>
      </c>
      <c r="E2464" s="25" t="str">
        <f>+R2464</f>
        <v>A</v>
      </c>
      <c r="F2464" s="25" t="str">
        <f>+S2464</f>
        <v>A</v>
      </c>
      <c r="G2464" s="29" t="s">
        <v>3359</v>
      </c>
      <c r="H2464" s="29" t="str">
        <f t="shared" si="39"/>
        <v/>
      </c>
      <c r="I2464" s="25" t="str">
        <f>IF(K2464&gt;4,"Dames","Messieurs")</f>
        <v>Messieurs</v>
      </c>
      <c r="J2464" t="str">
        <f>RIGHT(B2464,5)</f>
        <v>431.0</v>
      </c>
      <c r="K2464">
        <f>VALUE(LEFT(J2464,1))</f>
        <v>4</v>
      </c>
      <c r="L2464" s="25" t="str">
        <f>+O2464</f>
        <v>R9 </v>
      </c>
      <c r="M2464" s="25" t="s">
        <v>2681</v>
      </c>
      <c r="N2464" s="25" t="s">
        <v>2682</v>
      </c>
      <c r="O2464" s="25" t="s">
        <v>3073</v>
      </c>
      <c r="P2464" s="25">
        <v>32458</v>
      </c>
      <c r="Q2464" s="25">
        <v>0.75</v>
      </c>
      <c r="R2464" s="25" t="s">
        <v>36</v>
      </c>
      <c r="S2464" s="25" t="s">
        <v>36</v>
      </c>
    </row>
    <row r="2465" spans="1:19" x14ac:dyDescent="0.35">
      <c r="A2465" s="25" t="str">
        <f>+N2465</f>
        <v>Vechec Nicolas</v>
      </c>
      <c r="B2465" s="25" t="str">
        <f>+M2465</f>
        <v>910.10.322.0</v>
      </c>
      <c r="C2465" s="25" t="str">
        <f>LEFT(L2465,2)</f>
        <v>R6</v>
      </c>
      <c r="D2465" s="25">
        <f>+Q2465</f>
        <v>3.673</v>
      </c>
      <c r="E2465" s="25" t="str">
        <f>+R2465</f>
        <v>16&amp;U</v>
      </c>
      <c r="F2465" s="25" t="str">
        <f>+S2465</f>
        <v>A</v>
      </c>
      <c r="G2465" s="29" t="s">
        <v>3996</v>
      </c>
      <c r="H2465" s="29" t="str">
        <f t="shared" si="39"/>
        <v/>
      </c>
      <c r="I2465" s="25" t="str">
        <f>IF(K2465&gt;4,"Dames","Messieurs")</f>
        <v>Messieurs</v>
      </c>
      <c r="J2465" t="str">
        <f>RIGHT(B2465,5)</f>
        <v>322.0</v>
      </c>
      <c r="K2465">
        <f>VALUE(LEFT(J2465,1))</f>
        <v>3</v>
      </c>
      <c r="L2465" s="25" t="str">
        <f>+O2465</f>
        <v>R6 </v>
      </c>
      <c r="M2465" s="25" t="s">
        <v>4459</v>
      </c>
      <c r="N2465" s="25" t="s">
        <v>4460</v>
      </c>
      <c r="O2465" s="25" t="s">
        <v>3065</v>
      </c>
      <c r="P2465" s="25">
        <v>9103</v>
      </c>
      <c r="Q2465" s="25">
        <v>3.673</v>
      </c>
      <c r="R2465" s="25" t="s">
        <v>87</v>
      </c>
      <c r="S2465" s="25" t="s">
        <v>36</v>
      </c>
    </row>
    <row r="2466" spans="1:19" x14ac:dyDescent="0.35">
      <c r="A2466" s="25" t="str">
        <f>+N2466</f>
        <v>Veglio Lucio</v>
      </c>
      <c r="B2466" s="25" t="str">
        <f>+M2466</f>
        <v>910.12.346.0</v>
      </c>
      <c r="C2466" s="25" t="str">
        <f>LEFT(L2466,2)</f>
        <v>R5</v>
      </c>
      <c r="D2466" s="25">
        <f>+Q2466</f>
        <v>4.9470000000000001</v>
      </c>
      <c r="E2466" s="25" t="str">
        <f>+R2466</f>
        <v>14&amp;U</v>
      </c>
      <c r="F2466" s="25" t="str">
        <f>+S2466</f>
        <v>A</v>
      </c>
      <c r="G2466" s="29" t="s">
        <v>29</v>
      </c>
      <c r="H2466" s="29" t="str">
        <f t="shared" si="39"/>
        <v/>
      </c>
      <c r="I2466" s="25" t="str">
        <f>IF(K2466&gt;4,"Dames","Messieurs")</f>
        <v>Messieurs</v>
      </c>
      <c r="J2466" t="str">
        <f>RIGHT(B2466,5)</f>
        <v>346.0</v>
      </c>
      <c r="K2466">
        <f>VALUE(LEFT(J2466,1))</f>
        <v>3</v>
      </c>
      <c r="L2466" s="25" t="str">
        <f>+O2466</f>
        <v>R5 </v>
      </c>
      <c r="M2466" s="25" t="s">
        <v>5214</v>
      </c>
      <c r="N2466" s="25" t="s">
        <v>5215</v>
      </c>
      <c r="O2466" s="25" t="s">
        <v>3084</v>
      </c>
      <c r="P2466" s="25">
        <v>4451</v>
      </c>
      <c r="Q2466" s="25">
        <v>4.9470000000000001</v>
      </c>
      <c r="R2466" s="25" t="s">
        <v>83</v>
      </c>
      <c r="S2466" s="25" t="s">
        <v>36</v>
      </c>
    </row>
    <row r="2467" spans="1:19" x14ac:dyDescent="0.35">
      <c r="A2467" s="25" t="str">
        <f>+N2467</f>
        <v>Velickovic Toplica</v>
      </c>
      <c r="B2467" s="25" t="str">
        <f>+M2467</f>
        <v>910.65.448.0</v>
      </c>
      <c r="C2467" s="25" t="str">
        <f>LEFT(L2467,2)</f>
        <v>R6</v>
      </c>
      <c r="D2467" s="25">
        <f>+Q2467</f>
        <v>3.8879999999999999</v>
      </c>
      <c r="E2467" s="25" t="str">
        <f>+R2467</f>
        <v>60+</v>
      </c>
      <c r="F2467" s="25" t="str">
        <f>+S2467</f>
        <v>A</v>
      </c>
      <c r="G2467" s="29" t="s">
        <v>29</v>
      </c>
      <c r="H2467" s="29" t="str">
        <f t="shared" si="39"/>
        <v/>
      </c>
      <c r="I2467" s="25" t="str">
        <f>IF(K2467&gt;4,"Dames","Messieurs")</f>
        <v>Messieurs</v>
      </c>
      <c r="J2467" t="str">
        <f>RIGHT(B2467,5)</f>
        <v>448.0</v>
      </c>
      <c r="K2467">
        <f>VALUE(LEFT(J2467,1))</f>
        <v>4</v>
      </c>
      <c r="L2467" s="25" t="str">
        <f>+O2467</f>
        <v>R6 </v>
      </c>
      <c r="M2467" s="25" t="s">
        <v>5232</v>
      </c>
      <c r="N2467" s="25" t="s">
        <v>5233</v>
      </c>
      <c r="O2467" s="25" t="s">
        <v>3065</v>
      </c>
      <c r="P2467" s="25">
        <v>8186</v>
      </c>
      <c r="Q2467" s="25">
        <v>3.8879999999999999</v>
      </c>
      <c r="R2467" s="25" t="s">
        <v>47</v>
      </c>
      <c r="S2467" s="25" t="s">
        <v>36</v>
      </c>
    </row>
    <row r="2468" spans="1:19" x14ac:dyDescent="0.35">
      <c r="A2468" s="25" t="str">
        <f>+N2468</f>
        <v>Vencel Michaela</v>
      </c>
      <c r="B2468" s="25" t="str">
        <f>+M2468</f>
        <v>910.96.613.0</v>
      </c>
      <c r="C2468" s="25" t="str">
        <f>LEFT(L2468,2)</f>
        <v>R4</v>
      </c>
      <c r="D2468" s="25">
        <f>+Q2468</f>
        <v>6.1040000000000001</v>
      </c>
      <c r="E2468" s="25" t="str">
        <f>+R2468</f>
        <v>A</v>
      </c>
      <c r="F2468" s="25" t="str">
        <f>+S2468</f>
        <v>A</v>
      </c>
      <c r="G2468" s="29" t="s">
        <v>1839</v>
      </c>
      <c r="H2468" s="29" t="str">
        <f t="shared" si="39"/>
        <v/>
      </c>
      <c r="I2468" s="25" t="str">
        <f>IF(K2468&gt;4,"Dames","Messieurs")</f>
        <v>Dames</v>
      </c>
      <c r="J2468" t="str">
        <f>RIGHT(B2468,5)</f>
        <v>613.0</v>
      </c>
      <c r="K2468">
        <f>VALUE(LEFT(J2468,1))</f>
        <v>6</v>
      </c>
      <c r="L2468" s="25" t="str">
        <f>+O2468</f>
        <v>R4 </v>
      </c>
      <c r="M2468" s="25" t="s">
        <v>4889</v>
      </c>
      <c r="N2468" s="25" t="s">
        <v>4890</v>
      </c>
      <c r="O2468" s="25" t="s">
        <v>3064</v>
      </c>
      <c r="P2468" s="25">
        <v>815</v>
      </c>
      <c r="Q2468" s="25">
        <v>6.1040000000000001</v>
      </c>
      <c r="R2468" s="25" t="s">
        <v>36</v>
      </c>
      <c r="S2468" s="25" t="s">
        <v>36</v>
      </c>
    </row>
    <row r="2469" spans="1:19" x14ac:dyDescent="0.35">
      <c r="A2469" s="25" t="str">
        <f>+N2469</f>
        <v>Venetz Savioz Silvia</v>
      </c>
      <c r="B2469" s="25" t="str">
        <f>+M2469</f>
        <v>910.64.849.0</v>
      </c>
      <c r="C2469" s="25" t="str">
        <f>LEFT(L2469,2)</f>
        <v>R9</v>
      </c>
      <c r="D2469" s="25">
        <f>+Q2469</f>
        <v>0.75</v>
      </c>
      <c r="E2469" s="25" t="str">
        <f>+R2469</f>
        <v>60+</v>
      </c>
      <c r="F2469" s="25" t="str">
        <f>+S2469</f>
        <v>S</v>
      </c>
      <c r="G2469" s="29" t="s">
        <v>539</v>
      </c>
      <c r="H2469" s="29" t="str">
        <f t="shared" si="39"/>
        <v/>
      </c>
      <c r="I2469" s="25" t="str">
        <f>IF(K2469&gt;4,"Dames","Messieurs")</f>
        <v>Dames</v>
      </c>
      <c r="J2469" t="str">
        <f>RIGHT(B2469,5)</f>
        <v>849.0</v>
      </c>
      <c r="K2469">
        <f>VALUE(LEFT(J2469,1))</f>
        <v>8</v>
      </c>
      <c r="L2469" s="25" t="str">
        <f>+O2469</f>
        <v>R9 </v>
      </c>
      <c r="M2469" s="25" t="s">
        <v>491</v>
      </c>
      <c r="N2469" s="25" t="s">
        <v>492</v>
      </c>
      <c r="O2469" s="25" t="s">
        <v>3073</v>
      </c>
      <c r="P2469" s="25">
        <v>11805</v>
      </c>
      <c r="Q2469" s="25">
        <v>0.75</v>
      </c>
      <c r="R2469" s="25" t="s">
        <v>47</v>
      </c>
      <c r="S2469" s="25" t="s">
        <v>878</v>
      </c>
    </row>
    <row r="2470" spans="1:19" x14ac:dyDescent="0.35">
      <c r="A2470" s="25" t="str">
        <f>+N2470</f>
        <v>Ventura François</v>
      </c>
      <c r="B2470" s="25" t="str">
        <f>+M2470</f>
        <v>910.67.129.0</v>
      </c>
      <c r="C2470" s="25" t="str">
        <f>LEFT(L2470,2)</f>
        <v>R8</v>
      </c>
      <c r="D2470" s="25">
        <f>+Q2470</f>
        <v>1.6080000000000001</v>
      </c>
      <c r="E2470" s="25" t="str">
        <f>+R2470</f>
        <v>55+</v>
      </c>
      <c r="F2470" s="25" t="str">
        <f>+S2470</f>
        <v>A</v>
      </c>
      <c r="G2470" s="29" t="s">
        <v>3359</v>
      </c>
      <c r="H2470" s="29" t="str">
        <f t="shared" si="39"/>
        <v/>
      </c>
      <c r="I2470" s="25" t="str">
        <f>IF(K2470&gt;4,"Dames","Messieurs")</f>
        <v>Messieurs</v>
      </c>
      <c r="J2470" t="str">
        <f>RIGHT(B2470,5)</f>
        <v>129.0</v>
      </c>
      <c r="K2470">
        <f>VALUE(LEFT(J2470,1))</f>
        <v>1</v>
      </c>
      <c r="L2470" s="25" t="str">
        <f>+O2470</f>
        <v>R8 </v>
      </c>
      <c r="M2470" s="25" t="s">
        <v>856</v>
      </c>
      <c r="N2470" s="25" t="s">
        <v>857</v>
      </c>
      <c r="O2470" s="25" t="s">
        <v>3070</v>
      </c>
      <c r="P2470" s="25">
        <v>22452</v>
      </c>
      <c r="Q2470" s="25">
        <v>1.6080000000000001</v>
      </c>
      <c r="R2470" s="25" t="s">
        <v>53</v>
      </c>
      <c r="S2470" s="25" t="s">
        <v>36</v>
      </c>
    </row>
    <row r="2471" spans="1:19" x14ac:dyDescent="0.35">
      <c r="A2471" s="25" t="str">
        <f>+N2471</f>
        <v>Ventura giuseppe</v>
      </c>
      <c r="B2471" s="25" t="str">
        <f>+M2471</f>
        <v>910.89.250.0</v>
      </c>
      <c r="C2471" s="25" t="str">
        <f>LEFT(L2471,2)</f>
        <v>R9</v>
      </c>
      <c r="D2471" s="25">
        <f>+Q2471</f>
        <v>0.75</v>
      </c>
      <c r="E2471" s="25" t="str">
        <f>+R2471</f>
        <v>35+</v>
      </c>
      <c r="F2471" s="25" t="str">
        <f>+S2471</f>
        <v>S</v>
      </c>
      <c r="G2471" s="29" t="s">
        <v>543</v>
      </c>
      <c r="H2471" s="29" t="str">
        <f t="shared" si="39"/>
        <v/>
      </c>
      <c r="I2471" s="25" t="str">
        <f>IF(K2471&gt;4,"Dames","Messieurs")</f>
        <v>Messieurs</v>
      </c>
      <c r="J2471" t="str">
        <f>RIGHT(B2471,5)</f>
        <v>250.0</v>
      </c>
      <c r="K2471">
        <f>VALUE(LEFT(J2471,1))</f>
        <v>2</v>
      </c>
      <c r="L2471" s="25" t="str">
        <f>+O2471</f>
        <v>R9 </v>
      </c>
      <c r="M2471" s="25" t="s">
        <v>664</v>
      </c>
      <c r="N2471" s="25" t="s">
        <v>665</v>
      </c>
      <c r="O2471" s="25" t="s">
        <v>3073</v>
      </c>
      <c r="P2471" s="25">
        <v>32458</v>
      </c>
      <c r="Q2471" s="25">
        <v>0.75</v>
      </c>
      <c r="R2471" s="25" t="s">
        <v>42</v>
      </c>
      <c r="S2471" s="25" t="s">
        <v>878</v>
      </c>
    </row>
    <row r="2472" spans="1:19" x14ac:dyDescent="0.35">
      <c r="A2472" s="25" t="str">
        <f>+N2472</f>
        <v>Ventura Samuel</v>
      </c>
      <c r="B2472" s="25" t="str">
        <f>+M2472</f>
        <v>910.88.166.0</v>
      </c>
      <c r="C2472" s="25" t="str">
        <f>LEFT(L2472,2)</f>
        <v>R6</v>
      </c>
      <c r="D2472" s="25">
        <f>+Q2472</f>
        <v>4.0890000000000004</v>
      </c>
      <c r="E2472" s="25" t="str">
        <f>+R2472</f>
        <v>35+</v>
      </c>
      <c r="F2472" s="25" t="str">
        <f>+S2472</f>
        <v>A</v>
      </c>
      <c r="G2472" s="29" t="s">
        <v>2175</v>
      </c>
      <c r="H2472" s="29" t="str">
        <f t="shared" si="39"/>
        <v/>
      </c>
      <c r="I2472" s="25" t="str">
        <f>IF(K2472&gt;4,"Dames","Messieurs")</f>
        <v>Messieurs</v>
      </c>
      <c r="J2472" t="str">
        <f>RIGHT(B2472,5)</f>
        <v>166.0</v>
      </c>
      <c r="K2472">
        <f>VALUE(LEFT(J2472,1))</f>
        <v>1</v>
      </c>
      <c r="L2472" s="25" t="str">
        <f>+O2472</f>
        <v>R6 </v>
      </c>
      <c r="M2472" s="25" t="s">
        <v>3966</v>
      </c>
      <c r="N2472" s="25" t="s">
        <v>5130</v>
      </c>
      <c r="O2472" s="25" t="s">
        <v>3065</v>
      </c>
      <c r="P2472" s="25">
        <v>7311</v>
      </c>
      <c r="Q2472" s="25">
        <v>4.0890000000000004</v>
      </c>
      <c r="R2472" s="25" t="s">
        <v>42</v>
      </c>
      <c r="S2472" s="25" t="s">
        <v>36</v>
      </c>
    </row>
    <row r="2473" spans="1:19" x14ac:dyDescent="0.35">
      <c r="A2473" s="25" t="str">
        <f>+N2473</f>
        <v>Verdina Bastian</v>
      </c>
      <c r="B2473" s="25" t="str">
        <f>+M2473</f>
        <v>910.85.443.0</v>
      </c>
      <c r="C2473" s="25" t="str">
        <f>LEFT(L2473,2)</f>
        <v>R9</v>
      </c>
      <c r="D2473" s="25">
        <f>+Q2473</f>
        <v>0.75</v>
      </c>
      <c r="E2473" s="25" t="str">
        <f>+R2473</f>
        <v>40+</v>
      </c>
      <c r="F2473" s="25" t="str">
        <f>+S2473</f>
        <v>S</v>
      </c>
      <c r="G2473" s="29" t="s">
        <v>3994</v>
      </c>
      <c r="H2473" s="29" t="str">
        <f t="shared" si="39"/>
        <v/>
      </c>
      <c r="I2473" s="25" t="str">
        <f>IF(K2473&gt;4,"Dames","Messieurs")</f>
        <v>Messieurs</v>
      </c>
      <c r="J2473" t="str">
        <f>RIGHT(B2473,5)</f>
        <v>443.0</v>
      </c>
      <c r="K2473">
        <f>VALUE(LEFT(J2473,1))</f>
        <v>4</v>
      </c>
      <c r="L2473" s="25" t="str">
        <f>+O2473</f>
        <v>R9 </v>
      </c>
      <c r="M2473" s="25" t="s">
        <v>4703</v>
      </c>
      <c r="N2473" s="25" t="s">
        <v>4704</v>
      </c>
      <c r="O2473" s="25" t="s">
        <v>3073</v>
      </c>
      <c r="P2473" s="25">
        <v>32458</v>
      </c>
      <c r="Q2473" s="25">
        <v>0.75</v>
      </c>
      <c r="R2473" s="25" t="s">
        <v>68</v>
      </c>
      <c r="S2473" s="25" t="s">
        <v>878</v>
      </c>
    </row>
    <row r="2474" spans="1:19" x14ac:dyDescent="0.35">
      <c r="A2474" s="25" t="str">
        <f>+N2474</f>
        <v>Vermette Annick</v>
      </c>
      <c r="B2474" s="25" t="str">
        <f>+M2474</f>
        <v>910.76.788.0</v>
      </c>
      <c r="C2474" s="25" t="str">
        <f>LEFT(L2474,2)</f>
        <v>R7</v>
      </c>
      <c r="D2474" s="25">
        <f>+Q2474</f>
        <v>2.5409999999999999</v>
      </c>
      <c r="E2474" s="25" t="str">
        <f>+R2474</f>
        <v>45+</v>
      </c>
      <c r="F2474" s="25" t="str">
        <f>+S2474</f>
        <v>A</v>
      </c>
      <c r="G2474" s="29" t="s">
        <v>29</v>
      </c>
      <c r="H2474" s="29" t="str">
        <f t="shared" si="39"/>
        <v/>
      </c>
      <c r="I2474" s="25" t="str">
        <f>IF(K2474&gt;4,"Dames","Messieurs")</f>
        <v>Dames</v>
      </c>
      <c r="J2474" t="str">
        <f>RIGHT(B2474,5)</f>
        <v>788.0</v>
      </c>
      <c r="K2474">
        <f>VALUE(LEFT(J2474,1))</f>
        <v>7</v>
      </c>
      <c r="L2474" s="25" t="str">
        <f>+O2474</f>
        <v>R7 </v>
      </c>
      <c r="M2474" s="25" t="s">
        <v>5172</v>
      </c>
      <c r="N2474" s="25" t="s">
        <v>5173</v>
      </c>
      <c r="O2474" s="25" t="s">
        <v>3066</v>
      </c>
      <c r="P2474" s="25">
        <v>5409</v>
      </c>
      <c r="Q2474" s="25">
        <v>2.5409999999999999</v>
      </c>
      <c r="R2474" s="25" t="s">
        <v>78</v>
      </c>
      <c r="S2474" s="25" t="s">
        <v>36</v>
      </c>
    </row>
    <row r="2475" spans="1:19" x14ac:dyDescent="0.35">
      <c r="A2475" s="25" t="str">
        <f>+N2475</f>
        <v>Vernerey Antoine</v>
      </c>
      <c r="B2475" s="25" t="str">
        <f>+M2475</f>
        <v>910.06.241.0</v>
      </c>
      <c r="C2475" s="25" t="str">
        <f>LEFT(L2475,2)</f>
        <v>R9</v>
      </c>
      <c r="D2475" s="25">
        <f>+Q2475</f>
        <v>0.75</v>
      </c>
      <c r="E2475" s="25" t="str">
        <f>+R2475</f>
        <v>A</v>
      </c>
      <c r="F2475" s="25" t="str">
        <f>+S2475</f>
        <v>S</v>
      </c>
      <c r="G2475" s="29" t="s">
        <v>3359</v>
      </c>
      <c r="H2475" s="29" t="str">
        <f t="shared" si="39"/>
        <v/>
      </c>
      <c r="I2475" s="25" t="str">
        <f>IF(K2475&gt;4,"Dames","Messieurs")</f>
        <v>Messieurs</v>
      </c>
      <c r="J2475" t="str">
        <f>RIGHT(B2475,5)</f>
        <v>241.0</v>
      </c>
      <c r="K2475">
        <f>VALUE(LEFT(J2475,1))</f>
        <v>2</v>
      </c>
      <c r="L2475" s="25" t="str">
        <f>+O2475</f>
        <v>R9 </v>
      </c>
      <c r="M2475" s="25" t="s">
        <v>1768</v>
      </c>
      <c r="N2475" s="25" t="s">
        <v>1769</v>
      </c>
      <c r="O2475" s="25" t="s">
        <v>3073</v>
      </c>
      <c r="P2475" s="25">
        <v>32458</v>
      </c>
      <c r="Q2475" s="25">
        <v>0.75</v>
      </c>
      <c r="R2475" s="25" t="s">
        <v>36</v>
      </c>
      <c r="S2475" s="25" t="s">
        <v>878</v>
      </c>
    </row>
    <row r="2476" spans="1:19" x14ac:dyDescent="0.35">
      <c r="A2476" s="25" t="str">
        <f>+N2476</f>
        <v>Vessaz Etan</v>
      </c>
      <c r="B2476" s="25" t="str">
        <f>+M2476</f>
        <v>910.06.483.0</v>
      </c>
      <c r="C2476" s="25" t="str">
        <f>LEFT(L2476,2)</f>
        <v>R9</v>
      </c>
      <c r="D2476" s="25">
        <f>+Q2476</f>
        <v>0.75</v>
      </c>
      <c r="E2476" s="25" t="str">
        <f>+R2476</f>
        <v>A</v>
      </c>
      <c r="F2476" s="25" t="str">
        <f>+S2476</f>
        <v>S</v>
      </c>
      <c r="G2476" s="29" t="s">
        <v>28</v>
      </c>
      <c r="H2476" s="29" t="str">
        <f t="shared" si="39"/>
        <v/>
      </c>
      <c r="I2476" s="25" t="str">
        <f>IF(K2476&gt;4,"Dames","Messieurs")</f>
        <v>Messieurs</v>
      </c>
      <c r="J2476" t="str">
        <f>RIGHT(B2476,5)</f>
        <v>483.0</v>
      </c>
      <c r="K2476">
        <f>VALUE(LEFT(J2476,1))</f>
        <v>4</v>
      </c>
      <c r="L2476" s="25" t="str">
        <f>+O2476</f>
        <v>R9 </v>
      </c>
      <c r="M2476" s="25" t="s">
        <v>1591</v>
      </c>
      <c r="N2476" s="25" t="s">
        <v>1592</v>
      </c>
      <c r="O2476" s="25" t="s">
        <v>3073</v>
      </c>
      <c r="P2476" s="25">
        <v>32458</v>
      </c>
      <c r="Q2476" s="25">
        <v>0.75</v>
      </c>
      <c r="R2476" s="25" t="s">
        <v>36</v>
      </c>
      <c r="S2476" s="25" t="s">
        <v>878</v>
      </c>
    </row>
    <row r="2477" spans="1:19" x14ac:dyDescent="0.35">
      <c r="A2477" s="25" t="str">
        <f>+N2477</f>
        <v>Vézina Aurélien</v>
      </c>
      <c r="B2477" s="25" t="str">
        <f>+M2477</f>
        <v>911.04.244.0</v>
      </c>
      <c r="C2477" s="25" t="str">
        <f>LEFT(L2477,2)</f>
        <v>R9</v>
      </c>
      <c r="D2477" s="25">
        <f>+Q2477</f>
        <v>0.75</v>
      </c>
      <c r="E2477" s="25" t="str">
        <f>+R2477</f>
        <v>A</v>
      </c>
      <c r="F2477" s="25" t="str">
        <f>+S2477</f>
        <v>S</v>
      </c>
      <c r="G2477" s="29" t="s">
        <v>2175</v>
      </c>
      <c r="H2477" s="29" t="str">
        <f t="shared" si="39"/>
        <v/>
      </c>
      <c r="I2477" s="25" t="str">
        <f>IF(K2477&gt;4,"Dames","Messieurs")</f>
        <v>Messieurs</v>
      </c>
      <c r="J2477" t="str">
        <f>RIGHT(B2477,5)</f>
        <v>244.0</v>
      </c>
      <c r="K2477">
        <f>VALUE(LEFT(J2477,1))</f>
        <v>2</v>
      </c>
      <c r="L2477" s="25" t="str">
        <f>+O2477</f>
        <v>R9 </v>
      </c>
      <c r="M2477" s="25" t="s">
        <v>3013</v>
      </c>
      <c r="N2477" s="25" t="s">
        <v>3014</v>
      </c>
      <c r="O2477" s="25" t="s">
        <v>3073</v>
      </c>
      <c r="P2477" s="25">
        <v>32458</v>
      </c>
      <c r="Q2477" s="25">
        <v>0.75</v>
      </c>
      <c r="R2477" s="25" t="s">
        <v>36</v>
      </c>
      <c r="S2477" s="25" t="s">
        <v>878</v>
      </c>
    </row>
    <row r="2478" spans="1:19" x14ac:dyDescent="0.35">
      <c r="A2478" s="25" t="str">
        <f>+N2478</f>
        <v>Vial Charlotte</v>
      </c>
      <c r="B2478" s="25" t="str">
        <f>+M2478</f>
        <v>912.10.620.0</v>
      </c>
      <c r="C2478" s="25" t="str">
        <f>LEFT(L2478,2)</f>
        <v>R9</v>
      </c>
      <c r="D2478" s="25">
        <f>+Q2478</f>
        <v>0.75</v>
      </c>
      <c r="E2478" s="25" t="str">
        <f>+R2478</f>
        <v>16&amp;U</v>
      </c>
      <c r="F2478" s="25" t="str">
        <f>+S2478</f>
        <v>S</v>
      </c>
      <c r="G2478" s="29" t="s">
        <v>3393</v>
      </c>
      <c r="H2478" s="29" t="str">
        <f t="shared" si="39"/>
        <v/>
      </c>
      <c r="I2478" s="25" t="str">
        <f>IF(K2478&gt;4,"Dames","Messieurs")</f>
        <v>Dames</v>
      </c>
      <c r="J2478" t="str">
        <f>RIGHT(B2478,5)</f>
        <v>620.0</v>
      </c>
      <c r="K2478">
        <f>VALUE(LEFT(J2478,1))</f>
        <v>6</v>
      </c>
      <c r="L2478" s="25" t="str">
        <f>+O2478</f>
        <v>R9 </v>
      </c>
      <c r="M2478" s="25" t="s">
        <v>3552</v>
      </c>
      <c r="N2478" s="25" t="s">
        <v>3553</v>
      </c>
      <c r="O2478" s="25" t="s">
        <v>3073</v>
      </c>
      <c r="P2478" s="25">
        <v>11805</v>
      </c>
      <c r="Q2478" s="25">
        <v>0.75</v>
      </c>
      <c r="R2478" s="25" t="s">
        <v>87</v>
      </c>
      <c r="S2478" s="25" t="s">
        <v>878</v>
      </c>
    </row>
    <row r="2479" spans="1:19" x14ac:dyDescent="0.35">
      <c r="A2479" s="25" t="str">
        <f>+N2479</f>
        <v>Viennet Charles</v>
      </c>
      <c r="B2479" s="25" t="str">
        <f>+M2479</f>
        <v>912.74.186.0</v>
      </c>
      <c r="C2479" s="25" t="str">
        <f>LEFT(L2479,2)</f>
        <v>R9</v>
      </c>
      <c r="D2479" s="25">
        <f>+Q2479</f>
        <v>0.75</v>
      </c>
      <c r="E2479" s="25" t="str">
        <f>+R2479</f>
        <v>50+</v>
      </c>
      <c r="F2479" s="25" t="str">
        <f>+S2479</f>
        <v>A</v>
      </c>
      <c r="G2479" s="29" t="s">
        <v>28</v>
      </c>
      <c r="H2479" s="29" t="str">
        <f t="shared" si="39"/>
        <v/>
      </c>
      <c r="I2479" s="25" t="str">
        <f>IF(K2479&gt;4,"Dames","Messieurs")</f>
        <v>Messieurs</v>
      </c>
      <c r="J2479" t="str">
        <f>RIGHT(B2479,5)</f>
        <v>186.0</v>
      </c>
      <c r="K2479">
        <f>VALUE(LEFT(J2479,1))</f>
        <v>1</v>
      </c>
      <c r="L2479" s="25" t="str">
        <f>+O2479</f>
        <v>R9 </v>
      </c>
      <c r="M2479" s="25" t="s">
        <v>4869</v>
      </c>
      <c r="N2479" s="25" t="s">
        <v>4870</v>
      </c>
      <c r="O2479" s="25" t="s">
        <v>3073</v>
      </c>
      <c r="P2479" s="25">
        <v>32458</v>
      </c>
      <c r="Q2479" s="25">
        <v>0.75</v>
      </c>
      <c r="R2479" s="25" t="s">
        <v>39</v>
      </c>
      <c r="S2479" s="25" t="s">
        <v>36</v>
      </c>
    </row>
    <row r="2480" spans="1:19" x14ac:dyDescent="0.35">
      <c r="A2480" s="25" t="str">
        <f>+N2480</f>
        <v>Viertl Bujard Béatrice</v>
      </c>
      <c r="B2480" s="25" t="str">
        <f>+M2480</f>
        <v>912.65.870.0</v>
      </c>
      <c r="C2480" s="25" t="str">
        <f>LEFT(L2480,2)</f>
        <v>R7</v>
      </c>
      <c r="D2480" s="25">
        <f>+Q2480</f>
        <v>2.6240000000000001</v>
      </c>
      <c r="E2480" s="25" t="str">
        <f>+R2480</f>
        <v>60+</v>
      </c>
      <c r="F2480" s="25" t="str">
        <f>+S2480</f>
        <v>A</v>
      </c>
      <c r="G2480" s="29" t="s">
        <v>3995</v>
      </c>
      <c r="H2480" s="29" t="str">
        <f t="shared" si="39"/>
        <v/>
      </c>
      <c r="I2480" s="25" t="str">
        <f>IF(K2480&gt;4,"Dames","Messieurs")</f>
        <v>Dames</v>
      </c>
      <c r="J2480" t="str">
        <f>RIGHT(B2480,5)</f>
        <v>870.0</v>
      </c>
      <c r="K2480">
        <f>VALUE(LEFT(J2480,1))</f>
        <v>8</v>
      </c>
      <c r="L2480" s="25" t="str">
        <f>+O2480</f>
        <v>R7 </v>
      </c>
      <c r="M2480" s="25" t="s">
        <v>4072</v>
      </c>
      <c r="N2480" s="25" t="s">
        <v>4073</v>
      </c>
      <c r="O2480" s="25" t="s">
        <v>3066</v>
      </c>
      <c r="P2480" s="25">
        <v>5206</v>
      </c>
      <c r="Q2480" s="25">
        <v>2.6240000000000001</v>
      </c>
      <c r="R2480" s="25" t="s">
        <v>47</v>
      </c>
      <c r="S2480" s="25" t="s">
        <v>36</v>
      </c>
    </row>
    <row r="2481" spans="1:19" x14ac:dyDescent="0.35">
      <c r="A2481" s="25" t="str">
        <f>+N2481</f>
        <v>Vigne Clemence</v>
      </c>
      <c r="B2481" s="25" t="str">
        <f>+M2481</f>
        <v>912.08.604.0</v>
      </c>
      <c r="C2481" s="25" t="str">
        <f>LEFT(L2481,2)</f>
        <v>R9</v>
      </c>
      <c r="D2481" s="25">
        <f>+Q2481</f>
        <v>0.75</v>
      </c>
      <c r="E2481" s="25" t="str">
        <f>+R2481</f>
        <v>18&amp;U</v>
      </c>
      <c r="F2481" s="25" t="str">
        <f>+S2481</f>
        <v>S</v>
      </c>
      <c r="G2481" s="29" t="s">
        <v>28</v>
      </c>
      <c r="H2481" s="29" t="str">
        <f t="shared" si="39"/>
        <v/>
      </c>
      <c r="I2481" s="25" t="str">
        <f>IF(K2481&gt;4,"Dames","Messieurs")</f>
        <v>Dames</v>
      </c>
      <c r="J2481" t="str">
        <f>RIGHT(B2481,5)</f>
        <v>604.0</v>
      </c>
      <c r="K2481">
        <f>VALUE(LEFT(J2481,1))</f>
        <v>6</v>
      </c>
      <c r="L2481" s="25" t="str">
        <f>+O2481</f>
        <v>R9 </v>
      </c>
      <c r="M2481" s="25" t="s">
        <v>1835</v>
      </c>
      <c r="N2481" s="25" t="s">
        <v>1836</v>
      </c>
      <c r="O2481" s="25" t="s">
        <v>3073</v>
      </c>
      <c r="P2481" s="25">
        <v>11805</v>
      </c>
      <c r="Q2481" s="25">
        <v>0.75</v>
      </c>
      <c r="R2481" s="25" t="s">
        <v>73</v>
      </c>
      <c r="S2481" s="25" t="s">
        <v>878</v>
      </c>
    </row>
    <row r="2482" spans="1:19" x14ac:dyDescent="0.35">
      <c r="A2482" s="25" t="str">
        <f>+N2482</f>
        <v>Vigne Grégoire</v>
      </c>
      <c r="B2482" s="25" t="str">
        <f>+M2482</f>
        <v>912.00.276.0</v>
      </c>
      <c r="C2482" s="25" t="str">
        <f>LEFT(L2482,2)</f>
        <v>R9</v>
      </c>
      <c r="D2482" s="25">
        <f>+Q2482</f>
        <v>0.75</v>
      </c>
      <c r="E2482" s="25" t="str">
        <f>+R2482</f>
        <v>A</v>
      </c>
      <c r="F2482" s="25" t="str">
        <f>+S2482</f>
        <v>S</v>
      </c>
      <c r="G2482" s="29" t="s">
        <v>28</v>
      </c>
      <c r="H2482" s="29" t="str">
        <f t="shared" si="39"/>
        <v/>
      </c>
      <c r="I2482" s="25" t="str">
        <f>IF(K2482&gt;4,"Dames","Messieurs")</f>
        <v>Messieurs</v>
      </c>
      <c r="J2482" t="str">
        <f>RIGHT(B2482,5)</f>
        <v>276.0</v>
      </c>
      <c r="K2482">
        <f>VALUE(LEFT(J2482,1))</f>
        <v>2</v>
      </c>
      <c r="L2482" s="25" t="str">
        <f>+O2482</f>
        <v>R9 </v>
      </c>
      <c r="M2482" s="25" t="s">
        <v>354</v>
      </c>
      <c r="N2482" s="25" t="s">
        <v>355</v>
      </c>
      <c r="O2482" s="25" t="s">
        <v>3073</v>
      </c>
      <c r="P2482" s="25">
        <v>32458</v>
      </c>
      <c r="Q2482" s="25">
        <v>0.75</v>
      </c>
      <c r="R2482" s="25" t="s">
        <v>36</v>
      </c>
      <c r="S2482" s="25" t="s">
        <v>878</v>
      </c>
    </row>
    <row r="2483" spans="1:19" x14ac:dyDescent="0.35">
      <c r="A2483" s="25" t="str">
        <f>+N2483</f>
        <v>Vigne Tessa</v>
      </c>
      <c r="B2483" s="25" t="str">
        <f>+M2483</f>
        <v>912.71.846.0</v>
      </c>
      <c r="C2483" s="25" t="str">
        <f>LEFT(L2483,2)</f>
        <v>R9</v>
      </c>
      <c r="D2483" s="25">
        <f>+Q2483</f>
        <v>0.75</v>
      </c>
      <c r="E2483" s="25" t="str">
        <f>+R2483</f>
        <v>50+</v>
      </c>
      <c r="F2483" s="25" t="str">
        <f>+S2483</f>
        <v>S</v>
      </c>
      <c r="G2483" s="29" t="s">
        <v>28</v>
      </c>
      <c r="H2483" s="29" t="str">
        <f t="shared" si="39"/>
        <v/>
      </c>
      <c r="I2483" s="25" t="str">
        <f>IF(K2483&gt;4,"Dames","Messieurs")</f>
        <v>Dames</v>
      </c>
      <c r="J2483" t="str">
        <f>RIGHT(B2483,5)</f>
        <v>846.0</v>
      </c>
      <c r="K2483">
        <f>VALUE(LEFT(J2483,1))</f>
        <v>8</v>
      </c>
      <c r="L2483" s="25" t="str">
        <f>+O2483</f>
        <v>R9 </v>
      </c>
      <c r="M2483" s="25" t="s">
        <v>1593</v>
      </c>
      <c r="N2483" s="25" t="s">
        <v>1594</v>
      </c>
      <c r="O2483" s="25" t="s">
        <v>3073</v>
      </c>
      <c r="P2483" s="25">
        <v>11805</v>
      </c>
      <c r="Q2483" s="25">
        <v>0.75</v>
      </c>
      <c r="R2483" s="25" t="s">
        <v>39</v>
      </c>
      <c r="S2483" s="25" t="s">
        <v>878</v>
      </c>
    </row>
    <row r="2484" spans="1:19" x14ac:dyDescent="0.35">
      <c r="A2484" s="25" t="str">
        <f>+N2484</f>
        <v>Vigne Thierry</v>
      </c>
      <c r="B2484" s="25" t="str">
        <f>+M2484</f>
        <v>912.69.406.0</v>
      </c>
      <c r="C2484" s="25" t="str">
        <f>LEFT(L2484,2)</f>
        <v>R9</v>
      </c>
      <c r="D2484" s="25">
        <f>+Q2484</f>
        <v>0.75</v>
      </c>
      <c r="E2484" s="25" t="str">
        <f>+R2484</f>
        <v>55+</v>
      </c>
      <c r="F2484" s="25" t="str">
        <f>+S2484</f>
        <v>S</v>
      </c>
      <c r="G2484" s="29" t="s">
        <v>28</v>
      </c>
      <c r="H2484" s="29" t="str">
        <f t="shared" si="39"/>
        <v/>
      </c>
      <c r="I2484" s="25" t="str">
        <f>IF(K2484&gt;4,"Dames","Messieurs")</f>
        <v>Messieurs</v>
      </c>
      <c r="J2484" t="str">
        <f>RIGHT(B2484,5)</f>
        <v>406.0</v>
      </c>
      <c r="K2484">
        <f>VALUE(LEFT(J2484,1))</f>
        <v>4</v>
      </c>
      <c r="L2484" s="25" t="str">
        <f>+O2484</f>
        <v>R9 </v>
      </c>
      <c r="M2484" s="25" t="s">
        <v>312</v>
      </c>
      <c r="N2484" s="25" t="s">
        <v>313</v>
      </c>
      <c r="O2484" s="25" t="s">
        <v>3073</v>
      </c>
      <c r="P2484" s="25">
        <v>32458</v>
      </c>
      <c r="Q2484" s="25">
        <v>0.75</v>
      </c>
      <c r="R2484" s="25" t="s">
        <v>53</v>
      </c>
      <c r="S2484" s="25" t="s">
        <v>878</v>
      </c>
    </row>
    <row r="2485" spans="1:19" x14ac:dyDescent="0.35">
      <c r="A2485" s="25" t="str">
        <f>+N2485</f>
        <v>Vignot Valentin</v>
      </c>
      <c r="B2485" s="25" t="str">
        <f>+M2485</f>
        <v>912.03.430.0</v>
      </c>
      <c r="C2485" s="25" t="str">
        <f>LEFT(L2485,2)</f>
        <v>R8</v>
      </c>
      <c r="D2485" s="25">
        <f>+Q2485</f>
        <v>1.3680000000000001</v>
      </c>
      <c r="E2485" s="25" t="str">
        <f>+R2485</f>
        <v>A</v>
      </c>
      <c r="F2485" s="25" t="str">
        <f>+S2485</f>
        <v>S</v>
      </c>
      <c r="G2485" s="29" t="s">
        <v>3393</v>
      </c>
      <c r="H2485" s="29" t="str">
        <f t="shared" si="39"/>
        <v/>
      </c>
      <c r="I2485" s="25" t="str">
        <f>IF(K2485&gt;4,"Dames","Messieurs")</f>
        <v>Messieurs</v>
      </c>
      <c r="J2485" t="str">
        <f>RIGHT(B2485,5)</f>
        <v>430.0</v>
      </c>
      <c r="K2485">
        <f>VALUE(LEFT(J2485,1))</f>
        <v>4</v>
      </c>
      <c r="L2485" s="25" t="str">
        <f>+O2485</f>
        <v>R8 </v>
      </c>
      <c r="M2485" s="25" t="s">
        <v>3646</v>
      </c>
      <c r="N2485" s="25" t="s">
        <v>3647</v>
      </c>
      <c r="O2485" s="25" t="s">
        <v>3070</v>
      </c>
      <c r="P2485" s="25">
        <v>24781</v>
      </c>
      <c r="Q2485" s="25">
        <v>1.3680000000000001</v>
      </c>
      <c r="R2485" s="25" t="s">
        <v>36</v>
      </c>
      <c r="S2485" s="25" t="s">
        <v>878</v>
      </c>
    </row>
    <row r="2486" spans="1:19" x14ac:dyDescent="0.35">
      <c r="A2486" s="25" t="str">
        <f>+N2486</f>
        <v>Vijiala Sergiu</v>
      </c>
      <c r="B2486" s="25" t="str">
        <f>+M2486</f>
        <v>912.86.212.0</v>
      </c>
      <c r="C2486" s="25" t="str">
        <f>LEFT(L2486,2)</f>
        <v>R6</v>
      </c>
      <c r="D2486" s="25">
        <f>+Q2486</f>
        <v>4.069</v>
      </c>
      <c r="E2486" s="25" t="str">
        <f>+R2486</f>
        <v>35+</v>
      </c>
      <c r="F2486" s="25" t="str">
        <f>+S2486</f>
        <v>A</v>
      </c>
      <c r="G2486" s="29" t="s">
        <v>2175</v>
      </c>
      <c r="H2486" s="29" t="str">
        <f t="shared" si="39"/>
        <v/>
      </c>
      <c r="I2486" s="25" t="str">
        <f>IF(K2486&gt;4,"Dames","Messieurs")</f>
        <v>Messieurs</v>
      </c>
      <c r="J2486" t="str">
        <f>RIGHT(B2486,5)</f>
        <v>212.0</v>
      </c>
      <c r="K2486">
        <f>VALUE(LEFT(J2486,1))</f>
        <v>2</v>
      </c>
      <c r="L2486" s="25" t="str">
        <f>+O2486</f>
        <v>R6 </v>
      </c>
      <c r="M2486" s="25" t="s">
        <v>5131</v>
      </c>
      <c r="N2486" s="25" t="s">
        <v>5132</v>
      </c>
      <c r="O2486" s="25" t="s">
        <v>3065</v>
      </c>
      <c r="P2486" s="25">
        <v>7406</v>
      </c>
      <c r="Q2486" s="25">
        <v>4.069</v>
      </c>
      <c r="R2486" s="25" t="s">
        <v>42</v>
      </c>
      <c r="S2486" s="25" t="s">
        <v>36</v>
      </c>
    </row>
    <row r="2487" spans="1:19" x14ac:dyDescent="0.35">
      <c r="A2487" s="25" t="str">
        <f>+N2487</f>
        <v>Villa Albert</v>
      </c>
      <c r="B2487" s="25" t="str">
        <f>+M2487</f>
        <v>913.77.218.0</v>
      </c>
      <c r="C2487" s="25" t="str">
        <f>LEFT(L2487,2)</f>
        <v>R7</v>
      </c>
      <c r="D2487" s="25">
        <f>+Q2487</f>
        <v>2.4350000000000001</v>
      </c>
      <c r="E2487" s="25" t="str">
        <f>+R2487</f>
        <v>45+</v>
      </c>
      <c r="F2487" s="25" t="str">
        <f>+S2487</f>
        <v>A</v>
      </c>
      <c r="G2487" s="29" t="s">
        <v>539</v>
      </c>
      <c r="H2487" s="29" t="str">
        <f t="shared" si="39"/>
        <v/>
      </c>
      <c r="I2487" s="25" t="str">
        <f>IF(K2487&gt;4,"Dames","Messieurs")</f>
        <v>Messieurs</v>
      </c>
      <c r="J2487" t="str">
        <f>RIGHT(B2487,5)</f>
        <v>218.0</v>
      </c>
      <c r="K2487">
        <f>VALUE(LEFT(J2487,1))</f>
        <v>2</v>
      </c>
      <c r="L2487" s="25" t="str">
        <f>+O2487</f>
        <v>R7 </v>
      </c>
      <c r="M2487" s="25" t="s">
        <v>569</v>
      </c>
      <c r="N2487" s="25" t="s">
        <v>570</v>
      </c>
      <c r="O2487" s="25" t="s">
        <v>3066</v>
      </c>
      <c r="P2487" s="25">
        <v>16044</v>
      </c>
      <c r="Q2487" s="25">
        <v>2.4350000000000001</v>
      </c>
      <c r="R2487" s="25" t="s">
        <v>78</v>
      </c>
      <c r="S2487" s="25" t="s">
        <v>36</v>
      </c>
    </row>
    <row r="2488" spans="1:19" x14ac:dyDescent="0.35">
      <c r="A2488" s="25" t="str">
        <f>+N2488</f>
        <v>Villa Arthur</v>
      </c>
      <c r="B2488" s="25" t="str">
        <f>+M2488</f>
        <v>913.13.489.0</v>
      </c>
      <c r="C2488" s="25" t="str">
        <f>LEFT(L2488,2)</f>
        <v>R8</v>
      </c>
      <c r="D2488" s="25">
        <f>+Q2488</f>
        <v>1.1020000000000001</v>
      </c>
      <c r="E2488" s="25" t="str">
        <f>+R2488</f>
        <v>12&amp;U</v>
      </c>
      <c r="F2488" s="25" t="str">
        <f>+S2488</f>
        <v>A</v>
      </c>
      <c r="G2488" s="29" t="s">
        <v>539</v>
      </c>
      <c r="H2488" s="29" t="str">
        <f t="shared" si="39"/>
        <v/>
      </c>
      <c r="I2488" s="25" t="str">
        <f>IF(K2488&gt;4,"Dames","Messieurs")</f>
        <v>Messieurs</v>
      </c>
      <c r="J2488" t="str">
        <f>RIGHT(B2488,5)</f>
        <v>489.0</v>
      </c>
      <c r="K2488">
        <f>VALUE(LEFT(J2488,1))</f>
        <v>4</v>
      </c>
      <c r="L2488" s="25" t="str">
        <f>+O2488</f>
        <v>R8 </v>
      </c>
      <c r="M2488" s="25" t="s">
        <v>3482</v>
      </c>
      <c r="N2488" s="25" t="s">
        <v>3483</v>
      </c>
      <c r="O2488" s="25" t="s">
        <v>3070</v>
      </c>
      <c r="P2488" s="25">
        <v>27900</v>
      </c>
      <c r="Q2488" s="25">
        <v>1.1020000000000001</v>
      </c>
      <c r="R2488" s="25" t="s">
        <v>50</v>
      </c>
      <c r="S2488" s="25" t="s">
        <v>36</v>
      </c>
    </row>
    <row r="2489" spans="1:19" x14ac:dyDescent="0.35">
      <c r="A2489" s="25" t="str">
        <f>+N2489</f>
        <v>Villanueva Lucas</v>
      </c>
      <c r="B2489" s="25" t="str">
        <f>+M2489</f>
        <v>913.06.236.0</v>
      </c>
      <c r="C2489" s="25" t="str">
        <f>LEFT(L2489,2)</f>
        <v>R9</v>
      </c>
      <c r="D2489" s="25">
        <f>+Q2489</f>
        <v>0.75</v>
      </c>
      <c r="E2489" s="25" t="str">
        <f>+R2489</f>
        <v>A</v>
      </c>
      <c r="F2489" s="25" t="str">
        <f>+S2489</f>
        <v>S</v>
      </c>
      <c r="G2489" s="29" t="s">
        <v>2175</v>
      </c>
      <c r="H2489" s="29" t="str">
        <f t="shared" si="39"/>
        <v/>
      </c>
      <c r="I2489" s="25" t="str">
        <f>IF(K2489&gt;4,"Dames","Messieurs")</f>
        <v>Messieurs</v>
      </c>
      <c r="J2489" t="str">
        <f>RIGHT(B2489,5)</f>
        <v>236.0</v>
      </c>
      <c r="K2489">
        <f>VALUE(LEFT(J2489,1))</f>
        <v>2</v>
      </c>
      <c r="L2489" s="25" t="str">
        <f>+O2489</f>
        <v>R9 </v>
      </c>
      <c r="M2489" s="25" t="s">
        <v>2997</v>
      </c>
      <c r="N2489" s="25" t="s">
        <v>2998</v>
      </c>
      <c r="O2489" s="25" t="s">
        <v>3073</v>
      </c>
      <c r="P2489" s="25">
        <v>32458</v>
      </c>
      <c r="Q2489" s="25">
        <v>0.75</v>
      </c>
      <c r="R2489" s="25" t="s">
        <v>36</v>
      </c>
      <c r="S2489" s="25" t="s">
        <v>878</v>
      </c>
    </row>
    <row r="2490" spans="1:19" x14ac:dyDescent="0.35">
      <c r="A2490" s="25" t="str">
        <f>+N2490</f>
        <v>Villavicencio Omar</v>
      </c>
      <c r="B2490" s="25" t="str">
        <f>+M2490</f>
        <v>913.88.173.0</v>
      </c>
      <c r="C2490" s="25" t="str">
        <f>LEFT(L2490,2)</f>
        <v>R7</v>
      </c>
      <c r="D2490" s="25">
        <f>+Q2490</f>
        <v>2.4020000000000001</v>
      </c>
      <c r="E2490" s="25" t="str">
        <f>+R2490</f>
        <v>35+</v>
      </c>
      <c r="F2490" s="25" t="str">
        <f>+S2490</f>
        <v>S</v>
      </c>
      <c r="G2490" s="29" t="s">
        <v>543</v>
      </c>
      <c r="H2490" s="29" t="str">
        <f t="shared" si="39"/>
        <v/>
      </c>
      <c r="I2490" s="25" t="str">
        <f>IF(K2490&gt;4,"Dames","Messieurs")</f>
        <v>Messieurs</v>
      </c>
      <c r="J2490" t="str">
        <f>RIGHT(B2490,5)</f>
        <v>173.0</v>
      </c>
      <c r="K2490">
        <f>VALUE(LEFT(J2490,1))</f>
        <v>1</v>
      </c>
      <c r="L2490" s="25" t="str">
        <f>+O2490</f>
        <v>R7 </v>
      </c>
      <c r="M2490" s="25" t="s">
        <v>1401</v>
      </c>
      <c r="N2490" s="25" t="s">
        <v>1402</v>
      </c>
      <c r="O2490" s="25" t="s">
        <v>3066</v>
      </c>
      <c r="P2490" s="25">
        <v>16275</v>
      </c>
      <c r="Q2490" s="25">
        <v>2.4020000000000001</v>
      </c>
      <c r="R2490" s="25" t="s">
        <v>42</v>
      </c>
      <c r="S2490" s="25" t="s">
        <v>878</v>
      </c>
    </row>
    <row r="2491" spans="1:19" x14ac:dyDescent="0.35">
      <c r="A2491" s="25" t="str">
        <f>+N2491</f>
        <v>Villena Melissa</v>
      </c>
      <c r="B2491" s="25" t="str">
        <f>+M2491</f>
        <v>913.09.702.0</v>
      </c>
      <c r="C2491" s="25" t="str">
        <f>LEFT(L2491,2)</f>
        <v>R7</v>
      </c>
      <c r="D2491" s="25">
        <f>+Q2491</f>
        <v>2.9409999999999998</v>
      </c>
      <c r="E2491" s="25" t="str">
        <f>+R2491</f>
        <v>16&amp;U</v>
      </c>
      <c r="F2491" s="25" t="str">
        <f>+S2491</f>
        <v>A</v>
      </c>
      <c r="G2491" s="29" t="s">
        <v>1839</v>
      </c>
      <c r="H2491" s="29" t="str">
        <f t="shared" si="39"/>
        <v/>
      </c>
      <c r="I2491" s="25" t="str">
        <f>IF(K2491&gt;4,"Dames","Messieurs")</f>
        <v>Dames</v>
      </c>
      <c r="J2491" t="str">
        <f>RIGHT(B2491,5)</f>
        <v>702.0</v>
      </c>
      <c r="K2491">
        <f>VALUE(LEFT(J2491,1))</f>
        <v>7</v>
      </c>
      <c r="L2491" s="25" t="str">
        <f>+O2491</f>
        <v>R7 </v>
      </c>
      <c r="M2491" s="25" t="s">
        <v>2580</v>
      </c>
      <c r="N2491" s="25" t="s">
        <v>2581</v>
      </c>
      <c r="O2491" s="25" t="s">
        <v>3066</v>
      </c>
      <c r="P2491" s="25">
        <v>4501</v>
      </c>
      <c r="Q2491" s="25">
        <v>2.9409999999999998</v>
      </c>
      <c r="R2491" s="25" t="s">
        <v>87</v>
      </c>
      <c r="S2491" s="25" t="s">
        <v>36</v>
      </c>
    </row>
    <row r="2492" spans="1:19" x14ac:dyDescent="0.35">
      <c r="A2492" s="25" t="str">
        <f>+N2492</f>
        <v>Villettaz Sarah</v>
      </c>
      <c r="B2492" s="25" t="str">
        <f>+M2492</f>
        <v>913.05.614.1</v>
      </c>
      <c r="C2492" s="25" t="str">
        <f>LEFT(L2492,2)</f>
        <v>R4</v>
      </c>
      <c r="D2492" s="25">
        <f>+Q2492</f>
        <v>6.2619999999999996</v>
      </c>
      <c r="E2492" s="25" t="str">
        <f>+R2492</f>
        <v>A</v>
      </c>
      <c r="F2492" s="25" t="str">
        <f>+S2492</f>
        <v>A</v>
      </c>
      <c r="G2492" s="29" t="s">
        <v>2175</v>
      </c>
      <c r="H2492" s="29" t="str">
        <f t="shared" si="39"/>
        <v/>
      </c>
      <c r="I2492" s="25" t="str">
        <f>IF(K2492&gt;4,"Dames","Messieurs")</f>
        <v>Dames</v>
      </c>
      <c r="J2492" t="str">
        <f>RIGHT(B2492,5)</f>
        <v>614.1</v>
      </c>
      <c r="K2492">
        <f>VALUE(LEFT(J2492,1))</f>
        <v>6</v>
      </c>
      <c r="L2492" s="25" t="str">
        <f>+O2492</f>
        <v>R4 </v>
      </c>
      <c r="M2492" s="25" t="s">
        <v>5087</v>
      </c>
      <c r="N2492" s="25" t="s">
        <v>5088</v>
      </c>
      <c r="O2492" s="25" t="s">
        <v>3064</v>
      </c>
      <c r="P2492" s="25">
        <v>721</v>
      </c>
      <c r="Q2492" s="25">
        <v>6.2619999999999996</v>
      </c>
      <c r="R2492" s="25" t="s">
        <v>36</v>
      </c>
      <c r="S2492" s="25" t="s">
        <v>36</v>
      </c>
    </row>
    <row r="2493" spans="1:19" x14ac:dyDescent="0.35">
      <c r="A2493" s="25" t="str">
        <f>+N2493</f>
        <v>Villettaz Yukie</v>
      </c>
      <c r="B2493" s="25" t="str">
        <f>+M2493</f>
        <v>913.05.614.0</v>
      </c>
      <c r="C2493" s="25" t="str">
        <f>LEFT(L2493,2)</f>
        <v>R7</v>
      </c>
      <c r="D2493" s="25">
        <f>+Q2493</f>
        <v>1.8149999999999999</v>
      </c>
      <c r="E2493" s="25" t="str">
        <f>+R2493</f>
        <v>A</v>
      </c>
      <c r="F2493" s="25" t="str">
        <f>+S2493</f>
        <v>A</v>
      </c>
      <c r="G2493" s="29" t="s">
        <v>2175</v>
      </c>
      <c r="H2493" s="29" t="str">
        <f t="shared" si="39"/>
        <v/>
      </c>
      <c r="I2493" s="25" t="str">
        <f>IF(K2493&gt;4,"Dames","Messieurs")</f>
        <v>Dames</v>
      </c>
      <c r="J2493" t="str">
        <f>RIGHT(B2493,5)</f>
        <v>614.0</v>
      </c>
      <c r="K2493">
        <f>VALUE(LEFT(J2493,1))</f>
        <v>6</v>
      </c>
      <c r="L2493" s="25" t="str">
        <f>+O2493</f>
        <v>R7 </v>
      </c>
      <c r="M2493" s="25" t="s">
        <v>2761</v>
      </c>
      <c r="N2493" s="25" t="s">
        <v>2762</v>
      </c>
      <c r="O2493" s="25" t="s">
        <v>3066</v>
      </c>
      <c r="P2493" s="25">
        <v>7453</v>
      </c>
      <c r="Q2493" s="25">
        <v>1.8149999999999999</v>
      </c>
      <c r="R2493" s="25" t="s">
        <v>36</v>
      </c>
      <c r="S2493" s="25" t="s">
        <v>36</v>
      </c>
    </row>
    <row r="2494" spans="1:19" x14ac:dyDescent="0.35">
      <c r="A2494" s="25" t="str">
        <f>+N2494</f>
        <v>Villié Till</v>
      </c>
      <c r="B2494" s="25" t="str">
        <f>+M2494</f>
        <v>913.16.429.0</v>
      </c>
      <c r="C2494" s="25" t="str">
        <f>LEFT(L2494,2)</f>
        <v>R9</v>
      </c>
      <c r="D2494" s="25">
        <f>+Q2494</f>
        <v>0.745</v>
      </c>
      <c r="E2494" s="25" t="str">
        <f>+R2494</f>
        <v>10&amp;U</v>
      </c>
      <c r="F2494" s="25" t="str">
        <f>+S2494</f>
        <v>A</v>
      </c>
      <c r="G2494" s="29" t="s">
        <v>3359</v>
      </c>
      <c r="H2494" s="29" t="str">
        <f t="shared" si="39"/>
        <v/>
      </c>
      <c r="I2494" s="25" t="str">
        <f>IF(K2494&gt;4,"Dames","Messieurs")</f>
        <v>Messieurs</v>
      </c>
      <c r="J2494" t="str">
        <f>RIGHT(B2494,5)</f>
        <v>429.0</v>
      </c>
      <c r="K2494">
        <f>VALUE(LEFT(J2494,1))</f>
        <v>4</v>
      </c>
      <c r="L2494" s="25" t="str">
        <f>+O2494</f>
        <v>R9 </v>
      </c>
      <c r="M2494" s="25" t="s">
        <v>5055</v>
      </c>
      <c r="N2494" s="25" t="s">
        <v>5056</v>
      </c>
      <c r="O2494" s="25" t="s">
        <v>3073</v>
      </c>
      <c r="P2494" s="25">
        <v>44548</v>
      </c>
      <c r="Q2494" s="25">
        <v>0.745</v>
      </c>
      <c r="R2494" s="25" t="s">
        <v>110</v>
      </c>
      <c r="S2494" s="25" t="s">
        <v>36</v>
      </c>
    </row>
    <row r="2495" spans="1:19" x14ac:dyDescent="0.35">
      <c r="A2495" s="25" t="str">
        <f>+N2495</f>
        <v>Villiger Damien</v>
      </c>
      <c r="B2495" s="25" t="str">
        <f>+M2495</f>
        <v>913.77.336.0</v>
      </c>
      <c r="C2495" s="25" t="str">
        <f>LEFT(L2495,2)</f>
        <v>R9</v>
      </c>
      <c r="D2495" s="25">
        <f>+Q2495</f>
        <v>0.75</v>
      </c>
      <c r="E2495" s="25" t="str">
        <f>+R2495</f>
        <v>45+</v>
      </c>
      <c r="F2495" s="25" t="str">
        <f>+S2495</f>
        <v>S</v>
      </c>
      <c r="G2495" s="29" t="s">
        <v>543</v>
      </c>
      <c r="H2495" s="29" t="str">
        <f t="shared" si="39"/>
        <v/>
      </c>
      <c r="I2495" s="25" t="str">
        <f>IF(K2495&gt;4,"Dames","Messieurs")</f>
        <v>Messieurs</v>
      </c>
      <c r="J2495" t="str">
        <f>RIGHT(B2495,5)</f>
        <v>336.0</v>
      </c>
      <c r="K2495">
        <f>VALUE(LEFT(J2495,1))</f>
        <v>3</v>
      </c>
      <c r="L2495" s="25" t="str">
        <f>+O2495</f>
        <v>R9 </v>
      </c>
      <c r="M2495" s="25" t="s">
        <v>1403</v>
      </c>
      <c r="N2495" s="25" t="s">
        <v>1404</v>
      </c>
      <c r="O2495" s="25" t="s">
        <v>3073</v>
      </c>
      <c r="P2495" s="25">
        <v>32458</v>
      </c>
      <c r="Q2495" s="25">
        <v>0.75</v>
      </c>
      <c r="R2495" s="25" t="s">
        <v>78</v>
      </c>
      <c r="S2495" s="25" t="s">
        <v>878</v>
      </c>
    </row>
    <row r="2496" spans="1:19" x14ac:dyDescent="0.35">
      <c r="A2496" s="25" t="str">
        <f>+N2496</f>
        <v>Vine Julie</v>
      </c>
      <c r="B2496" s="25" t="str">
        <f>+M2496</f>
        <v>913.68.558.0</v>
      </c>
      <c r="C2496" s="25" t="str">
        <f>LEFT(L2496,2)</f>
        <v>R9</v>
      </c>
      <c r="D2496" s="25">
        <f>+Q2496</f>
        <v>0.75</v>
      </c>
      <c r="E2496" s="25" t="str">
        <f>+R2496</f>
        <v>55+</v>
      </c>
      <c r="F2496" s="25" t="str">
        <f>+S2496</f>
        <v>A</v>
      </c>
      <c r="G2496" s="29" t="s">
        <v>1839</v>
      </c>
      <c r="H2496" s="29" t="str">
        <f t="shared" si="39"/>
        <v/>
      </c>
      <c r="I2496" s="25" t="str">
        <f>IF(K2496&gt;4,"Dames","Messieurs")</f>
        <v>Dames</v>
      </c>
      <c r="J2496" t="str">
        <f>RIGHT(B2496,5)</f>
        <v>558.0</v>
      </c>
      <c r="K2496">
        <f>VALUE(LEFT(J2496,1))</f>
        <v>5</v>
      </c>
      <c r="L2496" s="25" t="str">
        <f>+O2496</f>
        <v>R9 </v>
      </c>
      <c r="M2496" s="25" t="s">
        <v>593</v>
      </c>
      <c r="N2496" s="25" t="s">
        <v>594</v>
      </c>
      <c r="O2496" s="25" t="s">
        <v>3073</v>
      </c>
      <c r="P2496" s="25">
        <v>11805</v>
      </c>
      <c r="Q2496" s="25">
        <v>0.75</v>
      </c>
      <c r="R2496" s="25" t="s">
        <v>53</v>
      </c>
      <c r="S2496" s="25" t="s">
        <v>36</v>
      </c>
    </row>
    <row r="2497" spans="1:19" x14ac:dyDescent="0.35">
      <c r="A2497" s="25" t="str">
        <f>+N2497</f>
        <v>Vineis Sven</v>
      </c>
      <c r="B2497" s="25" t="str">
        <f>+M2497</f>
        <v>913.03.481.0</v>
      </c>
      <c r="C2497" s="25" t="str">
        <f>LEFT(L2497,2)</f>
        <v>R9</v>
      </c>
      <c r="D2497" s="25">
        <f>+Q2497</f>
        <v>0.75</v>
      </c>
      <c r="E2497" s="25" t="str">
        <f>+R2497</f>
        <v>A</v>
      </c>
      <c r="F2497" s="25" t="str">
        <f>+S2497</f>
        <v>S</v>
      </c>
      <c r="G2497" s="29" t="s">
        <v>3359</v>
      </c>
      <c r="H2497" s="29" t="str">
        <f t="shared" si="39"/>
        <v/>
      </c>
      <c r="I2497" s="25" t="str">
        <f>IF(K2497&gt;4,"Dames","Messieurs")</f>
        <v>Messieurs</v>
      </c>
      <c r="J2497" t="str">
        <f>RIGHT(B2497,5)</f>
        <v>481.0</v>
      </c>
      <c r="K2497">
        <f>VALUE(LEFT(J2497,1))</f>
        <v>4</v>
      </c>
      <c r="L2497" s="25" t="str">
        <f>+O2497</f>
        <v>R9 </v>
      </c>
      <c r="M2497" s="25" t="s">
        <v>399</v>
      </c>
      <c r="N2497" s="25" t="s">
        <v>400</v>
      </c>
      <c r="O2497" s="25" t="s">
        <v>3073</v>
      </c>
      <c r="P2497" s="25">
        <v>32458</v>
      </c>
      <c r="Q2497" s="25">
        <v>0.75</v>
      </c>
      <c r="R2497" s="25" t="s">
        <v>36</v>
      </c>
      <c r="S2497" s="25" t="s">
        <v>878</v>
      </c>
    </row>
    <row r="2498" spans="1:19" x14ac:dyDescent="0.35">
      <c r="A2498" s="25" t="str">
        <f>+N2498</f>
        <v>Vinter Vanessa</v>
      </c>
      <c r="B2498" s="25" t="str">
        <f>+M2498</f>
        <v>913.73.767.0</v>
      </c>
      <c r="C2498" s="25" t="str">
        <f>LEFT(L2498,2)</f>
        <v>R9</v>
      </c>
      <c r="D2498" s="25">
        <f>+Q2498</f>
        <v>0.75</v>
      </c>
      <c r="E2498" s="25" t="str">
        <f>+R2498</f>
        <v>50+</v>
      </c>
      <c r="F2498" s="25" t="str">
        <f>+S2498</f>
        <v>S</v>
      </c>
      <c r="G2498" s="29" t="s">
        <v>1839</v>
      </c>
      <c r="H2498" s="29" t="str">
        <f t="shared" si="39"/>
        <v/>
      </c>
      <c r="I2498" s="25" t="str">
        <f>IF(K2498&gt;4,"Dames","Messieurs")</f>
        <v>Dames</v>
      </c>
      <c r="J2498" t="str">
        <f>RIGHT(B2498,5)</f>
        <v>767.0</v>
      </c>
      <c r="K2498">
        <f>VALUE(LEFT(J2498,1))</f>
        <v>7</v>
      </c>
      <c r="L2498" s="25" t="str">
        <f>+O2498</f>
        <v>R9 </v>
      </c>
      <c r="M2498" s="25" t="s">
        <v>4905</v>
      </c>
      <c r="N2498" s="25" t="s">
        <v>4906</v>
      </c>
      <c r="O2498" s="25" t="s">
        <v>3073</v>
      </c>
      <c r="P2498" s="25">
        <v>11805</v>
      </c>
      <c r="Q2498" s="25">
        <v>0.75</v>
      </c>
      <c r="R2498" s="25" t="s">
        <v>39</v>
      </c>
      <c r="S2498" s="25" t="s">
        <v>878</v>
      </c>
    </row>
    <row r="2499" spans="1:19" x14ac:dyDescent="0.35">
      <c r="A2499" s="25" t="str">
        <f>+N2499</f>
        <v>Vinzio Alexandre</v>
      </c>
      <c r="B2499" s="25" t="str">
        <f>+M2499</f>
        <v>913.98.346.0</v>
      </c>
      <c r="C2499" s="25" t="str">
        <f>LEFT(L2499,2)</f>
        <v>R9</v>
      </c>
      <c r="D2499" s="25">
        <f>+Q2499</f>
        <v>0.75</v>
      </c>
      <c r="E2499" s="25" t="str">
        <f>+R2499</f>
        <v>A</v>
      </c>
      <c r="F2499" s="25" t="str">
        <f>+S2499</f>
        <v>S</v>
      </c>
      <c r="G2499" s="29" t="s">
        <v>539</v>
      </c>
      <c r="H2499" s="29" t="str">
        <f t="shared" si="39"/>
        <v/>
      </c>
      <c r="I2499" s="25" t="str">
        <f>IF(K2499&gt;4,"Dames","Messieurs")</f>
        <v>Messieurs</v>
      </c>
      <c r="J2499" t="str">
        <f>RIGHT(B2499,5)</f>
        <v>346.0</v>
      </c>
      <c r="K2499">
        <f>VALUE(LEFT(J2499,1))</f>
        <v>3</v>
      </c>
      <c r="L2499" s="25" t="str">
        <f>+O2499</f>
        <v>R9 </v>
      </c>
      <c r="M2499" s="25" t="s">
        <v>493</v>
      </c>
      <c r="N2499" s="25" t="s">
        <v>494</v>
      </c>
      <c r="O2499" s="25" t="s">
        <v>3073</v>
      </c>
      <c r="P2499" s="25">
        <v>32458</v>
      </c>
      <c r="Q2499" s="25">
        <v>0.75</v>
      </c>
      <c r="R2499" s="25" t="s">
        <v>36</v>
      </c>
      <c r="S2499" s="25" t="s">
        <v>878</v>
      </c>
    </row>
    <row r="2500" spans="1:19" x14ac:dyDescent="0.35">
      <c r="A2500" s="25" t="str">
        <f>+N2500</f>
        <v>Vispe Victor</v>
      </c>
      <c r="B2500" s="25" t="str">
        <f>+M2500</f>
        <v>914.12.193.0</v>
      </c>
      <c r="C2500" s="25" t="str">
        <f>LEFT(L2500,2)</f>
        <v>R6</v>
      </c>
      <c r="D2500" s="25">
        <f>+Q2500</f>
        <v>3.99</v>
      </c>
      <c r="E2500" s="25" t="str">
        <f>+R2500</f>
        <v>14&amp;U</v>
      </c>
      <c r="F2500" s="25" t="str">
        <f>+S2500</f>
        <v>A</v>
      </c>
      <c r="G2500" s="29" t="s">
        <v>1839</v>
      </c>
      <c r="H2500" s="29" t="str">
        <f t="shared" si="39"/>
        <v/>
      </c>
      <c r="I2500" s="25" t="str">
        <f>IF(K2500&gt;4,"Dames","Messieurs")</f>
        <v>Messieurs</v>
      </c>
      <c r="J2500" t="str">
        <f>RIGHT(B2500,5)</f>
        <v>193.0</v>
      </c>
      <c r="K2500">
        <f>VALUE(LEFT(J2500,1))</f>
        <v>1</v>
      </c>
      <c r="L2500" s="25" t="str">
        <f>+O2500</f>
        <v>R6 </v>
      </c>
      <c r="M2500" s="25" t="s">
        <v>3288</v>
      </c>
      <c r="N2500" s="25" t="s">
        <v>3289</v>
      </c>
      <c r="O2500" s="25" t="s">
        <v>3065</v>
      </c>
      <c r="P2500" s="25">
        <v>7745</v>
      </c>
      <c r="Q2500" s="25">
        <v>3.99</v>
      </c>
      <c r="R2500" s="25" t="s">
        <v>83</v>
      </c>
      <c r="S2500" s="25" t="s">
        <v>36</v>
      </c>
    </row>
    <row r="2501" spans="1:19" x14ac:dyDescent="0.35">
      <c r="A2501" s="25" t="str">
        <f>+N2501</f>
        <v>Vispe-Roman Joaquin</v>
      </c>
      <c r="B2501" s="25" t="str">
        <f>+M2501</f>
        <v>914.70.465.0</v>
      </c>
      <c r="C2501" s="25" t="str">
        <f>LEFT(L2501,2)</f>
        <v>R8</v>
      </c>
      <c r="D2501" s="25">
        <f>+Q2501</f>
        <v>1.0629999999999999</v>
      </c>
      <c r="E2501" s="25" t="str">
        <f>+R2501</f>
        <v>55+</v>
      </c>
      <c r="F2501" s="25" t="str">
        <f>+S2501</f>
        <v>A</v>
      </c>
      <c r="G2501" s="29" t="s">
        <v>1839</v>
      </c>
      <c r="H2501" s="29" t="str">
        <f t="shared" si="39"/>
        <v/>
      </c>
      <c r="I2501" s="25" t="str">
        <f>IF(K2501&gt;4,"Dames","Messieurs")</f>
        <v>Messieurs</v>
      </c>
      <c r="J2501" t="str">
        <f>RIGHT(B2501,5)</f>
        <v>465.0</v>
      </c>
      <c r="K2501">
        <f>VALUE(LEFT(J2501,1))</f>
        <v>4</v>
      </c>
      <c r="L2501" s="25" t="str">
        <f>+O2501</f>
        <v>R8 </v>
      </c>
      <c r="M2501" s="25" t="s">
        <v>3869</v>
      </c>
      <c r="N2501" s="25" t="s">
        <v>3870</v>
      </c>
      <c r="O2501" s="25" t="s">
        <v>3070</v>
      </c>
      <c r="P2501" s="25">
        <v>28274</v>
      </c>
      <c r="Q2501" s="25">
        <v>1.0629999999999999</v>
      </c>
      <c r="R2501" s="25" t="s">
        <v>53</v>
      </c>
      <c r="S2501" s="25" t="s">
        <v>36</v>
      </c>
    </row>
    <row r="2502" spans="1:19" x14ac:dyDescent="0.35">
      <c r="A2502" s="25" t="str">
        <f>+N2502</f>
        <v>Vittoz Serge</v>
      </c>
      <c r="B2502" s="25" t="str">
        <f>+M2502</f>
        <v>914.77.473.0</v>
      </c>
      <c r="C2502" s="25" t="str">
        <f>LEFT(L2502,2)</f>
        <v>R9</v>
      </c>
      <c r="D2502" s="25">
        <f>+Q2502</f>
        <v>0.75</v>
      </c>
      <c r="E2502" s="25" t="str">
        <f>+R2502</f>
        <v>45+</v>
      </c>
      <c r="F2502" s="25" t="str">
        <f>+S2502</f>
        <v>S</v>
      </c>
      <c r="G2502" s="29" t="s">
        <v>28</v>
      </c>
      <c r="H2502" s="29" t="str">
        <f t="shared" si="39"/>
        <v/>
      </c>
      <c r="I2502" s="25" t="str">
        <f>IF(K2502&gt;4,"Dames","Messieurs")</f>
        <v>Messieurs</v>
      </c>
      <c r="J2502" t="str">
        <f>RIGHT(B2502,5)</f>
        <v>473.0</v>
      </c>
      <c r="K2502">
        <f>VALUE(LEFT(J2502,1))</f>
        <v>4</v>
      </c>
      <c r="L2502" s="25" t="str">
        <f>+O2502</f>
        <v>R9 </v>
      </c>
      <c r="M2502" s="25" t="s">
        <v>376</v>
      </c>
      <c r="N2502" s="25" t="s">
        <v>377</v>
      </c>
      <c r="O2502" s="25" t="s">
        <v>3073</v>
      </c>
      <c r="P2502" s="25">
        <v>32458</v>
      </c>
      <c r="Q2502" s="25">
        <v>0.75</v>
      </c>
      <c r="R2502" s="25" t="s">
        <v>78</v>
      </c>
      <c r="S2502" s="25" t="s">
        <v>878</v>
      </c>
    </row>
    <row r="2503" spans="1:19" x14ac:dyDescent="0.35">
      <c r="A2503" s="25" t="str">
        <f>+N2503</f>
        <v>Vivani Nolan</v>
      </c>
      <c r="B2503" s="25" t="str">
        <f>+M2503</f>
        <v>914.04.375.0</v>
      </c>
      <c r="C2503" s="25" t="str">
        <f>LEFT(L2503,2)</f>
        <v>R9</v>
      </c>
      <c r="D2503" s="25">
        <f>+Q2503</f>
        <v>0.75</v>
      </c>
      <c r="E2503" s="25" t="str">
        <f>+R2503</f>
        <v>A</v>
      </c>
      <c r="F2503" s="25" t="str">
        <f>+S2503</f>
        <v>S</v>
      </c>
      <c r="G2503" s="29" t="s">
        <v>25</v>
      </c>
      <c r="H2503" s="29" t="str">
        <f t="shared" si="39"/>
        <v/>
      </c>
      <c r="I2503" s="25" t="str">
        <f>IF(K2503&gt;4,"Dames","Messieurs")</f>
        <v>Messieurs</v>
      </c>
      <c r="J2503" t="str">
        <f>RIGHT(B2503,5)</f>
        <v>375.0</v>
      </c>
      <c r="K2503">
        <f>VALUE(LEFT(J2503,1))</f>
        <v>3</v>
      </c>
      <c r="L2503" s="25" t="str">
        <f>+O2503</f>
        <v>R9 </v>
      </c>
      <c r="M2503" s="25" t="s">
        <v>149</v>
      </c>
      <c r="N2503" s="25" t="s">
        <v>150</v>
      </c>
      <c r="O2503" s="25" t="s">
        <v>3073</v>
      </c>
      <c r="P2503" s="25">
        <v>32458</v>
      </c>
      <c r="Q2503" s="25">
        <v>0.75</v>
      </c>
      <c r="R2503" s="25" t="s">
        <v>36</v>
      </c>
      <c r="S2503" s="25" t="s">
        <v>878</v>
      </c>
    </row>
    <row r="2504" spans="1:19" x14ac:dyDescent="0.35">
      <c r="A2504" s="25" t="str">
        <f>+N2504</f>
        <v>Vivani Paolo</v>
      </c>
      <c r="B2504" s="25" t="str">
        <f>+M2504</f>
        <v>914.68.452.0</v>
      </c>
      <c r="C2504" s="25" t="str">
        <f>LEFT(L2504,2)</f>
        <v>R7</v>
      </c>
      <c r="D2504" s="25">
        <f>+Q2504</f>
        <v>2.3690000000000002</v>
      </c>
      <c r="E2504" s="25" t="str">
        <f>+R2504</f>
        <v>55+</v>
      </c>
      <c r="F2504" s="25" t="str">
        <f>+S2504</f>
        <v>A</v>
      </c>
      <c r="G2504" s="29" t="s">
        <v>25</v>
      </c>
      <c r="H2504" s="29" t="str">
        <f t="shared" si="39"/>
        <v/>
      </c>
      <c r="I2504" s="25" t="str">
        <f>IF(K2504&gt;4,"Dames","Messieurs")</f>
        <v>Messieurs</v>
      </c>
      <c r="J2504" t="str">
        <f>RIGHT(B2504,5)</f>
        <v>452.0</v>
      </c>
      <c r="K2504">
        <f>VALUE(LEFT(J2504,1))</f>
        <v>4</v>
      </c>
      <c r="L2504" s="25" t="str">
        <f>+O2504</f>
        <v>R7 </v>
      </c>
      <c r="M2504" s="25" t="s">
        <v>79</v>
      </c>
      <c r="N2504" s="25" t="s">
        <v>80</v>
      </c>
      <c r="O2504" s="25" t="s">
        <v>3066</v>
      </c>
      <c r="P2504" s="25">
        <v>16501</v>
      </c>
      <c r="Q2504" s="25">
        <v>2.3690000000000002</v>
      </c>
      <c r="R2504" s="25" t="s">
        <v>53</v>
      </c>
      <c r="S2504" s="25" t="s">
        <v>36</v>
      </c>
    </row>
    <row r="2505" spans="1:19" x14ac:dyDescent="0.35">
      <c r="A2505" s="25" t="str">
        <f>+N2505</f>
        <v>Vlahos Alex</v>
      </c>
      <c r="B2505" s="25" t="str">
        <f>+M2505</f>
        <v>914.06.131.0</v>
      </c>
      <c r="C2505" s="25" t="str">
        <f>LEFT(L2505,2)</f>
        <v>R5</v>
      </c>
      <c r="D2505" s="25">
        <f>+Q2505</f>
        <v>5.1459999999999999</v>
      </c>
      <c r="E2505" s="25" t="str">
        <f>+R2505</f>
        <v>A</v>
      </c>
      <c r="F2505" s="25" t="str">
        <f>+S2505</f>
        <v>S</v>
      </c>
      <c r="G2505" s="29" t="s">
        <v>543</v>
      </c>
      <c r="H2505" s="29" t="str">
        <f t="shared" si="39"/>
        <v/>
      </c>
      <c r="I2505" s="25" t="str">
        <f>IF(K2505&gt;4,"Dames","Messieurs")</f>
        <v>Messieurs</v>
      </c>
      <c r="J2505" t="str">
        <f>RIGHT(B2505,5)</f>
        <v>131.0</v>
      </c>
      <c r="K2505">
        <f>VALUE(LEFT(J2505,1))</f>
        <v>1</v>
      </c>
      <c r="L2505" s="25" t="str">
        <f>+O2505</f>
        <v>R5 </v>
      </c>
      <c r="M2505" s="25" t="s">
        <v>4025</v>
      </c>
      <c r="N2505" s="25" t="s">
        <v>4026</v>
      </c>
      <c r="O2505" s="25" t="s">
        <v>3084</v>
      </c>
      <c r="P2505" s="25">
        <v>3890</v>
      </c>
      <c r="Q2505" s="25">
        <v>5.1459999999999999</v>
      </c>
      <c r="R2505" s="25" t="s">
        <v>36</v>
      </c>
      <c r="S2505" s="25" t="s">
        <v>878</v>
      </c>
    </row>
    <row r="2506" spans="1:19" x14ac:dyDescent="0.35">
      <c r="A2506" s="25" t="str">
        <f>+N2506</f>
        <v>Vlahos Sebastian</v>
      </c>
      <c r="B2506" s="25" t="str">
        <f>+M2506</f>
        <v>914.07.230.0</v>
      </c>
      <c r="C2506" s="25" t="str">
        <f>LEFT(L2506,2)</f>
        <v>R6</v>
      </c>
      <c r="D2506" s="25">
        <f>+Q2506</f>
        <v>3.9740000000000002</v>
      </c>
      <c r="E2506" s="25" t="str">
        <f>+R2506</f>
        <v>18&amp;U</v>
      </c>
      <c r="F2506" s="25" t="str">
        <f>+S2506</f>
        <v>S</v>
      </c>
      <c r="G2506" s="29" t="s">
        <v>543</v>
      </c>
      <c r="H2506" s="29" t="str">
        <f t="shared" si="39"/>
        <v/>
      </c>
      <c r="I2506" s="25" t="str">
        <f>IF(K2506&gt;4,"Dames","Messieurs")</f>
        <v>Messieurs</v>
      </c>
      <c r="J2506" t="str">
        <f>RIGHT(B2506,5)</f>
        <v>230.0</v>
      </c>
      <c r="K2506">
        <f>VALUE(LEFT(J2506,1))</f>
        <v>2</v>
      </c>
      <c r="L2506" s="25" t="str">
        <f>+O2506</f>
        <v>R6 </v>
      </c>
      <c r="M2506" s="25" t="s">
        <v>3411</v>
      </c>
      <c r="N2506" s="25" t="s">
        <v>3412</v>
      </c>
      <c r="O2506" s="25" t="s">
        <v>3065</v>
      </c>
      <c r="P2506" s="25">
        <v>7816</v>
      </c>
      <c r="Q2506" s="25">
        <v>3.9740000000000002</v>
      </c>
      <c r="R2506" s="25" t="s">
        <v>73</v>
      </c>
      <c r="S2506" s="25" t="s">
        <v>878</v>
      </c>
    </row>
    <row r="2507" spans="1:19" x14ac:dyDescent="0.35">
      <c r="A2507" s="25" t="str">
        <f>+N2507</f>
        <v>VLAHOS-LASOCKA Magdalena</v>
      </c>
      <c r="B2507" s="25" t="str">
        <f>+M2507</f>
        <v>914.73.551.0</v>
      </c>
      <c r="C2507" s="25" t="str">
        <f>LEFT(L2507,2)</f>
        <v>R8</v>
      </c>
      <c r="D2507" s="25">
        <f>+Q2507</f>
        <v>1.177</v>
      </c>
      <c r="E2507" s="25" t="str">
        <f>+R2507</f>
        <v>50+</v>
      </c>
      <c r="F2507" s="25" t="str">
        <f>+S2507</f>
        <v>A</v>
      </c>
      <c r="G2507" s="29" t="s">
        <v>543</v>
      </c>
      <c r="H2507" s="29" t="str">
        <f t="shared" si="39"/>
        <v/>
      </c>
      <c r="I2507" s="25" t="str">
        <f>IF(K2507&gt;4,"Dames","Messieurs")</f>
        <v>Dames</v>
      </c>
      <c r="J2507" t="str">
        <f>RIGHT(B2507,5)</f>
        <v>551.0</v>
      </c>
      <c r="K2507">
        <f>VALUE(LEFT(J2507,1))</f>
        <v>5</v>
      </c>
      <c r="L2507" s="25" t="str">
        <f>+O2507</f>
        <v>R8 </v>
      </c>
      <c r="M2507" s="25" t="s">
        <v>4015</v>
      </c>
      <c r="N2507" s="25" t="s">
        <v>4016</v>
      </c>
      <c r="O2507" s="25" t="s">
        <v>3070</v>
      </c>
      <c r="P2507" s="25">
        <v>9933</v>
      </c>
      <c r="Q2507" s="25">
        <v>1.177</v>
      </c>
      <c r="R2507" s="25" t="s">
        <v>39</v>
      </c>
      <c r="S2507" s="25" t="s">
        <v>36</v>
      </c>
    </row>
    <row r="2508" spans="1:19" x14ac:dyDescent="0.35">
      <c r="A2508" s="25" t="str">
        <f>+N2508</f>
        <v>Vodoz Sonia</v>
      </c>
      <c r="B2508" s="25" t="str">
        <f>+M2508</f>
        <v>915.78.660.0</v>
      </c>
      <c r="C2508" s="25" t="str">
        <f>LEFT(L2508,2)</f>
        <v>R9</v>
      </c>
      <c r="D2508" s="25">
        <f>+Q2508</f>
        <v>0.75</v>
      </c>
      <c r="E2508" s="25" t="str">
        <f>+R2508</f>
        <v>45+</v>
      </c>
      <c r="F2508" s="25" t="str">
        <f>+S2508</f>
        <v>S</v>
      </c>
      <c r="G2508" s="29" t="s">
        <v>3359</v>
      </c>
      <c r="H2508" s="29" t="str">
        <f t="shared" si="39"/>
        <v/>
      </c>
      <c r="I2508" s="25" t="str">
        <f>IF(K2508&gt;4,"Dames","Messieurs")</f>
        <v>Dames</v>
      </c>
      <c r="J2508" t="str">
        <f>RIGHT(B2508,5)</f>
        <v>660.0</v>
      </c>
      <c r="K2508">
        <f>VALUE(LEFT(J2508,1))</f>
        <v>6</v>
      </c>
      <c r="L2508" s="25" t="str">
        <f>+O2508</f>
        <v>R9 </v>
      </c>
      <c r="M2508" s="25" t="s">
        <v>1770</v>
      </c>
      <c r="N2508" s="25" t="s">
        <v>1771</v>
      </c>
      <c r="O2508" s="25" t="s">
        <v>3073</v>
      </c>
      <c r="P2508" s="25">
        <v>11805</v>
      </c>
      <c r="Q2508" s="25">
        <v>0.75</v>
      </c>
      <c r="R2508" s="25" t="s">
        <v>78</v>
      </c>
      <c r="S2508" s="25" t="s">
        <v>878</v>
      </c>
    </row>
    <row r="2509" spans="1:19" x14ac:dyDescent="0.35">
      <c r="A2509" s="25" t="str">
        <f>+N2509</f>
        <v>Vogel Justin</v>
      </c>
      <c r="B2509" s="25" t="str">
        <f>+M2509</f>
        <v>916.10.348.0</v>
      </c>
      <c r="C2509" s="25" t="str">
        <f>LEFT(L2509,2)</f>
        <v>R7</v>
      </c>
      <c r="D2509" s="25">
        <f>+Q2509</f>
        <v>3.246</v>
      </c>
      <c r="E2509" s="25" t="str">
        <f>+R2509</f>
        <v>16&amp;U</v>
      </c>
      <c r="F2509" s="25" t="str">
        <f>+S2509</f>
        <v>A</v>
      </c>
      <c r="G2509" s="29" t="s">
        <v>3359</v>
      </c>
      <c r="H2509" s="29" t="str">
        <f t="shared" si="39"/>
        <v/>
      </c>
      <c r="I2509" s="25" t="str">
        <f>IF(K2509&gt;4,"Dames","Messieurs")</f>
        <v>Messieurs</v>
      </c>
      <c r="J2509" t="str">
        <f>RIGHT(B2509,5)</f>
        <v>348.0</v>
      </c>
      <c r="K2509">
        <f>VALUE(LEFT(J2509,1))</f>
        <v>3</v>
      </c>
      <c r="L2509" s="25" t="str">
        <f>+O2509</f>
        <v>R7 </v>
      </c>
      <c r="M2509" s="25" t="s">
        <v>1871</v>
      </c>
      <c r="N2509" s="25" t="s">
        <v>1872</v>
      </c>
      <c r="O2509" s="25" t="s">
        <v>3066</v>
      </c>
      <c r="P2509" s="25">
        <v>11256</v>
      </c>
      <c r="Q2509" s="25">
        <v>3.246</v>
      </c>
      <c r="R2509" s="25" t="s">
        <v>87</v>
      </c>
      <c r="S2509" s="25" t="s">
        <v>36</v>
      </c>
    </row>
    <row r="2510" spans="1:19" x14ac:dyDescent="0.35">
      <c r="A2510" s="25" t="str">
        <f>+N2510</f>
        <v>Vogtle Ismael</v>
      </c>
      <c r="B2510" s="25" t="str">
        <f>+M2510</f>
        <v>917.75.319.0</v>
      </c>
      <c r="C2510" s="25" t="str">
        <f>LEFT(L2510,2)</f>
        <v>R7</v>
      </c>
      <c r="D2510" s="25">
        <f>+Q2510</f>
        <v>1.996</v>
      </c>
      <c r="E2510" s="25" t="str">
        <f>+R2510</f>
        <v>50+</v>
      </c>
      <c r="F2510" s="25" t="str">
        <f>+S2510</f>
        <v>A</v>
      </c>
      <c r="G2510" s="29" t="s">
        <v>3995</v>
      </c>
      <c r="H2510" s="29" t="str">
        <f t="shared" si="39"/>
        <v/>
      </c>
      <c r="I2510" s="25" t="str">
        <f>IF(K2510&gt;4,"Dames","Messieurs")</f>
        <v>Messieurs</v>
      </c>
      <c r="J2510" t="str">
        <f>RIGHT(B2510,5)</f>
        <v>319.0</v>
      </c>
      <c r="K2510">
        <f>VALUE(LEFT(J2510,1))</f>
        <v>3</v>
      </c>
      <c r="L2510" s="25" t="str">
        <f>+O2510</f>
        <v>R7 </v>
      </c>
      <c r="M2510" s="25" t="s">
        <v>4198</v>
      </c>
      <c r="N2510" s="25" t="s">
        <v>4199</v>
      </c>
      <c r="O2510" s="25" t="s">
        <v>3066</v>
      </c>
      <c r="P2510" s="25">
        <v>19200</v>
      </c>
      <c r="Q2510" s="25">
        <v>1.996</v>
      </c>
      <c r="R2510" s="25" t="s">
        <v>39</v>
      </c>
      <c r="S2510" s="25" t="s">
        <v>36</v>
      </c>
    </row>
    <row r="2511" spans="1:19" x14ac:dyDescent="0.35">
      <c r="A2511" s="25" t="str">
        <f>+N2511</f>
        <v>Volken Nadia</v>
      </c>
      <c r="B2511" s="25" t="str">
        <f>+M2511</f>
        <v>919.83.846.0</v>
      </c>
      <c r="C2511" s="25" t="str">
        <f>LEFT(L2511,2)</f>
        <v>R8</v>
      </c>
      <c r="D2511" s="25">
        <f>+Q2511</f>
        <v>0.78200000000000003</v>
      </c>
      <c r="E2511" s="25" t="str">
        <f>+R2511</f>
        <v>40+</v>
      </c>
      <c r="F2511" s="25" t="str">
        <f>+S2511</f>
        <v>A</v>
      </c>
      <c r="G2511" s="29" t="s">
        <v>2175</v>
      </c>
      <c r="H2511" s="29" t="str">
        <f t="shared" si="39"/>
        <v/>
      </c>
      <c r="I2511" s="25" t="str">
        <f>IF(K2511&gt;4,"Dames","Messieurs")</f>
        <v>Dames</v>
      </c>
      <c r="J2511" t="str">
        <f>RIGHT(B2511,5)</f>
        <v>846.0</v>
      </c>
      <c r="K2511">
        <f>VALUE(LEFT(J2511,1))</f>
        <v>8</v>
      </c>
      <c r="L2511" s="25" t="str">
        <f>+O2511</f>
        <v>R8 </v>
      </c>
      <c r="M2511" s="25" t="s">
        <v>2841</v>
      </c>
      <c r="N2511" s="25" t="s">
        <v>2842</v>
      </c>
      <c r="O2511" s="25" t="s">
        <v>3070</v>
      </c>
      <c r="P2511" s="25">
        <v>11663</v>
      </c>
      <c r="Q2511" s="25">
        <v>0.78200000000000003</v>
      </c>
      <c r="R2511" s="25" t="s">
        <v>68</v>
      </c>
      <c r="S2511" s="25" t="s">
        <v>36</v>
      </c>
    </row>
    <row r="2512" spans="1:19" x14ac:dyDescent="0.35">
      <c r="A2512" s="25" t="str">
        <f>+N2512</f>
        <v>Völlmin Jeremy</v>
      </c>
      <c r="B2512" s="25" t="str">
        <f>+M2512</f>
        <v>919.95.144.0</v>
      </c>
      <c r="C2512" s="25" t="str">
        <f>LEFT(L2512,2)</f>
        <v>R6</v>
      </c>
      <c r="D2512" s="25">
        <f>+Q2512</f>
        <v>4.1660000000000004</v>
      </c>
      <c r="E2512" s="25" t="str">
        <f>+R2512</f>
        <v>A</v>
      </c>
      <c r="F2512" s="25" t="str">
        <f>+S2512</f>
        <v>A</v>
      </c>
      <c r="G2512" s="29" t="s">
        <v>28</v>
      </c>
      <c r="H2512" s="29" t="str">
        <f t="shared" si="39"/>
        <v/>
      </c>
      <c r="I2512" s="25" t="str">
        <f>IF(K2512&gt;4,"Dames","Messieurs")</f>
        <v>Messieurs</v>
      </c>
      <c r="J2512" t="str">
        <f>RIGHT(B2512,5)</f>
        <v>144.0</v>
      </c>
      <c r="K2512">
        <f>VALUE(LEFT(J2512,1))</f>
        <v>1</v>
      </c>
      <c r="L2512" s="25" t="str">
        <f>+O2512</f>
        <v>R6 </v>
      </c>
      <c r="M2512" s="25" t="s">
        <v>4843</v>
      </c>
      <c r="N2512" s="25" t="s">
        <v>4844</v>
      </c>
      <c r="O2512" s="25" t="s">
        <v>3065</v>
      </c>
      <c r="P2512" s="25">
        <v>6982</v>
      </c>
      <c r="Q2512" s="25">
        <v>4.1660000000000004</v>
      </c>
      <c r="R2512" s="25" t="s">
        <v>36</v>
      </c>
      <c r="S2512" s="25" t="s">
        <v>36</v>
      </c>
    </row>
    <row r="2513" spans="1:19" x14ac:dyDescent="0.35">
      <c r="A2513" s="25" t="str">
        <f>+N2513</f>
        <v>Volluz Fabrice</v>
      </c>
      <c r="B2513" s="25" t="str">
        <f>+M2513</f>
        <v>919.74.485.0</v>
      </c>
      <c r="C2513" s="25" t="str">
        <f>LEFT(L2513,2)</f>
        <v>R9</v>
      </c>
      <c r="D2513" s="25">
        <f>+Q2513</f>
        <v>0.75</v>
      </c>
      <c r="E2513" s="25" t="str">
        <f>+R2513</f>
        <v>50+</v>
      </c>
      <c r="F2513" s="25" t="str">
        <f>+S2513</f>
        <v>S</v>
      </c>
      <c r="G2513" s="29" t="s">
        <v>26</v>
      </c>
      <c r="H2513" s="29" t="str">
        <f t="shared" si="39"/>
        <v/>
      </c>
      <c r="I2513" s="25" t="str">
        <f>IF(K2513&gt;4,"Dames","Messieurs")</f>
        <v>Messieurs</v>
      </c>
      <c r="J2513" t="str">
        <f>RIGHT(B2513,5)</f>
        <v>485.0</v>
      </c>
      <c r="K2513">
        <f>VALUE(LEFT(J2513,1))</f>
        <v>4</v>
      </c>
      <c r="L2513" s="25" t="str">
        <f>+O2513</f>
        <v>R9 </v>
      </c>
      <c r="M2513" s="25" t="s">
        <v>556</v>
      </c>
      <c r="N2513" s="25" t="s">
        <v>557</v>
      </c>
      <c r="O2513" s="25" t="s">
        <v>3073</v>
      </c>
      <c r="P2513" s="25">
        <v>32458</v>
      </c>
      <c r="Q2513" s="25">
        <v>0.75</v>
      </c>
      <c r="R2513" s="25" t="s">
        <v>39</v>
      </c>
      <c r="S2513" s="25" t="s">
        <v>878</v>
      </c>
    </row>
    <row r="2514" spans="1:19" x14ac:dyDescent="0.35">
      <c r="A2514" s="25" t="str">
        <f>+N2514</f>
        <v>Volodina Evgeniya</v>
      </c>
      <c r="B2514" s="25" t="str">
        <f>+M2514</f>
        <v>919.71.615.0</v>
      </c>
      <c r="C2514" s="25" t="str">
        <f>LEFT(L2514,2)</f>
        <v>R6</v>
      </c>
      <c r="D2514" s="25">
        <f>+Q2514</f>
        <v>4.351</v>
      </c>
      <c r="E2514" s="25" t="str">
        <f>+R2514</f>
        <v>50+</v>
      </c>
      <c r="F2514" s="25" t="str">
        <f>+S2514</f>
        <v>A</v>
      </c>
      <c r="G2514" s="29" t="s">
        <v>543</v>
      </c>
      <c r="H2514" s="29" t="str">
        <f t="shared" si="39"/>
        <v/>
      </c>
      <c r="I2514" s="25" t="str">
        <f>IF(K2514&gt;4,"Dames","Messieurs")</f>
        <v>Dames</v>
      </c>
      <c r="J2514" t="str">
        <f>RIGHT(B2514,5)</f>
        <v>615.0</v>
      </c>
      <c r="K2514">
        <f>VALUE(LEFT(J2514,1))</f>
        <v>6</v>
      </c>
      <c r="L2514" s="25" t="str">
        <f>+O2514</f>
        <v>R6 </v>
      </c>
      <c r="M2514" s="25" t="s">
        <v>2383</v>
      </c>
      <c r="N2514" s="25" t="s">
        <v>2384</v>
      </c>
      <c r="O2514" s="25" t="s">
        <v>3065</v>
      </c>
      <c r="P2514" s="25">
        <v>2213</v>
      </c>
      <c r="Q2514" s="25">
        <v>4.351</v>
      </c>
      <c r="R2514" s="25" t="s">
        <v>39</v>
      </c>
      <c r="S2514" s="25" t="s">
        <v>36</v>
      </c>
    </row>
    <row r="2515" spans="1:19" x14ac:dyDescent="0.35">
      <c r="A2515" s="25" t="str">
        <f>+N2515</f>
        <v>Von Bueren Stéphane</v>
      </c>
      <c r="B2515" s="25" t="str">
        <f>+M2515</f>
        <v>920.77.432.0</v>
      </c>
      <c r="C2515" s="25" t="str">
        <f>LEFT(L2515,2)</f>
        <v>R9</v>
      </c>
      <c r="D2515" s="25">
        <f>+Q2515</f>
        <v>0.75</v>
      </c>
      <c r="E2515" s="25" t="str">
        <f>+R2515</f>
        <v>45+</v>
      </c>
      <c r="F2515" s="25" t="str">
        <f>+S2515</f>
        <v>A</v>
      </c>
      <c r="G2515" s="29" t="s">
        <v>28</v>
      </c>
      <c r="H2515" s="29" t="str">
        <f t="shared" si="39"/>
        <v/>
      </c>
      <c r="I2515" s="25" t="str">
        <f>IF(K2515&gt;4,"Dames","Messieurs")</f>
        <v>Messieurs</v>
      </c>
      <c r="J2515" t="str">
        <f>RIGHT(B2515,5)</f>
        <v>432.0</v>
      </c>
      <c r="K2515">
        <f>VALUE(LEFT(J2515,1))</f>
        <v>4</v>
      </c>
      <c r="L2515" s="25" t="str">
        <f>+O2515</f>
        <v>R9 </v>
      </c>
      <c r="M2515" s="25" t="s">
        <v>4876</v>
      </c>
      <c r="N2515" s="25" t="s">
        <v>4877</v>
      </c>
      <c r="O2515" s="25" t="s">
        <v>3073</v>
      </c>
      <c r="P2515" s="25">
        <v>32458</v>
      </c>
      <c r="Q2515" s="25">
        <v>0.75</v>
      </c>
      <c r="R2515" s="25" t="s">
        <v>78</v>
      </c>
      <c r="S2515" s="25" t="s">
        <v>36</v>
      </c>
    </row>
    <row r="2516" spans="1:19" x14ac:dyDescent="0.35">
      <c r="A2516" s="25" t="str">
        <f>+N2516</f>
        <v>Von Büren Sacha</v>
      </c>
      <c r="B2516" s="25" t="str">
        <f>+M2516</f>
        <v>920.09.356.0</v>
      </c>
      <c r="C2516" s="25" t="str">
        <f>LEFT(L2516,2)</f>
        <v>R6</v>
      </c>
      <c r="D2516" s="25">
        <f>+Q2516</f>
        <v>4.5570000000000004</v>
      </c>
      <c r="E2516" s="25" t="str">
        <f>+R2516</f>
        <v>16&amp;U</v>
      </c>
      <c r="F2516" s="25" t="str">
        <f>+S2516</f>
        <v>A</v>
      </c>
      <c r="G2516" s="29" t="s">
        <v>3979</v>
      </c>
      <c r="H2516" s="29" t="str">
        <f t="shared" si="39"/>
        <v/>
      </c>
      <c r="I2516" s="25" t="str">
        <f>IF(K2516&gt;4,"Dames","Messieurs")</f>
        <v>Messieurs</v>
      </c>
      <c r="J2516" t="str">
        <f>RIGHT(B2516,5)</f>
        <v>356.0</v>
      </c>
      <c r="K2516">
        <f>VALUE(LEFT(J2516,1))</f>
        <v>3</v>
      </c>
      <c r="L2516" s="25" t="str">
        <f>+O2516</f>
        <v>R6 </v>
      </c>
      <c r="M2516" s="25" t="s">
        <v>1595</v>
      </c>
      <c r="N2516" s="25" t="s">
        <v>1596</v>
      </c>
      <c r="O2516" s="25" t="s">
        <v>3065</v>
      </c>
      <c r="P2516" s="25">
        <v>5644</v>
      </c>
      <c r="Q2516" s="25">
        <v>4.5570000000000004</v>
      </c>
      <c r="R2516" s="25" t="s">
        <v>87</v>
      </c>
      <c r="S2516" s="25" t="s">
        <v>36</v>
      </c>
    </row>
    <row r="2517" spans="1:19" x14ac:dyDescent="0.35">
      <c r="A2517" s="25" t="str">
        <f>+N2517</f>
        <v>Von Roten Christian</v>
      </c>
      <c r="B2517" s="25" t="str">
        <f>+M2517</f>
        <v>922.79.381.0</v>
      </c>
      <c r="C2517" s="25" t="str">
        <f>LEFT(L2517,2)</f>
        <v>R7</v>
      </c>
      <c r="D2517" s="25">
        <f>+Q2517</f>
        <v>3.375</v>
      </c>
      <c r="E2517" s="25" t="str">
        <f>+R2517</f>
        <v>45+</v>
      </c>
      <c r="F2517" s="25" t="str">
        <f>+S2517</f>
        <v>A</v>
      </c>
      <c r="G2517" s="29" t="s">
        <v>2175</v>
      </c>
      <c r="H2517" s="29" t="str">
        <f t="shared" si="39"/>
        <v/>
      </c>
      <c r="I2517" s="25" t="str">
        <f>IF(K2517&gt;4,"Dames","Messieurs")</f>
        <v>Messieurs</v>
      </c>
      <c r="J2517" t="str">
        <f>RIGHT(B2517,5)</f>
        <v>381.0</v>
      </c>
      <c r="K2517">
        <f>VALUE(LEFT(J2517,1))</f>
        <v>3</v>
      </c>
      <c r="L2517" s="25" t="str">
        <f>+O2517</f>
        <v>R7 </v>
      </c>
      <c r="M2517" s="25" t="s">
        <v>2749</v>
      </c>
      <c r="N2517" s="25" t="s">
        <v>2750</v>
      </c>
      <c r="O2517" s="25" t="s">
        <v>3066</v>
      </c>
      <c r="P2517" s="25">
        <v>10588</v>
      </c>
      <c r="Q2517" s="25">
        <v>3.375</v>
      </c>
      <c r="R2517" s="25" t="s">
        <v>78</v>
      </c>
      <c r="S2517" s="25" t="s">
        <v>36</v>
      </c>
    </row>
    <row r="2518" spans="1:19" x14ac:dyDescent="0.35">
      <c r="A2518" s="25" t="str">
        <f>+N2518</f>
        <v>Von Roten Marc Antoine</v>
      </c>
      <c r="B2518" s="25" t="str">
        <f>+M2518</f>
        <v>922.82.345.0</v>
      </c>
      <c r="C2518" s="25" t="str">
        <f>LEFT(L2518,2)</f>
        <v>R6</v>
      </c>
      <c r="D2518" s="25">
        <f>+Q2518</f>
        <v>4.4969999999999999</v>
      </c>
      <c r="E2518" s="25" t="str">
        <f>+R2518</f>
        <v>40+</v>
      </c>
      <c r="F2518" s="25" t="str">
        <f>+S2518</f>
        <v>S</v>
      </c>
      <c r="G2518" s="29" t="s">
        <v>2175</v>
      </c>
      <c r="H2518" s="29" t="str">
        <f t="shared" si="39"/>
        <v/>
      </c>
      <c r="I2518" s="25" t="str">
        <f>IF(K2518&gt;4,"Dames","Messieurs")</f>
        <v>Messieurs</v>
      </c>
      <c r="J2518" t="str">
        <f>RIGHT(B2518,5)</f>
        <v>345.0</v>
      </c>
      <c r="K2518">
        <f>VALUE(LEFT(J2518,1))</f>
        <v>3</v>
      </c>
      <c r="L2518" s="25" t="str">
        <f>+O2518</f>
        <v>R6 </v>
      </c>
      <c r="M2518" s="25" t="s">
        <v>2721</v>
      </c>
      <c r="N2518" s="25" t="s">
        <v>2722</v>
      </c>
      <c r="O2518" s="25" t="s">
        <v>3065</v>
      </c>
      <c r="P2518" s="25">
        <v>5831</v>
      </c>
      <c r="Q2518" s="25">
        <v>4.4969999999999999</v>
      </c>
      <c r="R2518" s="25" t="s">
        <v>68</v>
      </c>
      <c r="S2518" s="25" t="s">
        <v>878</v>
      </c>
    </row>
    <row r="2519" spans="1:19" x14ac:dyDescent="0.35">
      <c r="A2519" s="25" t="str">
        <f>+N2519</f>
        <v>von Rotz Marc</v>
      </c>
      <c r="B2519" s="25" t="str">
        <f>+M2519</f>
        <v>922.70.128.0</v>
      </c>
      <c r="C2519" s="25" t="str">
        <f>LEFT(L2519,2)</f>
        <v>R6</v>
      </c>
      <c r="D2519" s="25">
        <f>+Q2519</f>
        <v>4.4059999999999997</v>
      </c>
      <c r="E2519" s="25" t="str">
        <f>+R2519</f>
        <v>55+</v>
      </c>
      <c r="F2519" s="25" t="str">
        <f>+S2519</f>
        <v>A</v>
      </c>
      <c r="G2519" s="29" t="s">
        <v>5397</v>
      </c>
      <c r="H2519" s="29" t="str">
        <f t="shared" si="39"/>
        <v/>
      </c>
      <c r="I2519" s="25" t="str">
        <f>IF(K2519&gt;4,"Dames","Messieurs")</f>
        <v>Messieurs</v>
      </c>
      <c r="J2519" t="str">
        <f>RIGHT(B2519,5)</f>
        <v>128.0</v>
      </c>
      <c r="K2519">
        <f>VALUE(LEFT(J2519,1))</f>
        <v>1</v>
      </c>
      <c r="L2519" s="25" t="str">
        <f>+O2519</f>
        <v>R6 </v>
      </c>
      <c r="M2519" s="25" t="s">
        <v>4613</v>
      </c>
      <c r="N2519" s="25" t="s">
        <v>4614</v>
      </c>
      <c r="O2519" s="25" t="s">
        <v>3065</v>
      </c>
      <c r="P2519" s="25">
        <v>6127</v>
      </c>
      <c r="Q2519" s="25">
        <v>4.4059999999999997</v>
      </c>
      <c r="R2519" s="25" t="s">
        <v>53</v>
      </c>
      <c r="S2519" s="25" t="s">
        <v>36</v>
      </c>
    </row>
    <row r="2520" spans="1:19" x14ac:dyDescent="0.35">
      <c r="A2520" s="25" t="str">
        <f>+N2520</f>
        <v>Vonovier Julien</v>
      </c>
      <c r="B2520" s="25" t="str">
        <f>+M2520</f>
        <v>922.02.138.0</v>
      </c>
      <c r="C2520" s="25" t="str">
        <f>LEFT(L2520,2)</f>
        <v>R9</v>
      </c>
      <c r="D2520" s="25">
        <f>+Q2520</f>
        <v>0.75</v>
      </c>
      <c r="E2520" s="25" t="str">
        <f>+R2520</f>
        <v>A</v>
      </c>
      <c r="F2520" s="25" t="str">
        <f>+S2520</f>
        <v>S</v>
      </c>
      <c r="G2520" s="29" t="s">
        <v>28</v>
      </c>
      <c r="H2520" s="29" t="str">
        <f t="shared" si="39"/>
        <v/>
      </c>
      <c r="I2520" s="25" t="str">
        <f>IF(K2520&gt;4,"Dames","Messieurs")</f>
        <v>Messieurs</v>
      </c>
      <c r="J2520" t="str">
        <f>RIGHT(B2520,5)</f>
        <v>138.0</v>
      </c>
      <c r="K2520">
        <f>VALUE(LEFT(J2520,1))</f>
        <v>1</v>
      </c>
      <c r="L2520" s="25" t="str">
        <f>+O2520</f>
        <v>R9 </v>
      </c>
      <c r="M2520" s="25" t="s">
        <v>1597</v>
      </c>
      <c r="N2520" s="25" t="s">
        <v>1598</v>
      </c>
      <c r="O2520" s="25" t="s">
        <v>3073</v>
      </c>
      <c r="P2520" s="25">
        <v>32458</v>
      </c>
      <c r="Q2520" s="25">
        <v>0.75</v>
      </c>
      <c r="R2520" s="25" t="s">
        <v>36</v>
      </c>
      <c r="S2520" s="25" t="s">
        <v>878</v>
      </c>
    </row>
    <row r="2521" spans="1:19" x14ac:dyDescent="0.35">
      <c r="A2521" s="25" t="str">
        <f>+N2521</f>
        <v>Vorobiev Kuzma</v>
      </c>
      <c r="B2521" s="25" t="str">
        <f>+M2521</f>
        <v>923.08.373.0</v>
      </c>
      <c r="C2521" s="25" t="str">
        <f>LEFT(L2521,2)</f>
        <v>R8</v>
      </c>
      <c r="D2521" s="25">
        <f>+Q2521</f>
        <v>1.629</v>
      </c>
      <c r="E2521" s="25" t="str">
        <f>+R2521</f>
        <v>18&amp;U</v>
      </c>
      <c r="F2521" s="25" t="str">
        <f>+S2521</f>
        <v>S</v>
      </c>
      <c r="G2521" s="29" t="s">
        <v>543</v>
      </c>
      <c r="H2521" s="29" t="str">
        <f t="shared" si="39"/>
        <v/>
      </c>
      <c r="I2521" s="25" t="str">
        <f>IF(K2521&gt;4,"Dames","Messieurs")</f>
        <v>Messieurs</v>
      </c>
      <c r="J2521" t="str">
        <f>RIGHT(B2521,5)</f>
        <v>373.0</v>
      </c>
      <c r="K2521">
        <f>VALUE(LEFT(J2521,1))</f>
        <v>3</v>
      </c>
      <c r="L2521" s="25" t="str">
        <f>+O2521</f>
        <v>R8 </v>
      </c>
      <c r="M2521" s="25" t="s">
        <v>2393</v>
      </c>
      <c r="N2521" s="25" t="s">
        <v>2394</v>
      </c>
      <c r="O2521" s="25" t="s">
        <v>3070</v>
      </c>
      <c r="P2521" s="25">
        <v>22249</v>
      </c>
      <c r="Q2521" s="25">
        <v>1.629</v>
      </c>
      <c r="R2521" s="25" t="s">
        <v>73</v>
      </c>
      <c r="S2521" s="25" t="s">
        <v>878</v>
      </c>
    </row>
    <row r="2522" spans="1:19" x14ac:dyDescent="0.35">
      <c r="A2522" s="25" t="str">
        <f>+N2522</f>
        <v>Vouillamoz Noé</v>
      </c>
      <c r="B2522" s="25" t="str">
        <f>+M2522</f>
        <v>923.06.320.0</v>
      </c>
      <c r="C2522" s="25" t="str">
        <f>LEFT(L2522,2)</f>
        <v>R9</v>
      </c>
      <c r="D2522" s="25">
        <f>+Q2522</f>
        <v>0.75</v>
      </c>
      <c r="E2522" s="25" t="str">
        <f>+R2522</f>
        <v>A</v>
      </c>
      <c r="F2522" s="25" t="str">
        <f>+S2522</f>
        <v>S</v>
      </c>
      <c r="G2522" s="29" t="s">
        <v>2175</v>
      </c>
      <c r="H2522" s="29" t="str">
        <f t="shared" si="39"/>
        <v/>
      </c>
      <c r="I2522" s="25" t="str">
        <f>IF(K2522&gt;4,"Dames","Messieurs")</f>
        <v>Messieurs</v>
      </c>
      <c r="J2522" t="str">
        <f>RIGHT(B2522,5)</f>
        <v>320.0</v>
      </c>
      <c r="K2522">
        <f>VALUE(LEFT(J2522,1))</f>
        <v>3</v>
      </c>
      <c r="L2522" s="25" t="str">
        <f>+O2522</f>
        <v>R9 </v>
      </c>
      <c r="M2522" s="25" t="s">
        <v>3001</v>
      </c>
      <c r="N2522" s="25" t="s">
        <v>3002</v>
      </c>
      <c r="O2522" s="25" t="s">
        <v>3073</v>
      </c>
      <c r="P2522" s="25">
        <v>32458</v>
      </c>
      <c r="Q2522" s="25">
        <v>0.75</v>
      </c>
      <c r="R2522" s="25" t="s">
        <v>36</v>
      </c>
      <c r="S2522" s="25" t="s">
        <v>878</v>
      </c>
    </row>
    <row r="2523" spans="1:19" x14ac:dyDescent="0.35">
      <c r="A2523" s="25" t="str">
        <f>+N2523</f>
        <v>Vouillamoz Théo</v>
      </c>
      <c r="B2523" s="25" t="str">
        <f>+M2523</f>
        <v>923.04.175.0</v>
      </c>
      <c r="C2523" s="25" t="str">
        <f>LEFT(L2523,2)</f>
        <v>R9</v>
      </c>
      <c r="D2523" s="25">
        <f>+Q2523</f>
        <v>0.75</v>
      </c>
      <c r="E2523" s="25" t="str">
        <f>+R2523</f>
        <v>A</v>
      </c>
      <c r="F2523" s="25" t="str">
        <f>+S2523</f>
        <v>S</v>
      </c>
      <c r="G2523" s="29" t="s">
        <v>2175</v>
      </c>
      <c r="H2523" s="29" t="str">
        <f t="shared" ref="H2523:H2586" si="40">IF(B2523=B2522,1,"")</f>
        <v/>
      </c>
      <c r="I2523" s="25" t="str">
        <f>IF(K2523&gt;4,"Dames","Messieurs")</f>
        <v>Messieurs</v>
      </c>
      <c r="J2523" t="str">
        <f>RIGHT(B2523,5)</f>
        <v>175.0</v>
      </c>
      <c r="K2523">
        <f>VALUE(LEFT(J2523,1))</f>
        <v>1</v>
      </c>
      <c r="L2523" s="25" t="str">
        <f>+O2523</f>
        <v>R9 </v>
      </c>
      <c r="M2523" s="25" t="s">
        <v>2927</v>
      </c>
      <c r="N2523" s="25" t="s">
        <v>2928</v>
      </c>
      <c r="O2523" s="25" t="s">
        <v>3073</v>
      </c>
      <c r="P2523" s="25">
        <v>32458</v>
      </c>
      <c r="Q2523" s="25">
        <v>0.75</v>
      </c>
      <c r="R2523" s="25" t="s">
        <v>36</v>
      </c>
      <c r="S2523" s="25" t="s">
        <v>878</v>
      </c>
    </row>
    <row r="2524" spans="1:19" x14ac:dyDescent="0.35">
      <c r="A2524" s="25" t="str">
        <f>+N2524</f>
        <v>Voumard Michaël</v>
      </c>
      <c r="B2524" s="25" t="str">
        <f>+M2524</f>
        <v>923.85.424.0</v>
      </c>
      <c r="C2524" s="25" t="str">
        <f>LEFT(L2524,2)</f>
        <v>R9</v>
      </c>
      <c r="D2524" s="25">
        <f>+Q2524</f>
        <v>0.75</v>
      </c>
      <c r="E2524" s="25" t="str">
        <f>+R2524</f>
        <v>40+</v>
      </c>
      <c r="F2524" s="25" t="str">
        <f>+S2524</f>
        <v>S</v>
      </c>
      <c r="G2524" s="29" t="s">
        <v>25</v>
      </c>
      <c r="H2524" s="29" t="str">
        <f t="shared" si="40"/>
        <v/>
      </c>
      <c r="I2524" s="25" t="str">
        <f>IF(K2524&gt;4,"Dames","Messieurs")</f>
        <v>Messieurs</v>
      </c>
      <c r="J2524" t="str">
        <f>RIGHT(B2524,5)</f>
        <v>424.0</v>
      </c>
      <c r="K2524">
        <f>VALUE(LEFT(J2524,1))</f>
        <v>4</v>
      </c>
      <c r="L2524" s="25" t="str">
        <f>+O2524</f>
        <v>R9 </v>
      </c>
      <c r="M2524" s="25" t="s">
        <v>893</v>
      </c>
      <c r="N2524" s="25" t="s">
        <v>894</v>
      </c>
      <c r="O2524" s="25" t="s">
        <v>3073</v>
      </c>
      <c r="P2524" s="25">
        <v>32458</v>
      </c>
      <c r="Q2524" s="25">
        <v>0.75</v>
      </c>
      <c r="R2524" s="25" t="s">
        <v>68</v>
      </c>
      <c r="S2524" s="25" t="s">
        <v>878</v>
      </c>
    </row>
    <row r="2525" spans="1:19" x14ac:dyDescent="0.35">
      <c r="A2525" s="25" t="str">
        <f>+N2525</f>
        <v>Vuarnier Fradique Sabrina</v>
      </c>
      <c r="B2525" s="25" t="str">
        <f>+M2525</f>
        <v>924.87.738.0</v>
      </c>
      <c r="C2525" s="25" t="str">
        <f>LEFT(L2525,2)</f>
        <v>R9</v>
      </c>
      <c r="D2525" s="25">
        <f>+Q2525</f>
        <v>0.75</v>
      </c>
      <c r="E2525" s="25" t="str">
        <f>+R2525</f>
        <v>35+</v>
      </c>
      <c r="F2525" s="25" t="str">
        <f>+S2525</f>
        <v>A</v>
      </c>
      <c r="G2525" s="29" t="s">
        <v>539</v>
      </c>
      <c r="H2525" s="29" t="str">
        <f t="shared" si="40"/>
        <v/>
      </c>
      <c r="I2525" s="25" t="str">
        <f>IF(K2525&gt;4,"Dames","Messieurs")</f>
        <v>Dames</v>
      </c>
      <c r="J2525" t="str">
        <f>RIGHT(B2525,5)</f>
        <v>738.0</v>
      </c>
      <c r="K2525">
        <f>VALUE(LEFT(J2525,1))</f>
        <v>7</v>
      </c>
      <c r="L2525" s="25" t="str">
        <f>+O2525</f>
        <v>R9 </v>
      </c>
      <c r="M2525" s="25" t="s">
        <v>3452</v>
      </c>
      <c r="N2525" s="25" t="s">
        <v>3453</v>
      </c>
      <c r="O2525" s="25" t="s">
        <v>3073</v>
      </c>
      <c r="P2525" s="25">
        <v>11805</v>
      </c>
      <c r="Q2525" s="25">
        <v>0.75</v>
      </c>
      <c r="R2525" s="25" t="s">
        <v>42</v>
      </c>
      <c r="S2525" s="25" t="s">
        <v>36</v>
      </c>
    </row>
    <row r="2526" spans="1:19" x14ac:dyDescent="0.35">
      <c r="A2526" s="25" t="str">
        <f>+N2526</f>
        <v>Vuarnier Sebastien</v>
      </c>
      <c r="B2526" s="25" t="str">
        <f>+M2526</f>
        <v>924.79.137.0</v>
      </c>
      <c r="C2526" s="25" t="str">
        <f>LEFT(L2526,2)</f>
        <v>R5</v>
      </c>
      <c r="D2526" s="25">
        <f>+Q2526</f>
        <v>4.7679999999999998</v>
      </c>
      <c r="E2526" s="25" t="str">
        <f>+R2526</f>
        <v>45+</v>
      </c>
      <c r="F2526" s="25" t="str">
        <f>+S2526</f>
        <v>A</v>
      </c>
      <c r="G2526" s="29" t="s">
        <v>539</v>
      </c>
      <c r="H2526" s="29" t="str">
        <f t="shared" si="40"/>
        <v/>
      </c>
      <c r="I2526" s="25" t="str">
        <f>IF(K2526&gt;4,"Dames","Messieurs")</f>
        <v>Messieurs</v>
      </c>
      <c r="J2526" t="str">
        <f>RIGHT(B2526,5)</f>
        <v>137.0</v>
      </c>
      <c r="K2526">
        <f>VALUE(LEFT(J2526,1))</f>
        <v>1</v>
      </c>
      <c r="L2526" s="25" t="str">
        <f>+O2526</f>
        <v>R5 </v>
      </c>
      <c r="M2526" s="25" t="s">
        <v>3466</v>
      </c>
      <c r="N2526" s="25" t="s">
        <v>3467</v>
      </c>
      <c r="O2526" s="25" t="s">
        <v>3084</v>
      </c>
      <c r="P2526" s="25">
        <v>4968</v>
      </c>
      <c r="Q2526" s="25">
        <v>4.7679999999999998</v>
      </c>
      <c r="R2526" s="25" t="s">
        <v>78</v>
      </c>
      <c r="S2526" s="25" t="s">
        <v>36</v>
      </c>
    </row>
    <row r="2527" spans="1:19" x14ac:dyDescent="0.35">
      <c r="A2527" s="25" t="str">
        <f>+N2527</f>
        <v>Vuarnier Stephane</v>
      </c>
      <c r="B2527" s="25" t="str">
        <f>+M2527</f>
        <v>924.82.483.0</v>
      </c>
      <c r="C2527" s="25" t="str">
        <f>LEFT(L2527,2)</f>
        <v>R9</v>
      </c>
      <c r="D2527" s="25">
        <f>+Q2527</f>
        <v>0.75</v>
      </c>
      <c r="E2527" s="25" t="str">
        <f>+R2527</f>
        <v>40+</v>
      </c>
      <c r="F2527" s="25" t="str">
        <f>+S2527</f>
        <v>S</v>
      </c>
      <c r="G2527" s="29" t="s">
        <v>539</v>
      </c>
      <c r="H2527" s="29" t="str">
        <f t="shared" si="40"/>
        <v/>
      </c>
      <c r="I2527" s="25" t="str">
        <f>IF(K2527&gt;4,"Dames","Messieurs")</f>
        <v>Messieurs</v>
      </c>
      <c r="J2527" t="str">
        <f>RIGHT(B2527,5)</f>
        <v>483.0</v>
      </c>
      <c r="K2527">
        <f>VALUE(LEFT(J2527,1))</f>
        <v>4</v>
      </c>
      <c r="L2527" s="25" t="str">
        <f>+O2527</f>
        <v>R9 </v>
      </c>
      <c r="M2527" s="25" t="s">
        <v>1086</v>
      </c>
      <c r="N2527" s="25" t="s">
        <v>3097</v>
      </c>
      <c r="O2527" s="25" t="s">
        <v>3073</v>
      </c>
      <c r="P2527" s="25">
        <v>32458</v>
      </c>
      <c r="Q2527" s="25">
        <v>0.75</v>
      </c>
      <c r="R2527" s="25" t="s">
        <v>68</v>
      </c>
      <c r="S2527" s="25" t="s">
        <v>878</v>
      </c>
    </row>
    <row r="2528" spans="1:19" x14ac:dyDescent="0.35">
      <c r="A2528" s="25" t="str">
        <f>+N2528</f>
        <v>Vuigner Elisa</v>
      </c>
      <c r="B2528" s="25" t="str">
        <f>+M2528</f>
        <v>924.04.685.0</v>
      </c>
      <c r="C2528" s="25" t="str">
        <f>LEFT(L2528,2)</f>
        <v>R7</v>
      </c>
      <c r="D2528" s="25">
        <f>+Q2528</f>
        <v>2.8420000000000001</v>
      </c>
      <c r="E2528" s="25" t="str">
        <f>+R2528</f>
        <v>A</v>
      </c>
      <c r="F2528" s="25" t="str">
        <f>+S2528</f>
        <v>A</v>
      </c>
      <c r="G2528" s="29" t="s">
        <v>2175</v>
      </c>
      <c r="H2528" s="29" t="str">
        <f t="shared" si="40"/>
        <v/>
      </c>
      <c r="I2528" s="25" t="str">
        <f>IF(K2528&gt;4,"Dames","Messieurs")</f>
        <v>Dames</v>
      </c>
      <c r="J2528" t="str">
        <f>RIGHT(B2528,5)</f>
        <v>685.0</v>
      </c>
      <c r="K2528">
        <f>VALUE(LEFT(J2528,1))</f>
        <v>6</v>
      </c>
      <c r="L2528" s="25" t="str">
        <f>+O2528</f>
        <v>R7 </v>
      </c>
      <c r="M2528" s="25" t="s">
        <v>2863</v>
      </c>
      <c r="N2528" s="25" t="s">
        <v>2864</v>
      </c>
      <c r="O2528" s="25" t="s">
        <v>3066</v>
      </c>
      <c r="P2528" s="25">
        <v>4711</v>
      </c>
      <c r="Q2528" s="25">
        <v>2.8420000000000001</v>
      </c>
      <c r="R2528" s="25" t="s">
        <v>36</v>
      </c>
      <c r="S2528" s="25" t="s">
        <v>36</v>
      </c>
    </row>
    <row r="2529" spans="1:19" x14ac:dyDescent="0.35">
      <c r="A2529" s="25" t="str">
        <f>+N2529</f>
        <v>Vuignier Noël</v>
      </c>
      <c r="B2529" s="25" t="str">
        <f>+M2529</f>
        <v>924.54.359.0</v>
      </c>
      <c r="C2529" s="25" t="str">
        <f>LEFT(L2529,2)</f>
        <v>R8</v>
      </c>
      <c r="D2529" s="25">
        <f>+Q2529</f>
        <v>1.754</v>
      </c>
      <c r="E2529" s="25" t="str">
        <f>+R2529</f>
        <v>70+</v>
      </c>
      <c r="F2529" s="25" t="str">
        <f>+S2529</f>
        <v>A</v>
      </c>
      <c r="G2529" s="29" t="s">
        <v>2175</v>
      </c>
      <c r="H2529" s="29" t="str">
        <f t="shared" si="40"/>
        <v/>
      </c>
      <c r="I2529" s="25" t="str">
        <f>IF(K2529&gt;4,"Dames","Messieurs")</f>
        <v>Messieurs</v>
      </c>
      <c r="J2529" t="str">
        <f>RIGHT(B2529,5)</f>
        <v>359.0</v>
      </c>
      <c r="K2529">
        <f>VALUE(LEFT(J2529,1))</f>
        <v>3</v>
      </c>
      <c r="L2529" s="25" t="str">
        <f>+O2529</f>
        <v>R8 </v>
      </c>
      <c r="M2529" s="25" t="s">
        <v>5139</v>
      </c>
      <c r="N2529" s="25" t="s">
        <v>5140</v>
      </c>
      <c r="O2529" s="25" t="s">
        <v>3070</v>
      </c>
      <c r="P2529" s="25">
        <v>21151</v>
      </c>
      <c r="Q2529" s="25">
        <v>1.754</v>
      </c>
      <c r="R2529" s="25" t="s">
        <v>148</v>
      </c>
      <c r="S2529" s="25" t="s">
        <v>36</v>
      </c>
    </row>
    <row r="2530" spans="1:19" x14ac:dyDescent="0.35">
      <c r="A2530" s="25" t="str">
        <f>+N2530</f>
        <v>Vuignier Pierre-Yves</v>
      </c>
      <c r="B2530" s="25" t="str">
        <f>+M2530</f>
        <v>924.79.279.0</v>
      </c>
      <c r="C2530" s="25" t="str">
        <f>LEFT(L2530,2)</f>
        <v>R9</v>
      </c>
      <c r="D2530" s="25">
        <f>+Q2530</f>
        <v>0.75</v>
      </c>
      <c r="E2530" s="25" t="str">
        <f>+R2530</f>
        <v>45+</v>
      </c>
      <c r="F2530" s="25" t="str">
        <f>+S2530</f>
        <v>S</v>
      </c>
      <c r="G2530" s="29" t="s">
        <v>2175</v>
      </c>
      <c r="H2530" s="29" t="str">
        <f t="shared" si="40"/>
        <v/>
      </c>
      <c r="I2530" s="25" t="str">
        <f>IF(K2530&gt;4,"Dames","Messieurs")</f>
        <v>Messieurs</v>
      </c>
      <c r="J2530" t="str">
        <f>RIGHT(B2530,5)</f>
        <v>279.0</v>
      </c>
      <c r="K2530">
        <f>VALUE(LEFT(J2530,1))</f>
        <v>2</v>
      </c>
      <c r="L2530" s="25" t="str">
        <f>+O2530</f>
        <v>R9 </v>
      </c>
      <c r="M2530" s="25" t="s">
        <v>2893</v>
      </c>
      <c r="N2530" s="25" t="s">
        <v>2894</v>
      </c>
      <c r="O2530" s="25" t="s">
        <v>3073</v>
      </c>
      <c r="P2530" s="25">
        <v>32458</v>
      </c>
      <c r="Q2530" s="25">
        <v>0.75</v>
      </c>
      <c r="R2530" s="25" t="s">
        <v>78</v>
      </c>
      <c r="S2530" s="25" t="s">
        <v>878</v>
      </c>
    </row>
    <row r="2531" spans="1:19" x14ac:dyDescent="0.35">
      <c r="A2531" s="25" t="str">
        <f>+N2531</f>
        <v>Vuignier Yannick</v>
      </c>
      <c r="B2531" s="25" t="str">
        <f>+M2531</f>
        <v>924.81.277.0</v>
      </c>
      <c r="C2531" s="25" t="str">
        <f>LEFT(L2531,2)</f>
        <v>R5</v>
      </c>
      <c r="D2531" s="25">
        <f>+Q2531</f>
        <v>5.2389999999999999</v>
      </c>
      <c r="E2531" s="25" t="str">
        <f>+R2531</f>
        <v>40+</v>
      </c>
      <c r="F2531" s="25" t="str">
        <f>+S2531</f>
        <v>A</v>
      </c>
      <c r="G2531" s="29" t="s">
        <v>2175</v>
      </c>
      <c r="H2531" s="29" t="str">
        <f t="shared" si="40"/>
        <v/>
      </c>
      <c r="I2531" s="25" t="str">
        <f>IF(K2531&gt;4,"Dames","Messieurs")</f>
        <v>Messieurs</v>
      </c>
      <c r="J2531" t="str">
        <f>RIGHT(B2531,5)</f>
        <v>277.0</v>
      </c>
      <c r="K2531">
        <f>VALUE(LEFT(J2531,1))</f>
        <v>2</v>
      </c>
      <c r="L2531" s="25" t="str">
        <f>+O2531</f>
        <v>R5 </v>
      </c>
      <c r="M2531" s="25" t="s">
        <v>3946</v>
      </c>
      <c r="N2531" s="25" t="s">
        <v>3947</v>
      </c>
      <c r="O2531" s="25" t="s">
        <v>3084</v>
      </c>
      <c r="P2531" s="25">
        <v>3686</v>
      </c>
      <c r="Q2531" s="25">
        <v>5.2389999999999999</v>
      </c>
      <c r="R2531" s="25" t="s">
        <v>68</v>
      </c>
      <c r="S2531" s="25" t="s">
        <v>36</v>
      </c>
    </row>
    <row r="2532" spans="1:19" x14ac:dyDescent="0.35">
      <c r="A2532" s="25" t="str">
        <f>+N2532</f>
        <v>Vuillemin Manuel</v>
      </c>
      <c r="B2532" s="25" t="str">
        <f>+M2532</f>
        <v>924.68.235.0</v>
      </c>
      <c r="C2532" s="25" t="str">
        <f>LEFT(L2532,2)</f>
        <v>R8</v>
      </c>
      <c r="D2532" s="25">
        <f>+Q2532</f>
        <v>1.44</v>
      </c>
      <c r="E2532" s="25" t="str">
        <f>+R2532</f>
        <v>55+</v>
      </c>
      <c r="F2532" s="25" t="str">
        <f>+S2532</f>
        <v>A</v>
      </c>
      <c r="G2532" s="29" t="s">
        <v>539</v>
      </c>
      <c r="H2532" s="29" t="str">
        <f t="shared" si="40"/>
        <v/>
      </c>
      <c r="I2532" s="25" t="str">
        <f>IF(K2532&gt;4,"Dames","Messieurs")</f>
        <v>Messieurs</v>
      </c>
      <c r="J2532" t="str">
        <f>RIGHT(B2532,5)</f>
        <v>235.0</v>
      </c>
      <c r="K2532">
        <f>VALUE(LEFT(J2532,1))</f>
        <v>2</v>
      </c>
      <c r="L2532" s="25" t="str">
        <f>+O2532</f>
        <v>R8 </v>
      </c>
      <c r="M2532" s="25" t="s">
        <v>575</v>
      </c>
      <c r="N2532" s="25" t="s">
        <v>576</v>
      </c>
      <c r="O2532" s="25" t="s">
        <v>3070</v>
      </c>
      <c r="P2532" s="25">
        <v>24003</v>
      </c>
      <c r="Q2532" s="25">
        <v>1.44</v>
      </c>
      <c r="R2532" s="25" t="s">
        <v>53</v>
      </c>
      <c r="S2532" s="25" t="s">
        <v>36</v>
      </c>
    </row>
    <row r="2533" spans="1:19" x14ac:dyDescent="0.35">
      <c r="A2533" s="25" t="str">
        <f>+N2533</f>
        <v>Vuilleumier Edouard</v>
      </c>
      <c r="B2533" s="25" t="str">
        <f>+M2533</f>
        <v>924.07.484.0</v>
      </c>
      <c r="C2533" s="25" t="str">
        <f>LEFT(L2533,2)</f>
        <v>R9</v>
      </c>
      <c r="D2533" s="25">
        <f>+Q2533</f>
        <v>0.75</v>
      </c>
      <c r="E2533" s="25" t="str">
        <f>+R2533</f>
        <v>18&amp;U</v>
      </c>
      <c r="F2533" s="25" t="str">
        <f>+S2533</f>
        <v>S</v>
      </c>
      <c r="G2533" s="29" t="s">
        <v>3359</v>
      </c>
      <c r="H2533" s="29" t="str">
        <f t="shared" si="40"/>
        <v/>
      </c>
      <c r="I2533" s="25" t="str">
        <f>IF(K2533&gt;4,"Dames","Messieurs")</f>
        <v>Messieurs</v>
      </c>
      <c r="J2533" t="str">
        <f>RIGHT(B2533,5)</f>
        <v>484.0</v>
      </c>
      <c r="K2533">
        <f>VALUE(LEFT(J2533,1))</f>
        <v>4</v>
      </c>
      <c r="L2533" s="25" t="str">
        <f>+O2533</f>
        <v>R9 </v>
      </c>
      <c r="M2533" s="25" t="s">
        <v>800</v>
      </c>
      <c r="N2533" s="25" t="s">
        <v>801</v>
      </c>
      <c r="O2533" s="25" t="s">
        <v>3073</v>
      </c>
      <c r="P2533" s="25">
        <v>32458</v>
      </c>
      <c r="Q2533" s="25">
        <v>0.75</v>
      </c>
      <c r="R2533" s="25" t="s">
        <v>73</v>
      </c>
      <c r="S2533" s="25" t="s">
        <v>878</v>
      </c>
    </row>
    <row r="2534" spans="1:19" x14ac:dyDescent="0.35">
      <c r="A2534" s="25" t="str">
        <f>+N2534</f>
        <v>Vuilliomenet Diego</v>
      </c>
      <c r="B2534" s="25" t="str">
        <f>+M2534</f>
        <v>924.81.256.0</v>
      </c>
      <c r="C2534" s="25" t="str">
        <f>LEFT(L2534,2)</f>
        <v>R7</v>
      </c>
      <c r="D2534" s="25">
        <f>+Q2534</f>
        <v>2.2559999999999998</v>
      </c>
      <c r="E2534" s="25" t="str">
        <f>+R2534</f>
        <v>40+</v>
      </c>
      <c r="F2534" s="25" t="str">
        <f>+S2534</f>
        <v>A</v>
      </c>
      <c r="G2534" s="29" t="s">
        <v>1839</v>
      </c>
      <c r="H2534" s="29" t="str">
        <f t="shared" si="40"/>
        <v/>
      </c>
      <c r="I2534" s="25" t="str">
        <f>IF(K2534&gt;4,"Dames","Messieurs")</f>
        <v>Messieurs</v>
      </c>
      <c r="J2534" t="str">
        <f>RIGHT(B2534,5)</f>
        <v>256.0</v>
      </c>
      <c r="K2534">
        <f>VALUE(LEFT(J2534,1))</f>
        <v>2</v>
      </c>
      <c r="L2534" s="25" t="str">
        <f>+O2534</f>
        <v>R7 </v>
      </c>
      <c r="M2534" s="25" t="s">
        <v>2563</v>
      </c>
      <c r="N2534" s="25" t="s">
        <v>2564</v>
      </c>
      <c r="O2534" s="25" t="s">
        <v>3066</v>
      </c>
      <c r="P2534" s="25">
        <v>17290</v>
      </c>
      <c r="Q2534" s="25">
        <v>2.2559999999999998</v>
      </c>
      <c r="R2534" s="25" t="s">
        <v>68</v>
      </c>
      <c r="S2534" s="25" t="s">
        <v>36</v>
      </c>
    </row>
    <row r="2535" spans="1:19" x14ac:dyDescent="0.35">
      <c r="A2535" s="25" t="str">
        <f>+N2535</f>
        <v>Vulliamy Brigitte</v>
      </c>
      <c r="B2535" s="25" t="str">
        <f>+M2535</f>
        <v>924.46.582.0</v>
      </c>
      <c r="C2535" s="25" t="str">
        <f>LEFT(L2535,2)</f>
        <v>R9</v>
      </c>
      <c r="D2535" s="25">
        <f>+Q2535</f>
        <v>0.75</v>
      </c>
      <c r="E2535" s="25" t="str">
        <f>+R2535</f>
        <v>75+</v>
      </c>
      <c r="F2535" s="25" t="str">
        <f>+S2535</f>
        <v>S</v>
      </c>
      <c r="G2535" s="29" t="s">
        <v>28</v>
      </c>
      <c r="H2535" s="29" t="str">
        <f t="shared" si="40"/>
        <v/>
      </c>
      <c r="I2535" s="25" t="str">
        <f>IF(K2535&gt;4,"Dames","Messieurs")</f>
        <v>Dames</v>
      </c>
      <c r="J2535" t="str">
        <f>RIGHT(B2535,5)</f>
        <v>582.0</v>
      </c>
      <c r="K2535">
        <f>VALUE(LEFT(J2535,1))</f>
        <v>5</v>
      </c>
      <c r="L2535" s="25" t="str">
        <f>+O2535</f>
        <v>R9 </v>
      </c>
      <c r="M2535" s="25" t="s">
        <v>1599</v>
      </c>
      <c r="N2535" s="25" t="s">
        <v>1600</v>
      </c>
      <c r="O2535" s="25" t="s">
        <v>3073</v>
      </c>
      <c r="P2535" s="25">
        <v>11805</v>
      </c>
      <c r="Q2535" s="25">
        <v>0.75</v>
      </c>
      <c r="R2535" s="25" t="s">
        <v>159</v>
      </c>
      <c r="S2535" s="25" t="s">
        <v>878</v>
      </c>
    </row>
    <row r="2536" spans="1:19" x14ac:dyDescent="0.35">
      <c r="A2536" s="25" t="str">
        <f>+N2536</f>
        <v>Vulliamy Philippe</v>
      </c>
      <c r="B2536" s="25" t="str">
        <f>+M2536</f>
        <v>924.75.476.0</v>
      </c>
      <c r="C2536" s="25" t="str">
        <f>LEFT(L2536,2)</f>
        <v>R7</v>
      </c>
      <c r="D2536" s="25">
        <f>+Q2536</f>
        <v>3.11</v>
      </c>
      <c r="E2536" s="25" t="str">
        <f>+R2536</f>
        <v>50+</v>
      </c>
      <c r="F2536" s="25" t="str">
        <f>+S2536</f>
        <v>A</v>
      </c>
      <c r="G2536" s="29" t="s">
        <v>28</v>
      </c>
      <c r="H2536" s="29" t="str">
        <f t="shared" si="40"/>
        <v/>
      </c>
      <c r="I2536" s="25" t="str">
        <f>IF(K2536&gt;4,"Dames","Messieurs")</f>
        <v>Messieurs</v>
      </c>
      <c r="J2536" t="str">
        <f>RIGHT(B2536,5)</f>
        <v>476.0</v>
      </c>
      <c r="K2536">
        <f>VALUE(LEFT(J2536,1))</f>
        <v>4</v>
      </c>
      <c r="L2536" s="25" t="str">
        <f>+O2536</f>
        <v>R7 </v>
      </c>
      <c r="M2536" s="25" t="s">
        <v>282</v>
      </c>
      <c r="N2536" s="25" t="s">
        <v>283</v>
      </c>
      <c r="O2536" s="25" t="s">
        <v>3066</v>
      </c>
      <c r="P2536" s="25">
        <v>11969</v>
      </c>
      <c r="Q2536" s="25">
        <v>3.11</v>
      </c>
      <c r="R2536" s="25" t="s">
        <v>39</v>
      </c>
      <c r="S2536" s="25" t="s">
        <v>36</v>
      </c>
    </row>
    <row r="2537" spans="1:19" x14ac:dyDescent="0.35">
      <c r="A2537" s="25" t="str">
        <f>+N2537</f>
        <v>Vultagio Maxime</v>
      </c>
      <c r="B2537" s="25" t="str">
        <f>+M2537</f>
        <v>924.11.383.0</v>
      </c>
      <c r="C2537" s="25" t="str">
        <f>LEFT(L2537,2)</f>
        <v>R9</v>
      </c>
      <c r="D2537" s="25">
        <f>+Q2537</f>
        <v>0.75</v>
      </c>
      <c r="E2537" s="25" t="str">
        <f>+R2537</f>
        <v>14&amp;U</v>
      </c>
      <c r="F2537" s="25" t="str">
        <f>+S2537</f>
        <v>S</v>
      </c>
      <c r="G2537" s="29" t="s">
        <v>2175</v>
      </c>
      <c r="H2537" s="29" t="str">
        <f t="shared" si="40"/>
        <v/>
      </c>
      <c r="I2537" s="25" t="str">
        <f>IF(K2537&gt;4,"Dames","Messieurs")</f>
        <v>Messieurs</v>
      </c>
      <c r="J2537" t="str">
        <f>RIGHT(B2537,5)</f>
        <v>383.0</v>
      </c>
      <c r="K2537">
        <f>VALUE(LEFT(J2537,1))</f>
        <v>3</v>
      </c>
      <c r="L2537" s="25" t="str">
        <f>+O2537</f>
        <v>R9 </v>
      </c>
      <c r="M2537" s="25" t="s">
        <v>3045</v>
      </c>
      <c r="N2537" s="25" t="s">
        <v>3046</v>
      </c>
      <c r="O2537" s="25" t="s">
        <v>3073</v>
      </c>
      <c r="P2537" s="25">
        <v>32458</v>
      </c>
      <c r="Q2537" s="25">
        <v>0.75</v>
      </c>
      <c r="R2537" s="25" t="s">
        <v>83</v>
      </c>
      <c r="S2537" s="25" t="s">
        <v>878</v>
      </c>
    </row>
    <row r="2538" spans="1:19" x14ac:dyDescent="0.35">
      <c r="A2538" s="25" t="str">
        <f>+N2538</f>
        <v>Vultagio Romain</v>
      </c>
      <c r="B2538" s="25" t="str">
        <f>+M2538</f>
        <v>924.09.132.0</v>
      </c>
      <c r="C2538" s="25" t="str">
        <f>LEFT(L2538,2)</f>
        <v>R9</v>
      </c>
      <c r="D2538" s="25">
        <f>+Q2538</f>
        <v>0.75</v>
      </c>
      <c r="E2538" s="25" t="str">
        <f>+R2538</f>
        <v>16&amp;U</v>
      </c>
      <c r="F2538" s="25" t="str">
        <f>+S2538</f>
        <v>S</v>
      </c>
      <c r="G2538" s="29" t="s">
        <v>2175</v>
      </c>
      <c r="H2538" s="29" t="str">
        <f t="shared" si="40"/>
        <v/>
      </c>
      <c r="I2538" s="25" t="str">
        <f>IF(K2538&gt;4,"Dames","Messieurs")</f>
        <v>Messieurs</v>
      </c>
      <c r="J2538" t="str">
        <f>RIGHT(B2538,5)</f>
        <v>132.0</v>
      </c>
      <c r="K2538">
        <f>VALUE(LEFT(J2538,1))</f>
        <v>1</v>
      </c>
      <c r="L2538" s="25" t="str">
        <f>+O2538</f>
        <v>R9 </v>
      </c>
      <c r="M2538" s="25" t="s">
        <v>2951</v>
      </c>
      <c r="N2538" s="25" t="s">
        <v>2952</v>
      </c>
      <c r="O2538" s="25" t="s">
        <v>3073</v>
      </c>
      <c r="P2538" s="25">
        <v>32458</v>
      </c>
      <c r="Q2538" s="25">
        <v>0.75</v>
      </c>
      <c r="R2538" s="25" t="s">
        <v>87</v>
      </c>
      <c r="S2538" s="25" t="s">
        <v>878</v>
      </c>
    </row>
    <row r="2539" spans="1:19" x14ac:dyDescent="0.35">
      <c r="A2539" s="25" t="str">
        <f>+N2539</f>
        <v>Waechter Léa</v>
      </c>
      <c r="B2539" s="25" t="str">
        <f>+M2539</f>
        <v>925.97.619.0</v>
      </c>
      <c r="C2539" s="25" t="str">
        <f>LEFT(L2539,2)</f>
        <v>R9</v>
      </c>
      <c r="D2539" s="25">
        <f>+Q2539</f>
        <v>0.75</v>
      </c>
      <c r="E2539" s="25" t="str">
        <f>+R2539</f>
        <v>A</v>
      </c>
      <c r="F2539" s="25" t="str">
        <f>+S2539</f>
        <v>S</v>
      </c>
      <c r="G2539" s="29" t="s">
        <v>539</v>
      </c>
      <c r="H2539" s="29" t="str">
        <f t="shared" si="40"/>
        <v/>
      </c>
      <c r="I2539" s="25" t="str">
        <f>IF(K2539&gt;4,"Dames","Messieurs")</f>
        <v>Dames</v>
      </c>
      <c r="J2539" t="str">
        <f>RIGHT(B2539,5)</f>
        <v>619.0</v>
      </c>
      <c r="K2539">
        <f>VALUE(LEFT(J2539,1))</f>
        <v>6</v>
      </c>
      <c r="L2539" s="25" t="str">
        <f>+O2539</f>
        <v>R9 </v>
      </c>
      <c r="M2539" s="25" t="s">
        <v>1087</v>
      </c>
      <c r="N2539" s="25" t="s">
        <v>1088</v>
      </c>
      <c r="O2539" s="25" t="s">
        <v>3073</v>
      </c>
      <c r="P2539" s="25">
        <v>11805</v>
      </c>
      <c r="Q2539" s="25">
        <v>0.75</v>
      </c>
      <c r="R2539" s="25" t="s">
        <v>36</v>
      </c>
      <c r="S2539" s="25" t="s">
        <v>878</v>
      </c>
    </row>
    <row r="2540" spans="1:19" x14ac:dyDescent="0.35">
      <c r="A2540" s="25" t="str">
        <f>+N2540</f>
        <v>Waechter Liliane</v>
      </c>
      <c r="B2540" s="25" t="str">
        <f>+M2540</f>
        <v>925.62.845.0</v>
      </c>
      <c r="C2540" s="25" t="str">
        <f>LEFT(L2540,2)</f>
        <v>R9</v>
      </c>
      <c r="D2540" s="25">
        <f>+Q2540</f>
        <v>0.75</v>
      </c>
      <c r="E2540" s="25" t="str">
        <f>+R2540</f>
        <v>60+</v>
      </c>
      <c r="F2540" s="25" t="str">
        <f>+S2540</f>
        <v>S</v>
      </c>
      <c r="G2540" s="29" t="s">
        <v>539</v>
      </c>
      <c r="H2540" s="29" t="str">
        <f t="shared" si="40"/>
        <v/>
      </c>
      <c r="I2540" s="25" t="str">
        <f>IF(K2540&gt;4,"Dames","Messieurs")</f>
        <v>Dames</v>
      </c>
      <c r="J2540" t="str">
        <f>RIGHT(B2540,5)</f>
        <v>845.0</v>
      </c>
      <c r="K2540">
        <f>VALUE(LEFT(J2540,1))</f>
        <v>8</v>
      </c>
      <c r="L2540" s="25" t="str">
        <f>+O2540</f>
        <v>R9 </v>
      </c>
      <c r="M2540" s="25" t="s">
        <v>2309</v>
      </c>
      <c r="N2540" s="25" t="s">
        <v>2310</v>
      </c>
      <c r="O2540" s="25" t="s">
        <v>3073</v>
      </c>
      <c r="P2540" s="25">
        <v>11805</v>
      </c>
      <c r="Q2540" s="25">
        <v>0.75</v>
      </c>
      <c r="R2540" s="25" t="s">
        <v>47</v>
      </c>
      <c r="S2540" s="25" t="s">
        <v>878</v>
      </c>
    </row>
    <row r="2541" spans="1:19" x14ac:dyDescent="0.35">
      <c r="A2541" s="25" t="str">
        <f>+N2541</f>
        <v>Wahl Audrey</v>
      </c>
      <c r="B2541" s="25" t="str">
        <f>+M2541</f>
        <v>927.84.574.0</v>
      </c>
      <c r="C2541" s="25" t="str">
        <f>LEFT(L2541,2)</f>
        <v>R9</v>
      </c>
      <c r="D2541" s="25">
        <f>+Q2541</f>
        <v>0.75</v>
      </c>
      <c r="E2541" s="25" t="str">
        <f>+R2541</f>
        <v>40+</v>
      </c>
      <c r="F2541" s="25" t="str">
        <f>+S2541</f>
        <v>S</v>
      </c>
      <c r="G2541" s="29" t="s">
        <v>3359</v>
      </c>
      <c r="H2541" s="29" t="str">
        <f t="shared" si="40"/>
        <v/>
      </c>
      <c r="I2541" s="25" t="str">
        <f>IF(K2541&gt;4,"Dames","Messieurs")</f>
        <v>Dames</v>
      </c>
      <c r="J2541" t="str">
        <f>RIGHT(B2541,5)</f>
        <v>574.0</v>
      </c>
      <c r="K2541">
        <f>VALUE(LEFT(J2541,1))</f>
        <v>5</v>
      </c>
      <c r="L2541" s="25" t="str">
        <f>+O2541</f>
        <v>R9 </v>
      </c>
      <c r="M2541" s="25" t="s">
        <v>1772</v>
      </c>
      <c r="N2541" s="25" t="s">
        <v>1773</v>
      </c>
      <c r="O2541" s="25" t="s">
        <v>3073</v>
      </c>
      <c r="P2541" s="25">
        <v>11805</v>
      </c>
      <c r="Q2541" s="25">
        <v>0.75</v>
      </c>
      <c r="R2541" s="25" t="s">
        <v>68</v>
      </c>
      <c r="S2541" s="25" t="s">
        <v>878</v>
      </c>
    </row>
    <row r="2542" spans="1:19" x14ac:dyDescent="0.35">
      <c r="A2542" s="25" t="str">
        <f>+N2542</f>
        <v>Walder Coralie</v>
      </c>
      <c r="B2542" s="25" t="str">
        <f>+M2542</f>
        <v>929.97.860.0</v>
      </c>
      <c r="C2542" s="25" t="str">
        <f>LEFT(L2542,2)</f>
        <v>R9</v>
      </c>
      <c r="D2542" s="25">
        <f>+Q2542</f>
        <v>0.75</v>
      </c>
      <c r="E2542" s="25" t="str">
        <f>+R2542</f>
        <v>A</v>
      </c>
      <c r="F2542" s="25" t="str">
        <f>+S2542</f>
        <v>S</v>
      </c>
      <c r="G2542" s="29" t="s">
        <v>28</v>
      </c>
      <c r="H2542" s="29" t="str">
        <f t="shared" si="40"/>
        <v/>
      </c>
      <c r="I2542" s="25" t="str">
        <f>IF(K2542&gt;4,"Dames","Messieurs")</f>
        <v>Dames</v>
      </c>
      <c r="J2542" t="str">
        <f>RIGHT(B2542,5)</f>
        <v>860.0</v>
      </c>
      <c r="K2542">
        <f>VALUE(LEFT(J2542,1))</f>
        <v>8</v>
      </c>
      <c r="L2542" s="25" t="str">
        <f>+O2542</f>
        <v>R9 </v>
      </c>
      <c r="M2542" s="25" t="s">
        <v>1601</v>
      </c>
      <c r="N2542" s="25" t="s">
        <v>1602</v>
      </c>
      <c r="O2542" s="25" t="s">
        <v>3073</v>
      </c>
      <c r="P2542" s="25">
        <v>11805</v>
      </c>
      <c r="Q2542" s="25">
        <v>0.75</v>
      </c>
      <c r="R2542" s="25" t="s">
        <v>36</v>
      </c>
      <c r="S2542" s="25" t="s">
        <v>878</v>
      </c>
    </row>
    <row r="2543" spans="1:19" x14ac:dyDescent="0.35">
      <c r="A2543" s="25" t="str">
        <f>+N2543</f>
        <v>Waldmeyer Jana</v>
      </c>
      <c r="B2543" s="25" t="str">
        <f>+M2543</f>
        <v>929.56.779.0</v>
      </c>
      <c r="C2543" s="25" t="str">
        <f>LEFT(L2543,2)</f>
        <v>R8</v>
      </c>
      <c r="D2543" s="25">
        <f>+Q2543</f>
        <v>1.67</v>
      </c>
      <c r="E2543" s="25" t="str">
        <f>+R2543</f>
        <v>65+</v>
      </c>
      <c r="F2543" s="25" t="str">
        <f>+S2543</f>
        <v>S</v>
      </c>
      <c r="G2543" s="29" t="s">
        <v>3393</v>
      </c>
      <c r="H2543" s="29" t="str">
        <f t="shared" si="40"/>
        <v/>
      </c>
      <c r="I2543" s="25" t="str">
        <f>IF(K2543&gt;4,"Dames","Messieurs")</f>
        <v>Dames</v>
      </c>
      <c r="J2543" t="str">
        <f>RIGHT(B2543,5)</f>
        <v>779.0</v>
      </c>
      <c r="K2543">
        <f>VALUE(LEFT(J2543,1))</f>
        <v>7</v>
      </c>
      <c r="L2543" s="25" t="str">
        <f>+O2543</f>
        <v>R8 </v>
      </c>
      <c r="M2543" s="25" t="s">
        <v>3544</v>
      </c>
      <c r="N2543" s="25" t="s">
        <v>3545</v>
      </c>
      <c r="O2543" s="25" t="s">
        <v>3070</v>
      </c>
      <c r="P2543" s="25">
        <v>7964</v>
      </c>
      <c r="Q2543" s="25">
        <v>1.67</v>
      </c>
      <c r="R2543" s="25" t="s">
        <v>100</v>
      </c>
      <c r="S2543" s="25" t="s">
        <v>878</v>
      </c>
    </row>
    <row r="2544" spans="1:19" x14ac:dyDescent="0.35">
      <c r="A2544" s="25" t="str">
        <f>+N2544</f>
        <v>Wälli Phaneuf Fabienne</v>
      </c>
      <c r="B2544" s="25" t="str">
        <f>+M2544</f>
        <v>931.76.556.0</v>
      </c>
      <c r="C2544" s="25" t="str">
        <f>LEFT(L2544,2)</f>
        <v>R9</v>
      </c>
      <c r="D2544" s="25">
        <f>+Q2544</f>
        <v>0.75</v>
      </c>
      <c r="E2544" s="25" t="str">
        <f>+R2544</f>
        <v>45+</v>
      </c>
      <c r="F2544" s="25" t="str">
        <f>+S2544</f>
        <v>S</v>
      </c>
      <c r="G2544" s="29" t="s">
        <v>3359</v>
      </c>
      <c r="H2544" s="29" t="str">
        <f t="shared" si="40"/>
        <v/>
      </c>
      <c r="I2544" s="25" t="str">
        <f>IF(K2544&gt;4,"Dames","Messieurs")</f>
        <v>Dames</v>
      </c>
      <c r="J2544" t="str">
        <f>RIGHT(B2544,5)</f>
        <v>556.0</v>
      </c>
      <c r="K2544">
        <f>VALUE(LEFT(J2544,1))</f>
        <v>5</v>
      </c>
      <c r="L2544" s="25" t="str">
        <f>+O2544</f>
        <v>R9 </v>
      </c>
      <c r="M2544" s="25" t="s">
        <v>1873</v>
      </c>
      <c r="N2544" s="25" t="s">
        <v>1874</v>
      </c>
      <c r="O2544" s="25" t="s">
        <v>3073</v>
      </c>
      <c r="P2544" s="25">
        <v>11805</v>
      </c>
      <c r="Q2544" s="25">
        <v>0.75</v>
      </c>
      <c r="R2544" s="25" t="s">
        <v>78</v>
      </c>
      <c r="S2544" s="25" t="s">
        <v>878</v>
      </c>
    </row>
    <row r="2545" spans="1:19" x14ac:dyDescent="0.35">
      <c r="A2545" s="25" t="str">
        <f>+N2545</f>
        <v>Wallin Rafael</v>
      </c>
      <c r="B2545" s="25" t="str">
        <f>+M2545</f>
        <v>931.08.126.0</v>
      </c>
      <c r="C2545" s="25" t="str">
        <f>LEFT(L2545,2)</f>
        <v>R9</v>
      </c>
      <c r="D2545" s="25">
        <f>+Q2545</f>
        <v>0.75</v>
      </c>
      <c r="E2545" s="25" t="str">
        <f>+R2545</f>
        <v>18&amp;U</v>
      </c>
      <c r="F2545" s="25" t="str">
        <f>+S2545</f>
        <v>S</v>
      </c>
      <c r="G2545" s="29" t="s">
        <v>539</v>
      </c>
      <c r="H2545" s="29" t="str">
        <f t="shared" si="40"/>
        <v/>
      </c>
      <c r="I2545" s="25" t="str">
        <f>IF(K2545&gt;4,"Dames","Messieurs")</f>
        <v>Messieurs</v>
      </c>
      <c r="J2545" t="str">
        <f>RIGHT(B2545,5)</f>
        <v>126.0</v>
      </c>
      <c r="K2545">
        <f>VALUE(LEFT(J2545,1))</f>
        <v>1</v>
      </c>
      <c r="L2545" s="25" t="str">
        <f>+O2545</f>
        <v>R9 </v>
      </c>
      <c r="M2545" s="25" t="s">
        <v>1089</v>
      </c>
      <c r="N2545" s="25" t="s">
        <v>1090</v>
      </c>
      <c r="O2545" s="25" t="s">
        <v>3073</v>
      </c>
      <c r="P2545" s="25">
        <v>32458</v>
      </c>
      <c r="Q2545" s="25">
        <v>0.75</v>
      </c>
      <c r="R2545" s="25" t="s">
        <v>73</v>
      </c>
      <c r="S2545" s="25" t="s">
        <v>878</v>
      </c>
    </row>
    <row r="2546" spans="1:19" x14ac:dyDescent="0.35">
      <c r="A2546" s="25" t="str">
        <f>+N2546</f>
        <v>Wallin Thomas</v>
      </c>
      <c r="B2546" s="25" t="str">
        <f>+M2546</f>
        <v>931.05.274.0</v>
      </c>
      <c r="C2546" s="25" t="str">
        <f>LEFT(L2546,2)</f>
        <v>R7</v>
      </c>
      <c r="D2546" s="25">
        <f>+Q2546</f>
        <v>2.6629999999999998</v>
      </c>
      <c r="E2546" s="25" t="str">
        <f>+R2546</f>
        <v>A</v>
      </c>
      <c r="F2546" s="25" t="str">
        <f>+S2546</f>
        <v>A</v>
      </c>
      <c r="G2546" s="29" t="s">
        <v>539</v>
      </c>
      <c r="H2546" s="29" t="str">
        <f t="shared" si="40"/>
        <v/>
      </c>
      <c r="I2546" s="25" t="str">
        <f>IF(K2546&gt;4,"Dames","Messieurs")</f>
        <v>Messieurs</v>
      </c>
      <c r="J2546" t="str">
        <f>RIGHT(B2546,5)</f>
        <v>274.0</v>
      </c>
      <c r="K2546">
        <f>VALUE(LEFT(J2546,1))</f>
        <v>2</v>
      </c>
      <c r="L2546" s="25" t="str">
        <f>+O2546</f>
        <v>R7 </v>
      </c>
      <c r="M2546" s="25" t="s">
        <v>565</v>
      </c>
      <c r="N2546" s="25" t="s">
        <v>566</v>
      </c>
      <c r="O2546" s="25" t="s">
        <v>3066</v>
      </c>
      <c r="P2546" s="25">
        <v>14599</v>
      </c>
      <c r="Q2546" s="25">
        <v>2.6629999999999998</v>
      </c>
      <c r="R2546" s="25" t="s">
        <v>36</v>
      </c>
      <c r="S2546" s="25" t="s">
        <v>36</v>
      </c>
    </row>
    <row r="2547" spans="1:19" x14ac:dyDescent="0.35">
      <c r="A2547" s="25" t="str">
        <f>+N2547</f>
        <v>Walter Daniel</v>
      </c>
      <c r="B2547" s="25" t="str">
        <f>+M2547</f>
        <v>932.59.215.0</v>
      </c>
      <c r="C2547" s="25" t="str">
        <f>LEFT(L2547,2)</f>
        <v>R9</v>
      </c>
      <c r="D2547" s="25">
        <f>+Q2547</f>
        <v>0.75</v>
      </c>
      <c r="E2547" s="25" t="str">
        <f>+R2547</f>
        <v>65+</v>
      </c>
      <c r="F2547" s="25" t="str">
        <f>+S2547</f>
        <v>A</v>
      </c>
      <c r="G2547" s="29" t="s">
        <v>3994</v>
      </c>
      <c r="H2547" s="29" t="str">
        <f t="shared" si="40"/>
        <v/>
      </c>
      <c r="I2547" s="25" t="str">
        <f>IF(K2547&gt;4,"Dames","Messieurs")</f>
        <v>Messieurs</v>
      </c>
      <c r="J2547" t="str">
        <f>RIGHT(B2547,5)</f>
        <v>215.0</v>
      </c>
      <c r="K2547">
        <f>VALUE(LEFT(J2547,1))</f>
        <v>2</v>
      </c>
      <c r="L2547" s="25" t="str">
        <f>+O2547</f>
        <v>R9 </v>
      </c>
      <c r="M2547" s="25" t="s">
        <v>4707</v>
      </c>
      <c r="N2547" s="25" t="s">
        <v>4708</v>
      </c>
      <c r="O2547" s="25" t="s">
        <v>3073</v>
      </c>
      <c r="P2547" s="25">
        <v>32458</v>
      </c>
      <c r="Q2547" s="25">
        <v>0.75</v>
      </c>
      <c r="R2547" s="25" t="s">
        <v>100</v>
      </c>
      <c r="S2547" s="25" t="s">
        <v>36</v>
      </c>
    </row>
    <row r="2548" spans="1:19" x14ac:dyDescent="0.35">
      <c r="A2548" s="25" t="str">
        <f>+N2548</f>
        <v>Wann Charlie</v>
      </c>
      <c r="B2548" s="25" t="str">
        <f>+M2548</f>
        <v>933.15.177.0</v>
      </c>
      <c r="C2548" s="25" t="str">
        <f>LEFT(L2548,2)</f>
        <v>R8</v>
      </c>
      <c r="D2548" s="25">
        <f>+Q2548</f>
        <v>1.734</v>
      </c>
      <c r="E2548" s="25" t="str">
        <f>+R2548</f>
        <v>10&amp;U</v>
      </c>
      <c r="F2548" s="25" t="str">
        <f>+S2548</f>
        <v>A</v>
      </c>
      <c r="G2548" s="29" t="s">
        <v>1839</v>
      </c>
      <c r="H2548" s="29" t="str">
        <f t="shared" si="40"/>
        <v/>
      </c>
      <c r="I2548" s="25" t="str">
        <f>IF(K2548&gt;4,"Dames","Messieurs")</f>
        <v>Messieurs</v>
      </c>
      <c r="J2548" t="str">
        <f>RIGHT(B2548,5)</f>
        <v>177.0</v>
      </c>
      <c r="K2548">
        <f>VALUE(LEFT(J2548,1))</f>
        <v>1</v>
      </c>
      <c r="L2548" s="25" t="str">
        <f>+O2548</f>
        <v>R8 </v>
      </c>
      <c r="M2548" s="25" t="s">
        <v>3901</v>
      </c>
      <c r="N2548" s="25" t="s">
        <v>3902</v>
      </c>
      <c r="O2548" s="25" t="s">
        <v>3070</v>
      </c>
      <c r="P2548" s="25">
        <v>21307</v>
      </c>
      <c r="Q2548" s="25">
        <v>1.734</v>
      </c>
      <c r="R2548" s="25" t="s">
        <v>110</v>
      </c>
      <c r="S2548" s="25" t="s">
        <v>36</v>
      </c>
    </row>
    <row r="2549" spans="1:19" x14ac:dyDescent="0.35">
      <c r="A2549" s="25" t="str">
        <f>+N2549</f>
        <v>Wann Jackson</v>
      </c>
      <c r="B2549" s="25" t="str">
        <f>+M2549</f>
        <v>933.12.136.0</v>
      </c>
      <c r="C2549" s="25" t="str">
        <f>LEFT(L2549,2)</f>
        <v>R6</v>
      </c>
      <c r="D2549" s="25">
        <f>+Q2549</f>
        <v>3.843</v>
      </c>
      <c r="E2549" s="25" t="str">
        <f>+R2549</f>
        <v>14&amp;U</v>
      </c>
      <c r="F2549" s="25" t="str">
        <f>+S2549</f>
        <v>S</v>
      </c>
      <c r="G2549" s="29" t="s">
        <v>1839</v>
      </c>
      <c r="H2549" s="29" t="str">
        <f t="shared" si="40"/>
        <v/>
      </c>
      <c r="I2549" s="25" t="str">
        <f>IF(K2549&gt;4,"Dames","Messieurs")</f>
        <v>Messieurs</v>
      </c>
      <c r="J2549" t="str">
        <f>RIGHT(B2549,5)</f>
        <v>136.0</v>
      </c>
      <c r="K2549">
        <f>VALUE(LEFT(J2549,1))</f>
        <v>1</v>
      </c>
      <c r="L2549" s="25" t="str">
        <f>+O2549</f>
        <v>R6 </v>
      </c>
      <c r="M2549" s="25" t="s">
        <v>2529</v>
      </c>
      <c r="N2549" s="25" t="s">
        <v>2530</v>
      </c>
      <c r="O2549" s="25" t="s">
        <v>3065</v>
      </c>
      <c r="P2549" s="25">
        <v>8359</v>
      </c>
      <c r="Q2549" s="25">
        <v>3.843</v>
      </c>
      <c r="R2549" s="25" t="s">
        <v>83</v>
      </c>
      <c r="S2549" s="25" t="s">
        <v>878</v>
      </c>
    </row>
    <row r="2550" spans="1:19" x14ac:dyDescent="0.35">
      <c r="A2550" s="25" t="str">
        <f>+N2550</f>
        <v>Wann James</v>
      </c>
      <c r="B2550" s="25" t="str">
        <f>+M2550</f>
        <v>933.10.229.0</v>
      </c>
      <c r="C2550" s="25" t="str">
        <f>LEFT(L2550,2)</f>
        <v>R7</v>
      </c>
      <c r="D2550" s="25">
        <f>+Q2550</f>
        <v>2.383</v>
      </c>
      <c r="E2550" s="25" t="str">
        <f>+R2550</f>
        <v>16&amp;U</v>
      </c>
      <c r="F2550" s="25" t="str">
        <f>+S2550</f>
        <v>S</v>
      </c>
      <c r="G2550" s="29" t="s">
        <v>1839</v>
      </c>
      <c r="H2550" s="29" t="str">
        <f t="shared" si="40"/>
        <v/>
      </c>
      <c r="I2550" s="25" t="str">
        <f>IF(K2550&gt;4,"Dames","Messieurs")</f>
        <v>Messieurs</v>
      </c>
      <c r="J2550" t="str">
        <f>RIGHT(B2550,5)</f>
        <v>229.0</v>
      </c>
      <c r="K2550">
        <f>VALUE(LEFT(J2550,1))</f>
        <v>2</v>
      </c>
      <c r="L2550" s="25" t="str">
        <f>+O2550</f>
        <v>R7 </v>
      </c>
      <c r="M2550" s="25" t="s">
        <v>2539</v>
      </c>
      <c r="N2550" s="25" t="s">
        <v>2540</v>
      </c>
      <c r="O2550" s="25" t="s">
        <v>3066</v>
      </c>
      <c r="P2550" s="25">
        <v>16400</v>
      </c>
      <c r="Q2550" s="25">
        <v>2.383</v>
      </c>
      <c r="R2550" s="25" t="s">
        <v>87</v>
      </c>
      <c r="S2550" s="25" t="s">
        <v>878</v>
      </c>
    </row>
    <row r="2551" spans="1:19" x14ac:dyDescent="0.35">
      <c r="A2551" s="25" t="str">
        <f>+N2551</f>
        <v>Wann Stephen</v>
      </c>
      <c r="B2551" s="25" t="str">
        <f>+M2551</f>
        <v>933.74.444.0</v>
      </c>
      <c r="C2551" s="25" t="str">
        <f>LEFT(L2551,2)</f>
        <v>R9</v>
      </c>
      <c r="D2551" s="25">
        <f>+Q2551</f>
        <v>0.75</v>
      </c>
      <c r="E2551" s="25" t="str">
        <f>+R2551</f>
        <v>50+</v>
      </c>
      <c r="F2551" s="25" t="str">
        <f>+S2551</f>
        <v>S</v>
      </c>
      <c r="G2551" s="29" t="s">
        <v>1839</v>
      </c>
      <c r="H2551" s="29" t="str">
        <f t="shared" si="40"/>
        <v/>
      </c>
      <c r="I2551" s="25" t="str">
        <f>IF(K2551&gt;4,"Dames","Messieurs")</f>
        <v>Messieurs</v>
      </c>
      <c r="J2551" t="str">
        <f>RIGHT(B2551,5)</f>
        <v>444.0</v>
      </c>
      <c r="K2551">
        <f>VALUE(LEFT(J2551,1))</f>
        <v>4</v>
      </c>
      <c r="L2551" s="25" t="str">
        <f>+O2551</f>
        <v>R9 </v>
      </c>
      <c r="M2551" s="25" t="s">
        <v>2634</v>
      </c>
      <c r="N2551" s="25" t="s">
        <v>2635</v>
      </c>
      <c r="O2551" s="25" t="s">
        <v>3073</v>
      </c>
      <c r="P2551" s="25">
        <v>32458</v>
      </c>
      <c r="Q2551" s="25">
        <v>0.75</v>
      </c>
      <c r="R2551" s="25" t="s">
        <v>39</v>
      </c>
      <c r="S2551" s="25" t="s">
        <v>878</v>
      </c>
    </row>
    <row r="2552" spans="1:19" x14ac:dyDescent="0.35">
      <c r="A2552" s="25" t="str">
        <f>+N2552</f>
        <v>Weaver Meredith</v>
      </c>
      <c r="B2552" s="25" t="str">
        <f>+M2552</f>
        <v>937.74.555.0</v>
      </c>
      <c r="C2552" s="25" t="str">
        <f>LEFT(L2552,2)</f>
        <v>R9</v>
      </c>
      <c r="D2552" s="25">
        <f>+Q2552</f>
        <v>0.75</v>
      </c>
      <c r="E2552" s="25" t="str">
        <f>+R2552</f>
        <v>50+</v>
      </c>
      <c r="F2552" s="25" t="str">
        <f>+S2552</f>
        <v>A</v>
      </c>
      <c r="G2552" s="29" t="s">
        <v>1839</v>
      </c>
      <c r="H2552" s="29" t="str">
        <f t="shared" si="40"/>
        <v/>
      </c>
      <c r="I2552" s="25" t="str">
        <f>IF(K2552&gt;4,"Dames","Messieurs")</f>
        <v>Dames</v>
      </c>
      <c r="J2552" t="str">
        <f>RIGHT(B2552,5)</f>
        <v>555.0</v>
      </c>
      <c r="K2552">
        <f>VALUE(LEFT(J2552,1))</f>
        <v>5</v>
      </c>
      <c r="L2552" s="25" t="str">
        <f>+O2552</f>
        <v>R9 </v>
      </c>
      <c r="M2552" s="25" t="s">
        <v>3268</v>
      </c>
      <c r="N2552" s="25" t="s">
        <v>3269</v>
      </c>
      <c r="O2552" s="25" t="s">
        <v>3073</v>
      </c>
      <c r="P2552" s="25">
        <v>11805</v>
      </c>
      <c r="Q2552" s="25">
        <v>0.75</v>
      </c>
      <c r="R2552" s="25" t="s">
        <v>39</v>
      </c>
      <c r="S2552" s="25" t="s">
        <v>36</v>
      </c>
    </row>
    <row r="2553" spans="1:19" x14ac:dyDescent="0.35">
      <c r="A2553" s="25" t="str">
        <f>+N2553</f>
        <v>Weber Jacques</v>
      </c>
      <c r="B2553" s="25" t="str">
        <f>+M2553</f>
        <v>937.60.486.0</v>
      </c>
      <c r="C2553" s="25" t="str">
        <f>LEFT(L2553,2)</f>
        <v>R5</v>
      </c>
      <c r="D2553" s="25">
        <f>+Q2553</f>
        <v>5.4260000000000002</v>
      </c>
      <c r="E2553" s="25" t="str">
        <f>+R2553</f>
        <v>65+</v>
      </c>
      <c r="F2553" s="25" t="str">
        <f>+S2553</f>
        <v>A</v>
      </c>
      <c r="G2553" s="29" t="s">
        <v>28</v>
      </c>
      <c r="H2553" s="29" t="str">
        <f t="shared" si="40"/>
        <v/>
      </c>
      <c r="I2553" s="25" t="str">
        <f>IF(K2553&gt;4,"Dames","Messieurs")</f>
        <v>Messieurs</v>
      </c>
      <c r="J2553" t="str">
        <f>RIGHT(B2553,5)</f>
        <v>486.0</v>
      </c>
      <c r="K2553">
        <f>VALUE(LEFT(J2553,1))</f>
        <v>4</v>
      </c>
      <c r="L2553" s="25" t="str">
        <f>+O2553</f>
        <v>R5 </v>
      </c>
      <c r="M2553" s="25" t="s">
        <v>2454</v>
      </c>
      <c r="N2553" s="25" t="s">
        <v>2455</v>
      </c>
      <c r="O2553" s="25" t="s">
        <v>3084</v>
      </c>
      <c r="P2553" s="25">
        <v>3277</v>
      </c>
      <c r="Q2553" s="25">
        <v>5.4260000000000002</v>
      </c>
      <c r="R2553" s="25" t="s">
        <v>100</v>
      </c>
      <c r="S2553" s="25" t="s">
        <v>36</v>
      </c>
    </row>
    <row r="2554" spans="1:19" x14ac:dyDescent="0.35">
      <c r="A2554" s="25" t="str">
        <f>+N2554</f>
        <v>Weber Jirina</v>
      </c>
      <c r="B2554" s="25" t="str">
        <f>+M2554</f>
        <v>937.43.539.0</v>
      </c>
      <c r="C2554" s="25" t="str">
        <f>LEFT(L2554,2)</f>
        <v>R7</v>
      </c>
      <c r="D2554" s="25">
        <f>+Q2554</f>
        <v>2.8330000000000002</v>
      </c>
      <c r="E2554" s="25" t="str">
        <f>+R2554</f>
        <v>80+</v>
      </c>
      <c r="F2554" s="25" t="str">
        <f>+S2554</f>
        <v>A</v>
      </c>
      <c r="G2554" s="29" t="s">
        <v>27</v>
      </c>
      <c r="H2554" s="29" t="str">
        <f t="shared" si="40"/>
        <v/>
      </c>
      <c r="I2554" s="25" t="str">
        <f>IF(K2554&gt;4,"Dames","Messieurs")</f>
        <v>Dames</v>
      </c>
      <c r="J2554" t="str">
        <f>RIGHT(B2554,5)</f>
        <v>539.0</v>
      </c>
      <c r="K2554">
        <f>VALUE(LEFT(J2554,1))</f>
        <v>5</v>
      </c>
      <c r="L2554" s="25" t="str">
        <f>+O2554</f>
        <v>R7 </v>
      </c>
      <c r="M2554" s="25" t="s">
        <v>199</v>
      </c>
      <c r="N2554" s="25" t="s">
        <v>200</v>
      </c>
      <c r="O2554" s="25" t="s">
        <v>3066</v>
      </c>
      <c r="P2554" s="25">
        <v>4729</v>
      </c>
      <c r="Q2554" s="25">
        <v>2.8330000000000002</v>
      </c>
      <c r="R2554" s="25" t="s">
        <v>160</v>
      </c>
      <c r="S2554" s="25" t="s">
        <v>36</v>
      </c>
    </row>
    <row r="2555" spans="1:19" x14ac:dyDescent="0.35">
      <c r="A2555" s="25" t="str">
        <f>+N2555</f>
        <v>Weber Stéphane</v>
      </c>
      <c r="B2555" s="25" t="str">
        <f>+M2555</f>
        <v>937.06.357.0</v>
      </c>
      <c r="C2555" s="25" t="str">
        <f>LEFT(L2555,2)</f>
        <v>R9</v>
      </c>
      <c r="D2555" s="25">
        <f>+Q2555</f>
        <v>0.75</v>
      </c>
      <c r="E2555" s="25" t="str">
        <f>+R2555</f>
        <v>A</v>
      </c>
      <c r="F2555" s="25" t="str">
        <f>+S2555</f>
        <v>S</v>
      </c>
      <c r="G2555" s="29" t="s">
        <v>1839</v>
      </c>
      <c r="H2555" s="29" t="str">
        <f t="shared" si="40"/>
        <v/>
      </c>
      <c r="I2555" s="25" t="str">
        <f>IF(K2555&gt;4,"Dames","Messieurs")</f>
        <v>Messieurs</v>
      </c>
      <c r="J2555" t="str">
        <f>RIGHT(B2555,5)</f>
        <v>357.0</v>
      </c>
      <c r="K2555">
        <f>VALUE(LEFT(J2555,1))</f>
        <v>3</v>
      </c>
      <c r="L2555" s="25" t="str">
        <f>+O2555</f>
        <v>R9 </v>
      </c>
      <c r="M2555" s="25" t="s">
        <v>2150</v>
      </c>
      <c r="N2555" s="25" t="s">
        <v>2151</v>
      </c>
      <c r="O2555" s="25" t="s">
        <v>3073</v>
      </c>
      <c r="P2555" s="25">
        <v>32458</v>
      </c>
      <c r="Q2555" s="25">
        <v>0.75</v>
      </c>
      <c r="R2555" s="25" t="s">
        <v>36</v>
      </c>
      <c r="S2555" s="25" t="s">
        <v>878</v>
      </c>
    </row>
    <row r="2556" spans="1:19" x14ac:dyDescent="0.35">
      <c r="A2556" s="25" t="str">
        <f>+N2556</f>
        <v>Weheba Bassel</v>
      </c>
      <c r="B2556" s="25" t="str">
        <f>+M2556</f>
        <v>939.14.484.0</v>
      </c>
      <c r="C2556" s="25" t="str">
        <f>LEFT(L2556,2)</f>
        <v>R8</v>
      </c>
      <c r="D2556" s="25">
        <f>+Q2556</f>
        <v>1.7769999999999999</v>
      </c>
      <c r="E2556" s="25" t="str">
        <f>+R2556</f>
        <v>12&amp;U</v>
      </c>
      <c r="F2556" s="25" t="str">
        <f>+S2556</f>
        <v>A</v>
      </c>
      <c r="G2556" s="29" t="s">
        <v>29</v>
      </c>
      <c r="H2556" s="29" t="str">
        <f t="shared" si="40"/>
        <v/>
      </c>
      <c r="I2556" s="25" t="str">
        <f>IF(K2556&gt;4,"Dames","Messieurs")</f>
        <v>Messieurs</v>
      </c>
      <c r="J2556" t="str">
        <f>RIGHT(B2556,5)</f>
        <v>484.0</v>
      </c>
      <c r="K2556">
        <f>VALUE(LEFT(J2556,1))</f>
        <v>4</v>
      </c>
      <c r="L2556" s="25" t="str">
        <f>+O2556</f>
        <v>R8 </v>
      </c>
      <c r="M2556" s="25" t="s">
        <v>5292</v>
      </c>
      <c r="N2556" s="25" t="s">
        <v>5293</v>
      </c>
      <c r="O2556" s="25" t="s">
        <v>3070</v>
      </c>
      <c r="P2556" s="25">
        <v>20967</v>
      </c>
      <c r="Q2556" s="25">
        <v>1.7769999999999999</v>
      </c>
      <c r="R2556" s="25" t="s">
        <v>50</v>
      </c>
      <c r="S2556" s="25" t="s">
        <v>36</v>
      </c>
    </row>
    <row r="2557" spans="1:19" x14ac:dyDescent="0.35">
      <c r="A2557" s="25" t="str">
        <f>+N2557</f>
        <v>Weichert Florian</v>
      </c>
      <c r="B2557" s="25" t="str">
        <f>+M2557</f>
        <v>940.01.235.0</v>
      </c>
      <c r="C2557" s="25" t="str">
        <f>LEFT(L2557,2)</f>
        <v>R6</v>
      </c>
      <c r="D2557" s="25">
        <f>+Q2557</f>
        <v>3.87</v>
      </c>
      <c r="E2557" s="25" t="str">
        <f>+R2557</f>
        <v>A</v>
      </c>
      <c r="F2557" s="25" t="str">
        <f>+S2557</f>
        <v>S</v>
      </c>
      <c r="G2557" s="29" t="s">
        <v>1839</v>
      </c>
      <c r="H2557" s="29" t="str">
        <f t="shared" si="40"/>
        <v/>
      </c>
      <c r="I2557" s="25" t="str">
        <f>IF(K2557&gt;4,"Dames","Messieurs")</f>
        <v>Messieurs</v>
      </c>
      <c r="J2557" t="str">
        <f>RIGHT(B2557,5)</f>
        <v>235.0</v>
      </c>
      <c r="K2557">
        <f>VALUE(LEFT(J2557,1))</f>
        <v>2</v>
      </c>
      <c r="L2557" s="25" t="str">
        <f>+O2557</f>
        <v>R6 </v>
      </c>
      <c r="M2557" s="25" t="s">
        <v>1910</v>
      </c>
      <c r="N2557" s="25" t="s">
        <v>1911</v>
      </c>
      <c r="O2557" s="25" t="s">
        <v>3065</v>
      </c>
      <c r="P2557" s="25">
        <v>8252</v>
      </c>
      <c r="Q2557" s="25">
        <v>3.87</v>
      </c>
      <c r="R2557" s="25" t="s">
        <v>36</v>
      </c>
      <c r="S2557" s="25" t="s">
        <v>878</v>
      </c>
    </row>
    <row r="2558" spans="1:19" x14ac:dyDescent="0.35">
      <c r="A2558" s="25" t="str">
        <f>+N2558</f>
        <v>Weichert Markus</v>
      </c>
      <c r="B2558" s="25" t="str">
        <f>+M2558</f>
        <v>940.62.457.0</v>
      </c>
      <c r="C2558" s="25" t="str">
        <f>LEFT(L2558,2)</f>
        <v>R9</v>
      </c>
      <c r="D2558" s="25">
        <f>+Q2558</f>
        <v>0.75</v>
      </c>
      <c r="E2558" s="25" t="str">
        <f>+R2558</f>
        <v>60+</v>
      </c>
      <c r="F2558" s="25" t="str">
        <f>+S2558</f>
        <v>S</v>
      </c>
      <c r="G2558" s="29" t="s">
        <v>1839</v>
      </c>
      <c r="H2558" s="29" t="str">
        <f t="shared" si="40"/>
        <v/>
      </c>
      <c r="I2558" s="25" t="str">
        <f>IF(K2558&gt;4,"Dames","Messieurs")</f>
        <v>Messieurs</v>
      </c>
      <c r="J2558" t="str">
        <f>RIGHT(B2558,5)</f>
        <v>457.0</v>
      </c>
      <c r="K2558">
        <f>VALUE(LEFT(J2558,1))</f>
        <v>4</v>
      </c>
      <c r="L2558" s="25" t="str">
        <f>+O2558</f>
        <v>R9 </v>
      </c>
      <c r="M2558" s="25" t="s">
        <v>2622</v>
      </c>
      <c r="N2558" s="25" t="s">
        <v>2623</v>
      </c>
      <c r="O2558" s="25" t="s">
        <v>3073</v>
      </c>
      <c r="P2558" s="25">
        <v>32458</v>
      </c>
      <c r="Q2558" s="25">
        <v>0.75</v>
      </c>
      <c r="R2558" s="25" t="s">
        <v>47</v>
      </c>
      <c r="S2558" s="25" t="s">
        <v>878</v>
      </c>
    </row>
    <row r="2559" spans="1:19" x14ac:dyDescent="0.35">
      <c r="A2559" s="25" t="str">
        <f>+N2559</f>
        <v>Welsh Baltus</v>
      </c>
      <c r="B2559" s="25" t="str">
        <f>+M2559</f>
        <v>944.07.472.0</v>
      </c>
      <c r="C2559" s="25" t="str">
        <f>LEFT(L2559,2)</f>
        <v>R9</v>
      </c>
      <c r="D2559" s="25">
        <f>+Q2559</f>
        <v>0.75</v>
      </c>
      <c r="E2559" s="25" t="str">
        <f>+R2559</f>
        <v>18&amp;U</v>
      </c>
      <c r="F2559" s="25" t="str">
        <f>+S2559</f>
        <v>S</v>
      </c>
      <c r="G2559" s="29" t="s">
        <v>1839</v>
      </c>
      <c r="H2559" s="29" t="str">
        <f t="shared" si="40"/>
        <v/>
      </c>
      <c r="I2559" s="25" t="str">
        <f>IF(K2559&gt;4,"Dames","Messieurs")</f>
        <v>Messieurs</v>
      </c>
      <c r="J2559" t="str">
        <f>RIGHT(B2559,5)</f>
        <v>472.0</v>
      </c>
      <c r="K2559">
        <f>VALUE(LEFT(J2559,1))</f>
        <v>4</v>
      </c>
      <c r="L2559" s="25" t="str">
        <f>+O2559</f>
        <v>R9 </v>
      </c>
      <c r="M2559" s="25" t="s">
        <v>2582</v>
      </c>
      <c r="N2559" s="25" t="s">
        <v>2583</v>
      </c>
      <c r="O2559" s="25" t="s">
        <v>3073</v>
      </c>
      <c r="P2559" s="25">
        <v>32458</v>
      </c>
      <c r="Q2559" s="25">
        <v>0.75</v>
      </c>
      <c r="R2559" s="25" t="s">
        <v>73</v>
      </c>
      <c r="S2559" s="25" t="s">
        <v>878</v>
      </c>
    </row>
    <row r="2560" spans="1:19" x14ac:dyDescent="0.35">
      <c r="A2560" s="25" t="str">
        <f>+N2560</f>
        <v>Wendland Wend</v>
      </c>
      <c r="B2560" s="25" t="str">
        <f>+M2560</f>
        <v>945.62.331.0</v>
      </c>
      <c r="C2560" s="25" t="str">
        <f>LEFT(L2560,2)</f>
        <v>R9</v>
      </c>
      <c r="D2560" s="25">
        <f>+Q2560</f>
        <v>0.75</v>
      </c>
      <c r="E2560" s="25" t="str">
        <f>+R2560</f>
        <v>60+</v>
      </c>
      <c r="F2560" s="25" t="str">
        <f>+S2560</f>
        <v>S</v>
      </c>
      <c r="G2560" s="29" t="s">
        <v>1839</v>
      </c>
      <c r="H2560" s="29" t="str">
        <f t="shared" si="40"/>
        <v/>
      </c>
      <c r="I2560" s="25" t="str">
        <f>IF(K2560&gt;4,"Dames","Messieurs")</f>
        <v>Messieurs</v>
      </c>
      <c r="J2560" t="str">
        <f>RIGHT(B2560,5)</f>
        <v>331.0</v>
      </c>
      <c r="K2560">
        <f>VALUE(LEFT(J2560,1))</f>
        <v>3</v>
      </c>
      <c r="L2560" s="25" t="str">
        <f>+O2560</f>
        <v>R9 </v>
      </c>
      <c r="M2560" s="25" t="s">
        <v>2104</v>
      </c>
      <c r="N2560" s="25" t="s">
        <v>2105</v>
      </c>
      <c r="O2560" s="25" t="s">
        <v>3073</v>
      </c>
      <c r="P2560" s="25">
        <v>32458</v>
      </c>
      <c r="Q2560" s="25">
        <v>0.75</v>
      </c>
      <c r="R2560" s="25" t="s">
        <v>47</v>
      </c>
      <c r="S2560" s="25" t="s">
        <v>878</v>
      </c>
    </row>
    <row r="2561" spans="1:19" x14ac:dyDescent="0.35">
      <c r="A2561" s="25" t="str">
        <f>+N2561</f>
        <v>Werlen Alyssa</v>
      </c>
      <c r="B2561" s="25" t="str">
        <f>+M2561</f>
        <v>946.09.539.0</v>
      </c>
      <c r="C2561" s="25" t="str">
        <f>LEFT(L2561,2)</f>
        <v>R8</v>
      </c>
      <c r="D2561" s="25">
        <f>+Q2561</f>
        <v>1.1539999999999999</v>
      </c>
      <c r="E2561" s="25" t="str">
        <f>+R2561</f>
        <v>16&amp;U</v>
      </c>
      <c r="F2561" s="25" t="str">
        <f>+S2561</f>
        <v>A</v>
      </c>
      <c r="G2561" s="29" t="s">
        <v>25</v>
      </c>
      <c r="H2561" s="29" t="str">
        <f t="shared" si="40"/>
        <v/>
      </c>
      <c r="I2561" s="25" t="str">
        <f>IF(K2561&gt;4,"Dames","Messieurs")</f>
        <v>Dames</v>
      </c>
      <c r="J2561" t="str">
        <f>RIGHT(B2561,5)</f>
        <v>539.0</v>
      </c>
      <c r="K2561">
        <f>VALUE(LEFT(J2561,1))</f>
        <v>5</v>
      </c>
      <c r="L2561" s="25" t="str">
        <f>+O2561</f>
        <v>R8 </v>
      </c>
      <c r="M2561" s="25" t="s">
        <v>3078</v>
      </c>
      <c r="N2561" s="25" t="s">
        <v>3079</v>
      </c>
      <c r="O2561" s="25" t="s">
        <v>3070</v>
      </c>
      <c r="P2561" s="25">
        <v>10042</v>
      </c>
      <c r="Q2561" s="25">
        <v>1.1539999999999999</v>
      </c>
      <c r="R2561" s="25" t="s">
        <v>87</v>
      </c>
      <c r="S2561" s="25" t="s">
        <v>36</v>
      </c>
    </row>
    <row r="2562" spans="1:19" x14ac:dyDescent="0.35">
      <c r="A2562" s="25" t="str">
        <f>+N2562</f>
        <v>Werlen Catherine</v>
      </c>
      <c r="B2562" s="25" t="str">
        <f>+M2562</f>
        <v>946.75.807.0</v>
      </c>
      <c r="C2562" s="25" t="str">
        <f>LEFT(L2562,2)</f>
        <v>R4</v>
      </c>
      <c r="D2562" s="25">
        <f>+Q2562</f>
        <v>5.8540000000000001</v>
      </c>
      <c r="E2562" s="25" t="str">
        <f>+R2562</f>
        <v>50+</v>
      </c>
      <c r="F2562" s="25" t="str">
        <f>+S2562</f>
        <v>A</v>
      </c>
      <c r="G2562" s="29" t="s">
        <v>543</v>
      </c>
      <c r="H2562" s="29" t="str">
        <f t="shared" si="40"/>
        <v/>
      </c>
      <c r="I2562" s="25" t="str">
        <f>IF(K2562&gt;4,"Dames","Messieurs")</f>
        <v>Dames</v>
      </c>
      <c r="J2562" t="str">
        <f>RIGHT(B2562,5)</f>
        <v>807.0</v>
      </c>
      <c r="K2562">
        <f>VALUE(LEFT(J2562,1))</f>
        <v>8</v>
      </c>
      <c r="L2562" s="25" t="str">
        <f>+O2562</f>
        <v>R4 </v>
      </c>
      <c r="M2562" s="25" t="s">
        <v>4004</v>
      </c>
      <c r="N2562" s="25" t="s">
        <v>4005</v>
      </c>
      <c r="O2562" s="25" t="s">
        <v>3064</v>
      </c>
      <c r="P2562" s="25">
        <v>930</v>
      </c>
      <c r="Q2562" s="25">
        <v>5.8540000000000001</v>
      </c>
      <c r="R2562" s="25" t="s">
        <v>39</v>
      </c>
      <c r="S2562" s="25" t="s">
        <v>36</v>
      </c>
    </row>
    <row r="2563" spans="1:19" x14ac:dyDescent="0.35">
      <c r="A2563" s="25" t="str">
        <f>+N2563</f>
        <v>Werly Salomé</v>
      </c>
      <c r="B2563" s="25" t="str">
        <f>+M2563</f>
        <v>946.98.517.0</v>
      </c>
      <c r="C2563" s="25" t="str">
        <f>LEFT(L2563,2)</f>
        <v>R9</v>
      </c>
      <c r="D2563" s="25">
        <f>+Q2563</f>
        <v>0.75</v>
      </c>
      <c r="E2563" s="25" t="str">
        <f>+R2563</f>
        <v>A</v>
      </c>
      <c r="F2563" s="25" t="str">
        <f>+S2563</f>
        <v>S</v>
      </c>
      <c r="G2563" s="29" t="s">
        <v>543</v>
      </c>
      <c r="H2563" s="29" t="str">
        <f t="shared" si="40"/>
        <v/>
      </c>
      <c r="I2563" s="25" t="str">
        <f>IF(K2563&gt;4,"Dames","Messieurs")</f>
        <v>Dames</v>
      </c>
      <c r="J2563" t="str">
        <f>RIGHT(B2563,5)</f>
        <v>517.0</v>
      </c>
      <c r="K2563">
        <f>VALUE(LEFT(J2563,1))</f>
        <v>5</v>
      </c>
      <c r="L2563" s="25" t="str">
        <f>+O2563</f>
        <v>R9 </v>
      </c>
      <c r="M2563" s="25" t="s">
        <v>1405</v>
      </c>
      <c r="N2563" s="25" t="s">
        <v>1406</v>
      </c>
      <c r="O2563" s="25" t="s">
        <v>3073</v>
      </c>
      <c r="P2563" s="25">
        <v>11805</v>
      </c>
      <c r="Q2563" s="25">
        <v>0.75</v>
      </c>
      <c r="R2563" s="25" t="s">
        <v>36</v>
      </c>
      <c r="S2563" s="25" t="s">
        <v>878</v>
      </c>
    </row>
    <row r="2564" spans="1:19" x14ac:dyDescent="0.35">
      <c r="A2564" s="25" t="str">
        <f>+N2564</f>
        <v>Westphal Alexandra</v>
      </c>
      <c r="B2564" s="25" t="str">
        <f>+M2564</f>
        <v>948.16.808.0</v>
      </c>
      <c r="C2564" s="25" t="str">
        <f>LEFT(L2564,2)</f>
        <v>R9</v>
      </c>
      <c r="D2564" s="25">
        <f>+Q2564</f>
        <v>0.74299999999999999</v>
      </c>
      <c r="E2564" s="25" t="str">
        <f>+R2564</f>
        <v>10&amp;U</v>
      </c>
      <c r="F2564" s="25" t="str">
        <f>+S2564</f>
        <v>A</v>
      </c>
      <c r="G2564" s="29" t="s">
        <v>28</v>
      </c>
      <c r="H2564" s="29" t="str">
        <f t="shared" si="40"/>
        <v/>
      </c>
      <c r="I2564" s="25" t="str">
        <f>IF(K2564&gt;4,"Dames","Messieurs")</f>
        <v>Dames</v>
      </c>
      <c r="J2564" t="str">
        <f>RIGHT(B2564,5)</f>
        <v>808.0</v>
      </c>
      <c r="K2564">
        <f>VALUE(LEFT(J2564,1))</f>
        <v>8</v>
      </c>
      <c r="L2564" s="25" t="str">
        <f>+O2564</f>
        <v>R9 </v>
      </c>
      <c r="M2564" s="25" t="s">
        <v>4832</v>
      </c>
      <c r="N2564" s="25" t="s">
        <v>4833</v>
      </c>
      <c r="O2564" s="25" t="s">
        <v>3073</v>
      </c>
      <c r="P2564" s="25">
        <v>16552</v>
      </c>
      <c r="Q2564" s="25">
        <v>0.74299999999999999</v>
      </c>
      <c r="R2564" s="25" t="s">
        <v>110</v>
      </c>
      <c r="S2564" s="25" t="s">
        <v>36</v>
      </c>
    </row>
    <row r="2565" spans="1:19" x14ac:dyDescent="0.35">
      <c r="A2565" s="25" t="str">
        <f>+N2565</f>
        <v>Whitehead Girona Richard</v>
      </c>
      <c r="B2565" s="25" t="str">
        <f>+M2565</f>
        <v>949.82.159.0</v>
      </c>
      <c r="C2565" s="25" t="str">
        <f>LEFT(L2565,2)</f>
        <v>R5</v>
      </c>
      <c r="D2565" s="25">
        <f>+Q2565</f>
        <v>5.4630000000000001</v>
      </c>
      <c r="E2565" s="25" t="str">
        <f>+R2565</f>
        <v>40+</v>
      </c>
      <c r="F2565" s="25" t="str">
        <f>+S2565</f>
        <v>S</v>
      </c>
      <c r="G2565" s="29" t="s">
        <v>543</v>
      </c>
      <c r="H2565" s="29" t="str">
        <f t="shared" si="40"/>
        <v/>
      </c>
      <c r="I2565" s="25" t="str">
        <f>IF(K2565&gt;4,"Dames","Messieurs")</f>
        <v>Messieurs</v>
      </c>
      <c r="J2565" t="str">
        <f>RIGHT(B2565,5)</f>
        <v>159.0</v>
      </c>
      <c r="K2565">
        <f>VALUE(LEFT(J2565,1))</f>
        <v>1</v>
      </c>
      <c r="L2565" s="25" t="str">
        <f>+O2565</f>
        <v>R5 </v>
      </c>
      <c r="M2565" s="25" t="s">
        <v>4023</v>
      </c>
      <c r="N2565" s="25" t="s">
        <v>4024</v>
      </c>
      <c r="O2565" s="25" t="s">
        <v>3084</v>
      </c>
      <c r="P2565" s="25">
        <v>3200</v>
      </c>
      <c r="Q2565" s="25">
        <v>5.4630000000000001</v>
      </c>
      <c r="R2565" s="25" t="s">
        <v>68</v>
      </c>
      <c r="S2565" s="25" t="s">
        <v>878</v>
      </c>
    </row>
    <row r="2566" spans="1:19" x14ac:dyDescent="0.35">
      <c r="A2566" s="25" t="str">
        <f>+N2566</f>
        <v>Whiting Margaux</v>
      </c>
      <c r="B2566" s="25" t="str">
        <f>+M2566</f>
        <v>949.98.851.0</v>
      </c>
      <c r="C2566" s="25" t="str">
        <f>LEFT(L2566,2)</f>
        <v>R9</v>
      </c>
      <c r="D2566" s="25">
        <f>+Q2566</f>
        <v>0.75</v>
      </c>
      <c r="E2566" s="25" t="str">
        <f>+R2566</f>
        <v>A</v>
      </c>
      <c r="F2566" s="25" t="str">
        <f>+S2566</f>
        <v>S</v>
      </c>
      <c r="G2566" s="29" t="s">
        <v>3359</v>
      </c>
      <c r="H2566" s="29" t="str">
        <f t="shared" si="40"/>
        <v/>
      </c>
      <c r="I2566" s="25" t="str">
        <f>IF(K2566&gt;4,"Dames","Messieurs")</f>
        <v>Dames</v>
      </c>
      <c r="J2566" t="str">
        <f>RIGHT(B2566,5)</f>
        <v>851.0</v>
      </c>
      <c r="K2566">
        <f>VALUE(LEFT(J2566,1))</f>
        <v>8</v>
      </c>
      <c r="L2566" s="25" t="str">
        <f>+O2566</f>
        <v>R9 </v>
      </c>
      <c r="M2566" s="25" t="s">
        <v>1774</v>
      </c>
      <c r="N2566" s="25" t="s">
        <v>1775</v>
      </c>
      <c r="O2566" s="25" t="s">
        <v>3073</v>
      </c>
      <c r="P2566" s="25">
        <v>11805</v>
      </c>
      <c r="Q2566" s="25">
        <v>0.75</v>
      </c>
      <c r="R2566" s="25" t="s">
        <v>36</v>
      </c>
      <c r="S2566" s="25" t="s">
        <v>878</v>
      </c>
    </row>
    <row r="2567" spans="1:19" x14ac:dyDescent="0.35">
      <c r="A2567" s="25" t="str">
        <f>+N2567</f>
        <v>Widmer Chloé</v>
      </c>
      <c r="B2567" s="25" t="str">
        <f>+M2567</f>
        <v>951.08.882.0</v>
      </c>
      <c r="C2567" s="25" t="str">
        <f>LEFT(L2567,2)</f>
        <v>R9</v>
      </c>
      <c r="D2567" s="25">
        <f>+Q2567</f>
        <v>0.75</v>
      </c>
      <c r="E2567" s="25" t="str">
        <f>+R2567</f>
        <v>18&amp;U</v>
      </c>
      <c r="F2567" s="25" t="str">
        <f>+S2567</f>
        <v>S</v>
      </c>
      <c r="G2567" s="29" t="s">
        <v>543</v>
      </c>
      <c r="H2567" s="29" t="str">
        <f t="shared" si="40"/>
        <v/>
      </c>
      <c r="I2567" s="25" t="str">
        <f>IF(K2567&gt;4,"Dames","Messieurs")</f>
        <v>Dames</v>
      </c>
      <c r="J2567" t="str">
        <f>RIGHT(B2567,5)</f>
        <v>882.0</v>
      </c>
      <c r="K2567">
        <f>VALUE(LEFT(J2567,1))</f>
        <v>8</v>
      </c>
      <c r="L2567" s="25" t="str">
        <f>+O2567</f>
        <v>R9 </v>
      </c>
      <c r="M2567" s="25" t="s">
        <v>3123</v>
      </c>
      <c r="N2567" s="25" t="s">
        <v>3124</v>
      </c>
      <c r="O2567" s="25" t="s">
        <v>3073</v>
      </c>
      <c r="P2567" s="25">
        <v>11805</v>
      </c>
      <c r="Q2567" s="25">
        <v>0.75</v>
      </c>
      <c r="R2567" s="25" t="s">
        <v>73</v>
      </c>
      <c r="S2567" s="25" t="s">
        <v>878</v>
      </c>
    </row>
    <row r="2568" spans="1:19" x14ac:dyDescent="0.35">
      <c r="A2568" s="25" t="str">
        <f>+N2568</f>
        <v>Widmer Johan</v>
      </c>
      <c r="B2568" s="25" t="str">
        <f>+M2568</f>
        <v>951.88.171.0</v>
      </c>
      <c r="C2568" s="25" t="str">
        <f>LEFT(L2568,2)</f>
        <v>R9</v>
      </c>
      <c r="D2568" s="25">
        <f>+Q2568</f>
        <v>0.75</v>
      </c>
      <c r="E2568" s="25" t="str">
        <f>+R2568</f>
        <v>35+</v>
      </c>
      <c r="F2568" s="25" t="str">
        <f>+S2568</f>
        <v>S</v>
      </c>
      <c r="G2568" s="29" t="s">
        <v>543</v>
      </c>
      <c r="H2568" s="29" t="str">
        <f t="shared" si="40"/>
        <v/>
      </c>
      <c r="I2568" s="25" t="str">
        <f>IF(K2568&gt;4,"Dames","Messieurs")</f>
        <v>Messieurs</v>
      </c>
      <c r="J2568" t="str">
        <f>RIGHT(B2568,5)</f>
        <v>171.0</v>
      </c>
      <c r="K2568">
        <f>VALUE(LEFT(J2568,1))</f>
        <v>1</v>
      </c>
      <c r="L2568" s="25" t="str">
        <f>+O2568</f>
        <v>R9 </v>
      </c>
      <c r="M2568" s="25" t="s">
        <v>1407</v>
      </c>
      <c r="N2568" s="25" t="s">
        <v>1408</v>
      </c>
      <c r="O2568" s="25" t="s">
        <v>3073</v>
      </c>
      <c r="P2568" s="25">
        <v>32458</v>
      </c>
      <c r="Q2568" s="25">
        <v>0.75</v>
      </c>
      <c r="R2568" s="25" t="s">
        <v>42</v>
      </c>
      <c r="S2568" s="25" t="s">
        <v>878</v>
      </c>
    </row>
    <row r="2569" spans="1:19" x14ac:dyDescent="0.35">
      <c r="A2569" s="25" t="str">
        <f>+N2569</f>
        <v>Widmer Megane</v>
      </c>
      <c r="B2569" s="25" t="str">
        <f>+M2569</f>
        <v>951.92.615.0</v>
      </c>
      <c r="C2569" s="25" t="str">
        <f>LEFT(L2569,2)</f>
        <v>R9</v>
      </c>
      <c r="D2569" s="25">
        <f>+Q2569</f>
        <v>0.75</v>
      </c>
      <c r="E2569" s="25" t="str">
        <f>+R2569</f>
        <v>30+</v>
      </c>
      <c r="F2569" s="25" t="str">
        <f>+S2569</f>
        <v>A</v>
      </c>
      <c r="G2569" s="29" t="s">
        <v>27</v>
      </c>
      <c r="H2569" s="29" t="str">
        <f t="shared" si="40"/>
        <v/>
      </c>
      <c r="I2569" s="25" t="str">
        <f>IF(K2569&gt;4,"Dames","Messieurs")</f>
        <v>Dames</v>
      </c>
      <c r="J2569" t="str">
        <f>RIGHT(B2569,5)</f>
        <v>615.0</v>
      </c>
      <c r="K2569">
        <f>VALUE(LEFT(J2569,1))</f>
        <v>6</v>
      </c>
      <c r="L2569" s="25" t="str">
        <f>+O2569</f>
        <v>R9 </v>
      </c>
      <c r="M2569" s="25" t="s">
        <v>3744</v>
      </c>
      <c r="N2569" s="25" t="s">
        <v>3745</v>
      </c>
      <c r="O2569" s="25" t="s">
        <v>3073</v>
      </c>
      <c r="P2569" s="25">
        <v>11805</v>
      </c>
      <c r="Q2569" s="25">
        <v>0.75</v>
      </c>
      <c r="R2569" s="25" t="s">
        <v>35</v>
      </c>
      <c r="S2569" s="25" t="s">
        <v>36</v>
      </c>
    </row>
    <row r="2570" spans="1:19" x14ac:dyDescent="0.35">
      <c r="A2570" s="25" t="str">
        <f>+N2570</f>
        <v>Widmer Niels</v>
      </c>
      <c r="B2570" s="25" t="str">
        <f>+M2570</f>
        <v>951.13.489.0</v>
      </c>
      <c r="C2570" s="25" t="str">
        <f>LEFT(L2570,2)</f>
        <v>R9</v>
      </c>
      <c r="D2570" s="25">
        <f>+Q2570</f>
        <v>0.745</v>
      </c>
      <c r="E2570" s="25" t="str">
        <f>+R2570</f>
        <v>12&amp;U</v>
      </c>
      <c r="F2570" s="25" t="str">
        <f>+S2570</f>
        <v>A</v>
      </c>
      <c r="G2570" s="29" t="s">
        <v>543</v>
      </c>
      <c r="H2570" s="29" t="str">
        <f t="shared" si="40"/>
        <v/>
      </c>
      <c r="I2570" s="25" t="str">
        <f>IF(K2570&gt;4,"Dames","Messieurs")</f>
        <v>Messieurs</v>
      </c>
      <c r="J2570" t="str">
        <f>RIGHT(B2570,5)</f>
        <v>489.0</v>
      </c>
      <c r="K2570">
        <f>VALUE(LEFT(J2570,1))</f>
        <v>4</v>
      </c>
      <c r="L2570" s="25" t="str">
        <f>+O2570</f>
        <v>R9 </v>
      </c>
      <c r="M2570" s="25" t="s">
        <v>4042</v>
      </c>
      <c r="N2570" s="25" t="s">
        <v>4043</v>
      </c>
      <c r="O2570" s="25" t="s">
        <v>3073</v>
      </c>
      <c r="P2570" s="25">
        <v>44548</v>
      </c>
      <c r="Q2570" s="25">
        <v>0.745</v>
      </c>
      <c r="R2570" s="25" t="s">
        <v>50</v>
      </c>
      <c r="S2570" s="25" t="s">
        <v>36</v>
      </c>
    </row>
    <row r="2571" spans="1:19" x14ac:dyDescent="0.35">
      <c r="A2571" s="25" t="str">
        <f>+N2571</f>
        <v>Widmer Valérie</v>
      </c>
      <c r="B2571" s="25" t="str">
        <f>+M2571</f>
        <v>951.62.867.0</v>
      </c>
      <c r="C2571" s="25" t="str">
        <f>LEFT(L2571,2)</f>
        <v>R9</v>
      </c>
      <c r="D2571" s="25">
        <f>+Q2571</f>
        <v>0.74299999999999999</v>
      </c>
      <c r="E2571" s="25" t="str">
        <f>+R2571</f>
        <v>60+</v>
      </c>
      <c r="F2571" s="25" t="str">
        <f>+S2571</f>
        <v>A</v>
      </c>
      <c r="G2571" s="29" t="s">
        <v>28</v>
      </c>
      <c r="H2571" s="29" t="str">
        <f t="shared" si="40"/>
        <v/>
      </c>
      <c r="I2571" s="25" t="str">
        <f>IF(K2571&gt;4,"Dames","Messieurs")</f>
        <v>Dames</v>
      </c>
      <c r="J2571" t="str">
        <f>RIGHT(B2571,5)</f>
        <v>867.0</v>
      </c>
      <c r="K2571">
        <f>VALUE(LEFT(J2571,1))</f>
        <v>8</v>
      </c>
      <c r="L2571" s="25" t="str">
        <f>+O2571</f>
        <v>R9 </v>
      </c>
      <c r="M2571" s="25" t="s">
        <v>4828</v>
      </c>
      <c r="N2571" s="25" t="s">
        <v>4829</v>
      </c>
      <c r="O2571" s="25" t="s">
        <v>3073</v>
      </c>
      <c r="P2571" s="25">
        <v>16552</v>
      </c>
      <c r="Q2571" s="25">
        <v>0.74299999999999999</v>
      </c>
      <c r="R2571" s="25" t="s">
        <v>47</v>
      </c>
      <c r="S2571" s="25" t="s">
        <v>36</v>
      </c>
    </row>
    <row r="2572" spans="1:19" x14ac:dyDescent="0.35">
      <c r="A2572" s="25" t="str">
        <f>+N2572</f>
        <v>Wilhelm Alec</v>
      </c>
      <c r="B2572" s="25" t="str">
        <f>+M2572</f>
        <v>956.09.202.0</v>
      </c>
      <c r="C2572" s="25" t="str">
        <f>LEFT(L2572,2)</f>
        <v>R9</v>
      </c>
      <c r="D2572" s="25">
        <f>+Q2572</f>
        <v>0.75</v>
      </c>
      <c r="E2572" s="25" t="str">
        <f>+R2572</f>
        <v>16&amp;U</v>
      </c>
      <c r="F2572" s="25" t="str">
        <f>+S2572</f>
        <v>S</v>
      </c>
      <c r="G2572" s="29" t="s">
        <v>3359</v>
      </c>
      <c r="H2572" s="29" t="str">
        <f t="shared" si="40"/>
        <v/>
      </c>
      <c r="I2572" s="25" t="str">
        <f>IF(K2572&gt;4,"Dames","Messieurs")</f>
        <v>Messieurs</v>
      </c>
      <c r="J2572" t="str">
        <f>RIGHT(B2572,5)</f>
        <v>202.0</v>
      </c>
      <c r="K2572">
        <f>VALUE(LEFT(J2572,1))</f>
        <v>2</v>
      </c>
      <c r="L2572" s="25" t="str">
        <f>+O2572</f>
        <v>R9 </v>
      </c>
      <c r="M2572" s="25" t="s">
        <v>2687</v>
      </c>
      <c r="N2572" s="25" t="s">
        <v>2688</v>
      </c>
      <c r="O2572" s="25" t="s">
        <v>3073</v>
      </c>
      <c r="P2572" s="25">
        <v>32458</v>
      </c>
      <c r="Q2572" s="25">
        <v>0.75</v>
      </c>
      <c r="R2572" s="25" t="s">
        <v>87</v>
      </c>
      <c r="S2572" s="25" t="s">
        <v>878</v>
      </c>
    </row>
    <row r="2573" spans="1:19" x14ac:dyDescent="0.35">
      <c r="A2573" s="25" t="str">
        <f>+N2573</f>
        <v>Willi Nicole</v>
      </c>
      <c r="B2573" s="25" t="str">
        <f>+M2573</f>
        <v>956.67.824.0</v>
      </c>
      <c r="C2573" s="25" t="str">
        <f>LEFT(L2573,2)</f>
        <v>R8</v>
      </c>
      <c r="D2573" s="25">
        <f>+Q2573</f>
        <v>0.95299999999999996</v>
      </c>
      <c r="E2573" s="25" t="str">
        <f>+R2573</f>
        <v>55+</v>
      </c>
      <c r="F2573" s="25" t="str">
        <f>+S2573</f>
        <v>S</v>
      </c>
      <c r="G2573" s="29" t="s">
        <v>1839</v>
      </c>
      <c r="H2573" s="29" t="str">
        <f t="shared" si="40"/>
        <v/>
      </c>
      <c r="I2573" s="25" t="str">
        <f>IF(K2573&gt;4,"Dames","Messieurs")</f>
        <v>Dames</v>
      </c>
      <c r="J2573" t="str">
        <f>RIGHT(B2573,5)</f>
        <v>824.0</v>
      </c>
      <c r="K2573">
        <f>VALUE(LEFT(J2573,1))</f>
        <v>8</v>
      </c>
      <c r="L2573" s="25" t="str">
        <f>+O2573</f>
        <v>R8 </v>
      </c>
      <c r="M2573" s="25" t="s">
        <v>1930</v>
      </c>
      <c r="N2573" s="25" t="s">
        <v>1931</v>
      </c>
      <c r="O2573" s="25" t="s">
        <v>3070</v>
      </c>
      <c r="P2573" s="25">
        <v>10824</v>
      </c>
      <c r="Q2573" s="25">
        <v>0.95299999999999996</v>
      </c>
      <c r="R2573" s="25" t="s">
        <v>53</v>
      </c>
      <c r="S2573" s="25" t="s">
        <v>878</v>
      </c>
    </row>
    <row r="2574" spans="1:19" x14ac:dyDescent="0.35">
      <c r="A2574" s="25" t="str">
        <f>+N2574</f>
        <v>Williams Gabriele</v>
      </c>
      <c r="B2574" s="25" t="str">
        <f>+M2574</f>
        <v>956.07.464.0</v>
      </c>
      <c r="C2574" s="25" t="str">
        <f>LEFT(L2574,2)</f>
        <v>R9</v>
      </c>
      <c r="D2574" s="25">
        <f>+Q2574</f>
        <v>0.75</v>
      </c>
      <c r="E2574" s="25" t="str">
        <f>+R2574</f>
        <v>18&amp;U</v>
      </c>
      <c r="F2574" s="25" t="str">
        <f>+S2574</f>
        <v>S</v>
      </c>
      <c r="G2574" s="29" t="s">
        <v>3995</v>
      </c>
      <c r="H2574" s="29" t="str">
        <f t="shared" si="40"/>
        <v/>
      </c>
      <c r="I2574" s="25" t="str">
        <f>IF(K2574&gt;4,"Dames","Messieurs")</f>
        <v>Messieurs</v>
      </c>
      <c r="J2574" t="str">
        <f>RIGHT(B2574,5)</f>
        <v>464.0</v>
      </c>
      <c r="K2574">
        <f>VALUE(LEFT(J2574,1))</f>
        <v>4</v>
      </c>
      <c r="L2574" s="25" t="str">
        <f>+O2574</f>
        <v>R9 </v>
      </c>
      <c r="M2574" s="25" t="s">
        <v>4344</v>
      </c>
      <c r="N2574" s="25" t="s">
        <v>4345</v>
      </c>
      <c r="O2574" s="25" t="s">
        <v>3073</v>
      </c>
      <c r="P2574" s="25">
        <v>32458</v>
      </c>
      <c r="Q2574" s="25">
        <v>0.75</v>
      </c>
      <c r="R2574" s="25" t="s">
        <v>73</v>
      </c>
      <c r="S2574" s="25" t="s">
        <v>878</v>
      </c>
    </row>
    <row r="2575" spans="1:19" x14ac:dyDescent="0.35">
      <c r="A2575" s="25" t="str">
        <f>+N2575</f>
        <v>Wilmot Tabitha</v>
      </c>
      <c r="B2575" s="25" t="str">
        <f>+M2575</f>
        <v>956.03.839.0</v>
      </c>
      <c r="C2575" s="25" t="str">
        <f>LEFT(L2575,2)</f>
        <v>R8</v>
      </c>
      <c r="D2575" s="25">
        <f>+Q2575</f>
        <v>1.3620000000000001</v>
      </c>
      <c r="E2575" s="25" t="str">
        <f>+R2575</f>
        <v>A</v>
      </c>
      <c r="F2575" s="25" t="str">
        <f>+S2575</f>
        <v>S</v>
      </c>
      <c r="G2575" s="29" t="s">
        <v>1839</v>
      </c>
      <c r="H2575" s="29" t="str">
        <f t="shared" si="40"/>
        <v/>
      </c>
      <c r="I2575" s="25" t="str">
        <f>IF(K2575&gt;4,"Dames","Messieurs")</f>
        <v>Dames</v>
      </c>
      <c r="J2575" t="str">
        <f>RIGHT(B2575,5)</f>
        <v>839.0</v>
      </c>
      <c r="K2575">
        <f>VALUE(LEFT(J2575,1))</f>
        <v>8</v>
      </c>
      <c r="L2575" s="25" t="str">
        <f>+O2575</f>
        <v>R8 </v>
      </c>
      <c r="M2575" s="25" t="s">
        <v>1986</v>
      </c>
      <c r="N2575" s="25" t="s">
        <v>1987</v>
      </c>
      <c r="O2575" s="25" t="s">
        <v>3070</v>
      </c>
      <c r="P2575" s="25">
        <v>9123</v>
      </c>
      <c r="Q2575" s="25">
        <v>1.3620000000000001</v>
      </c>
      <c r="R2575" s="25" t="s">
        <v>36</v>
      </c>
      <c r="S2575" s="25" t="s">
        <v>878</v>
      </c>
    </row>
    <row r="2576" spans="1:19" x14ac:dyDescent="0.35">
      <c r="A2576" s="25" t="str">
        <f>+N2576</f>
        <v>Winiger Samuel</v>
      </c>
      <c r="B2576" s="25" t="str">
        <f>+M2576</f>
        <v>777.11.308.0</v>
      </c>
      <c r="C2576" s="25" t="str">
        <f>LEFT(L2576,2)</f>
        <v>R5</v>
      </c>
      <c r="D2576" s="25">
        <f>+Q2576</f>
        <v>4.9489999999999998</v>
      </c>
      <c r="E2576" s="25" t="str">
        <f>+R2576</f>
        <v>14&amp;U</v>
      </c>
      <c r="F2576" s="25" t="str">
        <f>+S2576</f>
        <v>A</v>
      </c>
      <c r="G2576" s="29" t="s">
        <v>3996</v>
      </c>
      <c r="H2576" s="29" t="str">
        <f t="shared" si="40"/>
        <v/>
      </c>
      <c r="I2576" s="25" t="str">
        <f>IF(K2576&gt;4,"Dames","Messieurs")</f>
        <v>Messieurs</v>
      </c>
      <c r="J2576" t="str">
        <f>RIGHT(B2576,5)</f>
        <v>308.0</v>
      </c>
      <c r="K2576">
        <f>VALUE(LEFT(J2576,1))</f>
        <v>3</v>
      </c>
      <c r="L2576" s="25" t="str">
        <f>+O2576</f>
        <v>R5 </v>
      </c>
      <c r="M2576" s="25" t="s">
        <v>4437</v>
      </c>
      <c r="N2576" s="25" t="s">
        <v>4438</v>
      </c>
      <c r="O2576" s="25" t="s">
        <v>3084</v>
      </c>
      <c r="P2576" s="25">
        <v>4447</v>
      </c>
      <c r="Q2576" s="25">
        <v>4.9489999999999998</v>
      </c>
      <c r="R2576" s="25" t="s">
        <v>83</v>
      </c>
      <c r="S2576" s="25" t="s">
        <v>36</v>
      </c>
    </row>
    <row r="2577" spans="1:19" x14ac:dyDescent="0.35">
      <c r="A2577" s="25" t="str">
        <f>+N2577</f>
        <v>Winterhalter Frederic</v>
      </c>
      <c r="B2577" s="25" t="str">
        <f>+M2577</f>
        <v>957.73.381.0</v>
      </c>
      <c r="C2577" s="25" t="str">
        <f>LEFT(L2577,2)</f>
        <v>R9</v>
      </c>
      <c r="D2577" s="25">
        <f>+Q2577</f>
        <v>0.75</v>
      </c>
      <c r="E2577" s="25" t="str">
        <f>+R2577</f>
        <v>50+</v>
      </c>
      <c r="F2577" s="25" t="str">
        <f>+S2577</f>
        <v>S</v>
      </c>
      <c r="G2577" s="29" t="s">
        <v>539</v>
      </c>
      <c r="H2577" s="29" t="str">
        <f t="shared" si="40"/>
        <v/>
      </c>
      <c r="I2577" s="25" t="str">
        <f>IF(K2577&gt;4,"Dames","Messieurs")</f>
        <v>Messieurs</v>
      </c>
      <c r="J2577" t="str">
        <f>RIGHT(B2577,5)</f>
        <v>381.0</v>
      </c>
      <c r="K2577">
        <f>VALUE(LEFT(J2577,1))</f>
        <v>3</v>
      </c>
      <c r="L2577" s="25" t="str">
        <f>+O2577</f>
        <v>R9 </v>
      </c>
      <c r="M2577" s="25" t="s">
        <v>3095</v>
      </c>
      <c r="N2577" s="25" t="s">
        <v>3096</v>
      </c>
      <c r="O2577" s="25" t="s">
        <v>3073</v>
      </c>
      <c r="P2577" s="25">
        <v>32458</v>
      </c>
      <c r="Q2577" s="25">
        <v>0.75</v>
      </c>
      <c r="R2577" s="25" t="s">
        <v>39</v>
      </c>
      <c r="S2577" s="25" t="s">
        <v>878</v>
      </c>
    </row>
    <row r="2578" spans="1:19" x14ac:dyDescent="0.35">
      <c r="A2578" s="25" t="str">
        <f>+N2578</f>
        <v>Winterhalter Ludovic</v>
      </c>
      <c r="B2578" s="25" t="str">
        <f>+M2578</f>
        <v>957.07.379.0</v>
      </c>
      <c r="C2578" s="25" t="str">
        <f>LEFT(L2578,2)</f>
        <v>R9</v>
      </c>
      <c r="D2578" s="25">
        <f>+Q2578</f>
        <v>0.75</v>
      </c>
      <c r="E2578" s="25" t="str">
        <f>+R2578</f>
        <v>18&amp;U</v>
      </c>
      <c r="F2578" s="25" t="str">
        <f>+S2578</f>
        <v>S</v>
      </c>
      <c r="G2578" s="29" t="s">
        <v>539</v>
      </c>
      <c r="H2578" s="29" t="str">
        <f t="shared" si="40"/>
        <v/>
      </c>
      <c r="I2578" s="25" t="str">
        <f>IF(K2578&gt;4,"Dames","Messieurs")</f>
        <v>Messieurs</v>
      </c>
      <c r="J2578" t="str">
        <f>RIGHT(B2578,5)</f>
        <v>379.0</v>
      </c>
      <c r="K2578">
        <f>VALUE(LEFT(J2578,1))</f>
        <v>3</v>
      </c>
      <c r="L2578" s="25" t="str">
        <f>+O2578</f>
        <v>R9 </v>
      </c>
      <c r="M2578" s="25" t="s">
        <v>2317</v>
      </c>
      <c r="N2578" s="25" t="s">
        <v>2318</v>
      </c>
      <c r="O2578" s="25" t="s">
        <v>3073</v>
      </c>
      <c r="P2578" s="25">
        <v>32458</v>
      </c>
      <c r="Q2578" s="25">
        <v>0.75</v>
      </c>
      <c r="R2578" s="25" t="s">
        <v>73</v>
      </c>
      <c r="S2578" s="25" t="s">
        <v>878</v>
      </c>
    </row>
    <row r="2579" spans="1:19" x14ac:dyDescent="0.35">
      <c r="A2579" s="25" t="str">
        <f>+N2579</f>
        <v>Winterhalter Marie</v>
      </c>
      <c r="B2579" s="25" t="str">
        <f>+M2579</f>
        <v>957.13.652.0</v>
      </c>
      <c r="C2579" s="25" t="str">
        <f>LEFT(L2579,2)</f>
        <v>R9</v>
      </c>
      <c r="D2579" s="25">
        <f>+Q2579</f>
        <v>0.75</v>
      </c>
      <c r="E2579" s="25" t="str">
        <f>+R2579</f>
        <v>12&amp;U</v>
      </c>
      <c r="F2579" s="25" t="str">
        <f>+S2579</f>
        <v>A</v>
      </c>
      <c r="G2579" s="29" t="s">
        <v>539</v>
      </c>
      <c r="H2579" s="29" t="str">
        <f t="shared" si="40"/>
        <v/>
      </c>
      <c r="I2579" s="25" t="str">
        <f>IF(K2579&gt;4,"Dames","Messieurs")</f>
        <v>Dames</v>
      </c>
      <c r="J2579" t="str">
        <f>RIGHT(B2579,5)</f>
        <v>652.0</v>
      </c>
      <c r="K2579">
        <f>VALUE(LEFT(J2579,1))</f>
        <v>6</v>
      </c>
      <c r="L2579" s="25" t="str">
        <f>+O2579</f>
        <v>R9 </v>
      </c>
      <c r="M2579" s="25" t="s">
        <v>3116</v>
      </c>
      <c r="N2579" s="25" t="s">
        <v>3117</v>
      </c>
      <c r="O2579" s="25" t="s">
        <v>3073</v>
      </c>
      <c r="P2579" s="25">
        <v>11805</v>
      </c>
      <c r="Q2579" s="25">
        <v>0.75</v>
      </c>
      <c r="R2579" s="25" t="s">
        <v>50</v>
      </c>
      <c r="S2579" s="25" t="s">
        <v>36</v>
      </c>
    </row>
    <row r="2580" spans="1:19" x14ac:dyDescent="0.35">
      <c r="A2580" s="25" t="str">
        <f>+N2580</f>
        <v>Wittig Alain</v>
      </c>
      <c r="B2580" s="25" t="str">
        <f>+M2580</f>
        <v>962.72.405.0</v>
      </c>
      <c r="C2580" s="25" t="str">
        <f>LEFT(L2580,2)</f>
        <v>R9</v>
      </c>
      <c r="D2580" s="25">
        <f>+Q2580</f>
        <v>0.745</v>
      </c>
      <c r="E2580" s="25" t="str">
        <f>+R2580</f>
        <v>50+</v>
      </c>
      <c r="F2580" s="25" t="str">
        <f>+S2580</f>
        <v>A</v>
      </c>
      <c r="G2580" s="29" t="s">
        <v>1839</v>
      </c>
      <c r="H2580" s="29" t="str">
        <f t="shared" si="40"/>
        <v/>
      </c>
      <c r="I2580" s="25" t="str">
        <f>IF(K2580&gt;4,"Dames","Messieurs")</f>
        <v>Messieurs</v>
      </c>
      <c r="J2580" t="str">
        <f>RIGHT(B2580,5)</f>
        <v>405.0</v>
      </c>
      <c r="K2580">
        <f>VALUE(LEFT(J2580,1))</f>
        <v>4</v>
      </c>
      <c r="L2580" s="25" t="str">
        <f>+O2580</f>
        <v>R9 </v>
      </c>
      <c r="M2580" s="25" t="s">
        <v>5003</v>
      </c>
      <c r="N2580" s="25" t="s">
        <v>5004</v>
      </c>
      <c r="O2580" s="25" t="s">
        <v>3073</v>
      </c>
      <c r="P2580" s="25">
        <v>44548</v>
      </c>
      <c r="Q2580" s="25">
        <v>0.745</v>
      </c>
      <c r="R2580" s="25" t="s">
        <v>39</v>
      </c>
      <c r="S2580" s="25" t="s">
        <v>36</v>
      </c>
    </row>
    <row r="2581" spans="1:19" x14ac:dyDescent="0.35">
      <c r="A2581" s="25" t="str">
        <f>+N2581</f>
        <v>Wuest Alyssa</v>
      </c>
      <c r="B2581" s="25" t="str">
        <f>+M2581</f>
        <v>968.81.805.0</v>
      </c>
      <c r="C2581" s="25" t="str">
        <f>LEFT(L2581,2)</f>
        <v>R6</v>
      </c>
      <c r="D2581" s="25">
        <f>+Q2581</f>
        <v>3.57</v>
      </c>
      <c r="E2581" s="25" t="str">
        <f>+R2581</f>
        <v>40+</v>
      </c>
      <c r="F2581" s="25" t="str">
        <f>+S2581</f>
        <v>A</v>
      </c>
      <c r="G2581" s="29" t="s">
        <v>2175</v>
      </c>
      <c r="H2581" s="29" t="str">
        <f t="shared" si="40"/>
        <v/>
      </c>
      <c r="I2581" s="25" t="str">
        <f>IF(K2581&gt;4,"Dames","Messieurs")</f>
        <v>Dames</v>
      </c>
      <c r="J2581" t="str">
        <f>RIGHT(B2581,5)</f>
        <v>805.0</v>
      </c>
      <c r="K2581">
        <f>VALUE(LEFT(J2581,1))</f>
        <v>8</v>
      </c>
      <c r="L2581" s="25" t="str">
        <f>+O2581</f>
        <v>R6 </v>
      </c>
      <c r="M2581" s="25" t="s">
        <v>2775</v>
      </c>
      <c r="N2581" s="25" t="s">
        <v>2776</v>
      </c>
      <c r="O2581" s="25" t="s">
        <v>3065</v>
      </c>
      <c r="P2581" s="25">
        <v>3334</v>
      </c>
      <c r="Q2581" s="25">
        <v>3.57</v>
      </c>
      <c r="R2581" s="25" t="s">
        <v>68</v>
      </c>
      <c r="S2581" s="25" t="s">
        <v>36</v>
      </c>
    </row>
    <row r="2582" spans="1:19" x14ac:dyDescent="0.35">
      <c r="A2582" s="25" t="str">
        <f>+N2582</f>
        <v>Wurlod Olivier</v>
      </c>
      <c r="B2582" s="25" t="str">
        <f>+M2582</f>
        <v>968.81.480.0</v>
      </c>
      <c r="C2582" s="25" t="str">
        <f>LEFT(L2582,2)</f>
        <v>R9</v>
      </c>
      <c r="D2582" s="25">
        <f>+Q2582</f>
        <v>0.75</v>
      </c>
      <c r="E2582" s="25" t="str">
        <f>+R2582</f>
        <v>40+</v>
      </c>
      <c r="F2582" s="25" t="str">
        <f>+S2582</f>
        <v>S</v>
      </c>
      <c r="G2582" s="29" t="s">
        <v>28</v>
      </c>
      <c r="H2582" s="29" t="str">
        <f t="shared" si="40"/>
        <v/>
      </c>
      <c r="I2582" s="25" t="str">
        <f>IF(K2582&gt;4,"Dames","Messieurs")</f>
        <v>Messieurs</v>
      </c>
      <c r="J2582" t="str">
        <f>RIGHT(B2582,5)</f>
        <v>480.0</v>
      </c>
      <c r="K2582">
        <f>VALUE(LEFT(J2582,1))</f>
        <v>4</v>
      </c>
      <c r="L2582" s="25" t="str">
        <f>+O2582</f>
        <v>R9 </v>
      </c>
      <c r="M2582" s="25" t="s">
        <v>413</v>
      </c>
      <c r="N2582" s="25" t="s">
        <v>414</v>
      </c>
      <c r="O2582" s="25" t="s">
        <v>3073</v>
      </c>
      <c r="P2582" s="25">
        <v>32458</v>
      </c>
      <c r="Q2582" s="25">
        <v>0.75</v>
      </c>
      <c r="R2582" s="25" t="s">
        <v>68</v>
      </c>
      <c r="S2582" s="25" t="s">
        <v>878</v>
      </c>
    </row>
    <row r="2583" spans="1:19" x14ac:dyDescent="0.35">
      <c r="A2583" s="25" t="str">
        <f>+N2583</f>
        <v>Wüthrich Neal</v>
      </c>
      <c r="B2583" s="25" t="str">
        <f>+M2583</f>
        <v>969.07.474.0</v>
      </c>
      <c r="C2583" s="25" t="str">
        <f>LEFT(L2583,2)</f>
        <v>R5</v>
      </c>
      <c r="D2583" s="25">
        <f>+Q2583</f>
        <v>4.8730000000000002</v>
      </c>
      <c r="E2583" s="25" t="str">
        <f>+R2583</f>
        <v>18&amp;U</v>
      </c>
      <c r="F2583" s="25" t="str">
        <f>+S2583</f>
        <v>A</v>
      </c>
      <c r="G2583" s="29" t="s">
        <v>3393</v>
      </c>
      <c r="H2583" s="29" t="str">
        <f t="shared" si="40"/>
        <v/>
      </c>
      <c r="I2583" s="25" t="str">
        <f>IF(K2583&gt;4,"Dames","Messieurs")</f>
        <v>Messieurs</v>
      </c>
      <c r="J2583" t="str">
        <f>RIGHT(B2583,5)</f>
        <v>474.0</v>
      </c>
      <c r="K2583">
        <f>VALUE(LEFT(J2583,1))</f>
        <v>4</v>
      </c>
      <c r="L2583" s="25" t="str">
        <f>+O2583</f>
        <v>R5 </v>
      </c>
      <c r="M2583" s="25" t="s">
        <v>3584</v>
      </c>
      <c r="N2583" s="25" t="s">
        <v>3585</v>
      </c>
      <c r="O2583" s="25" t="s">
        <v>3084</v>
      </c>
      <c r="P2583" s="25">
        <v>4641</v>
      </c>
      <c r="Q2583" s="25">
        <v>4.8730000000000002</v>
      </c>
      <c r="R2583" s="25" t="s">
        <v>73</v>
      </c>
      <c r="S2583" s="25" t="s">
        <v>36</v>
      </c>
    </row>
    <row r="2584" spans="1:19" x14ac:dyDescent="0.35">
      <c r="A2584" s="25" t="str">
        <f>+N2584</f>
        <v>Wuthrich René</v>
      </c>
      <c r="B2584" s="25" t="str">
        <f>+M2584</f>
        <v>969.50.366.0</v>
      </c>
      <c r="C2584" s="25" t="str">
        <f>LEFT(L2584,2)</f>
        <v>R9</v>
      </c>
      <c r="D2584" s="25">
        <f>+Q2584</f>
        <v>0.75</v>
      </c>
      <c r="E2584" s="25" t="str">
        <f>+R2584</f>
        <v>75+</v>
      </c>
      <c r="F2584" s="25" t="str">
        <f>+S2584</f>
        <v>S</v>
      </c>
      <c r="G2584" s="29" t="s">
        <v>3995</v>
      </c>
      <c r="H2584" s="29" t="str">
        <f t="shared" si="40"/>
        <v/>
      </c>
      <c r="I2584" s="25" t="str">
        <f>IF(K2584&gt;4,"Dames","Messieurs")</f>
        <v>Messieurs</v>
      </c>
      <c r="J2584" t="str">
        <f>RIGHT(B2584,5)</f>
        <v>366.0</v>
      </c>
      <c r="K2584">
        <f>VALUE(LEFT(J2584,1))</f>
        <v>3</v>
      </c>
      <c r="L2584" s="25" t="str">
        <f>+O2584</f>
        <v>R9 </v>
      </c>
      <c r="M2584" s="25" t="s">
        <v>4328</v>
      </c>
      <c r="N2584" s="25" t="s">
        <v>4329</v>
      </c>
      <c r="O2584" s="25" t="s">
        <v>3073</v>
      </c>
      <c r="P2584" s="25">
        <v>32458</v>
      </c>
      <c r="Q2584" s="25">
        <v>0.75</v>
      </c>
      <c r="R2584" s="25" t="s">
        <v>159</v>
      </c>
      <c r="S2584" s="25" t="s">
        <v>878</v>
      </c>
    </row>
    <row r="2585" spans="1:19" x14ac:dyDescent="0.35">
      <c r="A2585" s="25" t="str">
        <f>+N2585</f>
        <v>Wymann Loïc</v>
      </c>
      <c r="B2585" s="25" t="str">
        <f>+M2585</f>
        <v>971.76.230.0</v>
      </c>
      <c r="C2585" s="25" t="str">
        <f>LEFT(L2585,2)</f>
        <v>R8</v>
      </c>
      <c r="D2585" s="25">
        <f>+Q2585</f>
        <v>1.611</v>
      </c>
      <c r="E2585" s="25" t="str">
        <f>+R2585</f>
        <v>45+</v>
      </c>
      <c r="F2585" s="25" t="str">
        <f>+S2585</f>
        <v>A</v>
      </c>
      <c r="G2585" s="29" t="s">
        <v>3979</v>
      </c>
      <c r="H2585" s="29" t="str">
        <f t="shared" si="40"/>
        <v/>
      </c>
      <c r="I2585" s="25" t="str">
        <f>IF(K2585&gt;4,"Dames","Messieurs")</f>
        <v>Messieurs</v>
      </c>
      <c r="J2585" t="str">
        <f>RIGHT(B2585,5)</f>
        <v>230.0</v>
      </c>
      <c r="K2585">
        <f>VALUE(LEFT(J2585,1))</f>
        <v>2</v>
      </c>
      <c r="L2585" s="25" t="str">
        <f>+O2585</f>
        <v>R8 </v>
      </c>
      <c r="M2585" s="25" t="s">
        <v>3770</v>
      </c>
      <c r="N2585" s="25" t="s">
        <v>3771</v>
      </c>
      <c r="O2585" s="25" t="s">
        <v>3070</v>
      </c>
      <c r="P2585" s="25">
        <v>22419</v>
      </c>
      <c r="Q2585" s="25">
        <v>1.611</v>
      </c>
      <c r="R2585" s="25" t="s">
        <v>78</v>
      </c>
      <c r="S2585" s="25" t="s">
        <v>36</v>
      </c>
    </row>
    <row r="2586" spans="1:19" x14ac:dyDescent="0.35">
      <c r="A2586" s="25" t="str">
        <f>+N2586</f>
        <v>Xie Jiaheng</v>
      </c>
      <c r="B2586" s="25" t="str">
        <f>+M2586</f>
        <v>974.12.358.0</v>
      </c>
      <c r="C2586" s="25" t="str">
        <f>LEFT(L2586,2)</f>
        <v>R7</v>
      </c>
      <c r="D2586" s="25">
        <f>+Q2586</f>
        <v>3.0409999999999999</v>
      </c>
      <c r="E2586" s="25" t="str">
        <f>+R2586</f>
        <v>14&amp;U</v>
      </c>
      <c r="F2586" s="25" t="str">
        <f>+S2586</f>
        <v>A</v>
      </c>
      <c r="G2586" s="29" t="s">
        <v>29</v>
      </c>
      <c r="H2586" s="29" t="str">
        <f t="shared" si="40"/>
        <v/>
      </c>
      <c r="I2586" s="25" t="str">
        <f>IF(K2586&gt;4,"Dames","Messieurs")</f>
        <v>Messieurs</v>
      </c>
      <c r="J2586" t="str">
        <f>RIGHT(B2586,5)</f>
        <v>358.0</v>
      </c>
      <c r="K2586">
        <f>VALUE(LEFT(J2586,1))</f>
        <v>3</v>
      </c>
      <c r="L2586" s="25" t="str">
        <f>+O2586</f>
        <v>R7 </v>
      </c>
      <c r="M2586" s="25" t="s">
        <v>5252</v>
      </c>
      <c r="N2586" s="25" t="s">
        <v>5253</v>
      </c>
      <c r="O2586" s="25" t="s">
        <v>3066</v>
      </c>
      <c r="P2586" s="25">
        <v>12349</v>
      </c>
      <c r="Q2586" s="25">
        <v>3.0409999999999999</v>
      </c>
      <c r="R2586" s="25" t="s">
        <v>83</v>
      </c>
      <c r="S2586" s="25" t="s">
        <v>36</v>
      </c>
    </row>
    <row r="2587" spans="1:19" x14ac:dyDescent="0.35">
      <c r="A2587" s="25" t="str">
        <f>+N2587</f>
        <v>Yakovlev Pavel</v>
      </c>
      <c r="B2587" s="25" t="str">
        <f>+M2587</f>
        <v>975.77.180.0</v>
      </c>
      <c r="C2587" s="25" t="str">
        <f>LEFT(L2587,2)</f>
        <v>R9</v>
      </c>
      <c r="D2587" s="25">
        <f>+Q2587</f>
        <v>0.84799999999999998</v>
      </c>
      <c r="E2587" s="25" t="str">
        <f>+R2587</f>
        <v>45+</v>
      </c>
      <c r="F2587" s="25" t="str">
        <f>+S2587</f>
        <v>A</v>
      </c>
      <c r="G2587" s="29" t="s">
        <v>3359</v>
      </c>
      <c r="H2587" s="29" t="str">
        <f t="shared" ref="H2587:H2646" si="41">IF(B2587=B2586,1,"")</f>
        <v/>
      </c>
      <c r="I2587" s="25" t="str">
        <f>IF(K2587&gt;4,"Dames","Messieurs")</f>
        <v>Messieurs</v>
      </c>
      <c r="J2587" t="str">
        <f>RIGHT(B2587,5)</f>
        <v>180.0</v>
      </c>
      <c r="K2587">
        <f>VALUE(LEFT(J2587,1))</f>
        <v>1</v>
      </c>
      <c r="L2587" s="25" t="str">
        <f>+O2587</f>
        <v>R9 </v>
      </c>
      <c r="M2587" s="25" t="s">
        <v>3355</v>
      </c>
      <c r="N2587" s="25" t="s">
        <v>3356</v>
      </c>
      <c r="O2587" s="25" t="s">
        <v>3073</v>
      </c>
      <c r="P2587" s="25">
        <v>31082</v>
      </c>
      <c r="Q2587" s="25">
        <v>0.84799999999999998</v>
      </c>
      <c r="R2587" s="25" t="s">
        <v>78</v>
      </c>
      <c r="S2587" s="25" t="s">
        <v>36</v>
      </c>
    </row>
    <row r="2588" spans="1:19" x14ac:dyDescent="0.35">
      <c r="A2588" s="25" t="str">
        <f>+N2588</f>
        <v>Yang Charlie</v>
      </c>
      <c r="B2588" s="25" t="str">
        <f>+M2588</f>
        <v>975.08.348.1</v>
      </c>
      <c r="C2588" s="25" t="str">
        <f>LEFT(L2588,2)</f>
        <v>R9</v>
      </c>
      <c r="D2588" s="25">
        <f>+Q2588</f>
        <v>0.75</v>
      </c>
      <c r="E2588" s="25" t="str">
        <f>+R2588</f>
        <v>18&amp;U</v>
      </c>
      <c r="F2588" s="25" t="str">
        <f>+S2588</f>
        <v>A</v>
      </c>
      <c r="G2588" s="29" t="s">
        <v>3359</v>
      </c>
      <c r="H2588" s="29" t="str">
        <f t="shared" si="41"/>
        <v/>
      </c>
      <c r="I2588" s="25" t="str">
        <f>IF(K2588&gt;4,"Dames","Messieurs")</f>
        <v>Messieurs</v>
      </c>
      <c r="J2588" t="str">
        <f>RIGHT(B2588,5)</f>
        <v>348.1</v>
      </c>
      <c r="K2588">
        <f>VALUE(LEFT(J2588,1))</f>
        <v>3</v>
      </c>
      <c r="L2588" s="25" t="str">
        <f>+O2588</f>
        <v>R9 </v>
      </c>
      <c r="M2588" s="25" t="s">
        <v>1776</v>
      </c>
      <c r="N2588" s="25" t="s">
        <v>1777</v>
      </c>
      <c r="O2588" s="25" t="s">
        <v>3073</v>
      </c>
      <c r="P2588" s="25">
        <v>32458</v>
      </c>
      <c r="Q2588" s="25">
        <v>0.75</v>
      </c>
      <c r="R2588" s="25" t="s">
        <v>73</v>
      </c>
      <c r="S2588" s="25" t="s">
        <v>36</v>
      </c>
    </row>
    <row r="2589" spans="1:19" x14ac:dyDescent="0.35">
      <c r="A2589" s="25" t="str">
        <f>+N2589</f>
        <v>Yechouroun Daniel</v>
      </c>
      <c r="B2589" s="25" t="str">
        <f>+M2589</f>
        <v>975.11.184.0</v>
      </c>
      <c r="C2589" s="25" t="str">
        <f>LEFT(L2589,2)</f>
        <v>R9</v>
      </c>
      <c r="D2589" s="25">
        <f>+Q2589</f>
        <v>0.75</v>
      </c>
      <c r="E2589" s="25" t="str">
        <f>+R2589</f>
        <v>14&amp;U</v>
      </c>
      <c r="F2589" s="25" t="str">
        <f>+S2589</f>
        <v>A</v>
      </c>
      <c r="G2589" s="29" t="s">
        <v>3994</v>
      </c>
      <c r="H2589" s="29" t="str">
        <f t="shared" si="41"/>
        <v/>
      </c>
      <c r="I2589" s="25" t="str">
        <f>IF(K2589&gt;4,"Dames","Messieurs")</f>
        <v>Messieurs</v>
      </c>
      <c r="J2589" t="str">
        <f>RIGHT(B2589,5)</f>
        <v>184.0</v>
      </c>
      <c r="K2589">
        <f>VALUE(LEFT(J2589,1))</f>
        <v>1</v>
      </c>
      <c r="L2589" s="25" t="str">
        <f>+O2589</f>
        <v>R9 </v>
      </c>
      <c r="M2589" s="25" t="s">
        <v>4697</v>
      </c>
      <c r="N2589" s="25" t="s">
        <v>4698</v>
      </c>
      <c r="O2589" s="25" t="s">
        <v>3073</v>
      </c>
      <c r="P2589" s="25">
        <v>32458</v>
      </c>
      <c r="Q2589" s="25">
        <v>0.75</v>
      </c>
      <c r="R2589" s="25" t="s">
        <v>83</v>
      </c>
      <c r="S2589" s="25" t="s">
        <v>36</v>
      </c>
    </row>
    <row r="2590" spans="1:19" x14ac:dyDescent="0.35">
      <c r="A2590" s="25" t="str">
        <f>+N2590</f>
        <v>Yechouroun Irina</v>
      </c>
      <c r="B2590" s="25" t="str">
        <f>+M2590</f>
        <v>975.74.608.0</v>
      </c>
      <c r="C2590" s="25" t="str">
        <f>LEFT(L2590,2)</f>
        <v>R9</v>
      </c>
      <c r="D2590" s="25">
        <f>+Q2590</f>
        <v>0.75</v>
      </c>
      <c r="E2590" s="25" t="str">
        <f>+R2590</f>
        <v>50+</v>
      </c>
      <c r="F2590" s="25" t="str">
        <f>+S2590</f>
        <v>S</v>
      </c>
      <c r="G2590" s="29" t="s">
        <v>3994</v>
      </c>
      <c r="H2590" s="29" t="str">
        <f t="shared" si="41"/>
        <v/>
      </c>
      <c r="I2590" s="25" t="str">
        <f>IF(K2590&gt;4,"Dames","Messieurs")</f>
        <v>Dames</v>
      </c>
      <c r="J2590" t="str">
        <f>RIGHT(B2590,5)</f>
        <v>608.0</v>
      </c>
      <c r="K2590">
        <f>VALUE(LEFT(J2590,1))</f>
        <v>6</v>
      </c>
      <c r="L2590" s="25" t="str">
        <f>+O2590</f>
        <v>R9 </v>
      </c>
      <c r="M2590" s="25" t="s">
        <v>4603</v>
      </c>
      <c r="N2590" s="25" t="s">
        <v>4604</v>
      </c>
      <c r="O2590" s="25" t="s">
        <v>3073</v>
      </c>
      <c r="P2590" s="25">
        <v>11805</v>
      </c>
      <c r="Q2590" s="25">
        <v>0.75</v>
      </c>
      <c r="R2590" s="25" t="s">
        <v>39</v>
      </c>
      <c r="S2590" s="25" t="s">
        <v>878</v>
      </c>
    </row>
    <row r="2591" spans="1:19" x14ac:dyDescent="0.35">
      <c r="A2591" s="25" t="str">
        <f>+N2591</f>
        <v>Yechouroun Ivan</v>
      </c>
      <c r="B2591" s="25" t="str">
        <f>+M2591</f>
        <v>975.06.469.0</v>
      </c>
      <c r="C2591" s="25" t="str">
        <f>LEFT(L2591,2)</f>
        <v>R7</v>
      </c>
      <c r="D2591" s="25">
        <f>+Q2591</f>
        <v>3.0259999999999998</v>
      </c>
      <c r="E2591" s="25" t="str">
        <f>+R2591</f>
        <v>A</v>
      </c>
      <c r="F2591" s="25" t="str">
        <f>+S2591</f>
        <v>A</v>
      </c>
      <c r="G2591" s="29" t="s">
        <v>3994</v>
      </c>
      <c r="H2591" s="29" t="str">
        <f t="shared" si="41"/>
        <v/>
      </c>
      <c r="I2591" s="25" t="str">
        <f>IF(K2591&gt;4,"Dames","Messieurs")</f>
        <v>Messieurs</v>
      </c>
      <c r="J2591" t="str">
        <f>RIGHT(B2591,5)</f>
        <v>469.0</v>
      </c>
      <c r="K2591">
        <f>VALUE(LEFT(J2591,1))</f>
        <v>4</v>
      </c>
      <c r="L2591" s="25" t="str">
        <f>+O2591</f>
        <v>R7 </v>
      </c>
      <c r="M2591" s="25" t="s">
        <v>4631</v>
      </c>
      <c r="N2591" s="25" t="s">
        <v>4632</v>
      </c>
      <c r="O2591" s="25" t="s">
        <v>3066</v>
      </c>
      <c r="P2591" s="25">
        <v>12438</v>
      </c>
      <c r="Q2591" s="25">
        <v>3.0259999999999998</v>
      </c>
      <c r="R2591" s="25" t="s">
        <v>36</v>
      </c>
      <c r="S2591" s="25" t="s">
        <v>36</v>
      </c>
    </row>
    <row r="2592" spans="1:19" x14ac:dyDescent="0.35">
      <c r="A2592" s="25" t="str">
        <f>+N2592</f>
        <v>Yersin Claude</v>
      </c>
      <c r="B2592" s="25" t="str">
        <f>+M2592</f>
        <v>975.46.313.0</v>
      </c>
      <c r="C2592" s="25" t="str">
        <f>LEFT(L2592,2)</f>
        <v>R9</v>
      </c>
      <c r="D2592" s="25">
        <f>+Q2592</f>
        <v>0.75</v>
      </c>
      <c r="E2592" s="25" t="str">
        <f>+R2592</f>
        <v>75+</v>
      </c>
      <c r="F2592" s="25" t="str">
        <f>+S2592</f>
        <v>S</v>
      </c>
      <c r="G2592" s="29" t="s">
        <v>543</v>
      </c>
      <c r="H2592" s="29" t="str">
        <f t="shared" si="41"/>
        <v/>
      </c>
      <c r="I2592" s="25" t="str">
        <f>IF(K2592&gt;4,"Dames","Messieurs")</f>
        <v>Messieurs</v>
      </c>
      <c r="J2592" t="str">
        <f>RIGHT(B2592,5)</f>
        <v>313.0</v>
      </c>
      <c r="K2592">
        <f>VALUE(LEFT(J2592,1))</f>
        <v>3</v>
      </c>
      <c r="L2592" s="25" t="str">
        <f>+O2592</f>
        <v>R9 </v>
      </c>
      <c r="M2592" s="25" t="s">
        <v>1409</v>
      </c>
      <c r="N2592" s="25" t="s">
        <v>1410</v>
      </c>
      <c r="O2592" s="25" t="s">
        <v>3073</v>
      </c>
      <c r="P2592" s="25">
        <v>32458</v>
      </c>
      <c r="Q2592" s="25">
        <v>0.75</v>
      </c>
      <c r="R2592" s="25" t="s">
        <v>159</v>
      </c>
      <c r="S2592" s="25" t="s">
        <v>878</v>
      </c>
    </row>
    <row r="2593" spans="1:19" x14ac:dyDescent="0.35">
      <c r="A2593" s="25" t="str">
        <f>+N2593</f>
        <v>Yousefian Maryam</v>
      </c>
      <c r="B2593" s="25" t="str">
        <f>+M2593</f>
        <v>975.73.636.0</v>
      </c>
      <c r="C2593" s="25" t="str">
        <f>LEFT(L2593,2)</f>
        <v>R9</v>
      </c>
      <c r="D2593" s="25">
        <f>+Q2593</f>
        <v>0.75</v>
      </c>
      <c r="E2593" s="25" t="str">
        <f>+R2593</f>
        <v>50+</v>
      </c>
      <c r="F2593" s="25" t="str">
        <f>+S2593</f>
        <v>S</v>
      </c>
      <c r="G2593" s="29" t="s">
        <v>3995</v>
      </c>
      <c r="H2593" s="29" t="str">
        <f t="shared" si="41"/>
        <v/>
      </c>
      <c r="I2593" s="25" t="str">
        <f>IF(K2593&gt;4,"Dames","Messieurs")</f>
        <v>Dames</v>
      </c>
      <c r="J2593" t="str">
        <f>RIGHT(B2593,5)</f>
        <v>636.0</v>
      </c>
      <c r="K2593">
        <f>VALUE(LEFT(J2593,1))</f>
        <v>6</v>
      </c>
      <c r="L2593" s="25" t="str">
        <f>+O2593</f>
        <v>R9 </v>
      </c>
      <c r="M2593" s="25" t="s">
        <v>4102</v>
      </c>
      <c r="N2593" s="25" t="s">
        <v>4103</v>
      </c>
      <c r="O2593" s="25" t="s">
        <v>3073</v>
      </c>
      <c r="P2593" s="25">
        <v>11805</v>
      </c>
      <c r="Q2593" s="25">
        <v>0.75</v>
      </c>
      <c r="R2593" s="25" t="s">
        <v>39</v>
      </c>
      <c r="S2593" s="25" t="s">
        <v>878</v>
      </c>
    </row>
    <row r="2594" spans="1:19" x14ac:dyDescent="0.35">
      <c r="A2594" s="25" t="str">
        <f>+N2594</f>
        <v>Yun Young-woo</v>
      </c>
      <c r="B2594" s="25" t="str">
        <f>+M2594</f>
        <v>975.69.259.0</v>
      </c>
      <c r="C2594" s="25" t="str">
        <f>LEFT(L2594,2)</f>
        <v>R9</v>
      </c>
      <c r="D2594" s="25">
        <f>+Q2594</f>
        <v>0.75</v>
      </c>
      <c r="E2594" s="25" t="str">
        <f>+R2594</f>
        <v>55+</v>
      </c>
      <c r="F2594" s="25" t="str">
        <f>+S2594</f>
        <v>A</v>
      </c>
      <c r="G2594" s="29" t="s">
        <v>29</v>
      </c>
      <c r="H2594" s="29" t="str">
        <f t="shared" si="41"/>
        <v/>
      </c>
      <c r="I2594" s="25" t="str">
        <f>IF(K2594&gt;4,"Dames","Messieurs")</f>
        <v>Messieurs</v>
      </c>
      <c r="J2594" t="str">
        <f>RIGHT(B2594,5)</f>
        <v>259.0</v>
      </c>
      <c r="K2594">
        <f>VALUE(LEFT(J2594,1))</f>
        <v>2</v>
      </c>
      <c r="L2594" s="25" t="str">
        <f>+O2594</f>
        <v>R9 </v>
      </c>
      <c r="M2594" s="25" t="s">
        <v>5358</v>
      </c>
      <c r="N2594" s="25" t="s">
        <v>5359</v>
      </c>
      <c r="O2594" s="25" t="s">
        <v>3073</v>
      </c>
      <c r="P2594" s="25">
        <v>32458</v>
      </c>
      <c r="Q2594" s="25">
        <v>0.75</v>
      </c>
      <c r="R2594" s="25" t="s">
        <v>53</v>
      </c>
      <c r="S2594" s="25" t="s">
        <v>36</v>
      </c>
    </row>
    <row r="2595" spans="1:19" x14ac:dyDescent="0.35">
      <c r="A2595" s="25" t="str">
        <f>+N2595</f>
        <v>Yunus Massoud</v>
      </c>
      <c r="B2595" s="25" t="str">
        <f>+M2595</f>
        <v>975.00.448.0</v>
      </c>
      <c r="C2595" s="25" t="str">
        <f>LEFT(L2595,2)</f>
        <v>R9</v>
      </c>
      <c r="D2595" s="25">
        <f>+Q2595</f>
        <v>0.75</v>
      </c>
      <c r="E2595" s="25" t="str">
        <f>+R2595</f>
        <v>A</v>
      </c>
      <c r="F2595" s="25" t="str">
        <f>+S2595</f>
        <v>S</v>
      </c>
      <c r="G2595" s="29" t="s">
        <v>3359</v>
      </c>
      <c r="H2595" s="29" t="str">
        <f t="shared" si="41"/>
        <v/>
      </c>
      <c r="I2595" s="25" t="str">
        <f>IF(K2595&gt;4,"Dames","Messieurs")</f>
        <v>Messieurs</v>
      </c>
      <c r="J2595" t="str">
        <f>RIGHT(B2595,5)</f>
        <v>448.0</v>
      </c>
      <c r="K2595">
        <f>VALUE(LEFT(J2595,1))</f>
        <v>4</v>
      </c>
      <c r="L2595" s="25" t="str">
        <f>+O2595</f>
        <v>R9 </v>
      </c>
      <c r="M2595" s="25" t="s">
        <v>1778</v>
      </c>
      <c r="N2595" s="25" t="s">
        <v>1779</v>
      </c>
      <c r="O2595" s="25" t="s">
        <v>3073</v>
      </c>
      <c r="P2595" s="25">
        <v>32458</v>
      </c>
      <c r="Q2595" s="25">
        <v>0.75</v>
      </c>
      <c r="R2595" s="25" t="s">
        <v>36</v>
      </c>
      <c r="S2595" s="25" t="s">
        <v>878</v>
      </c>
    </row>
    <row r="2596" spans="1:19" x14ac:dyDescent="0.35">
      <c r="A2596" s="25" t="str">
        <f>+N2596</f>
        <v>Yvonneau Fabrice</v>
      </c>
      <c r="B2596" s="25" t="str">
        <f>+M2596</f>
        <v>975.70.144.0</v>
      </c>
      <c r="C2596" s="25" t="str">
        <f>LEFT(L2596,2)</f>
        <v>R8</v>
      </c>
      <c r="D2596" s="25">
        <f>+Q2596</f>
        <v>1.405</v>
      </c>
      <c r="E2596" s="25" t="str">
        <f>+R2596</f>
        <v>55+</v>
      </c>
      <c r="F2596" s="25" t="str">
        <f>+S2596</f>
        <v>S</v>
      </c>
      <c r="G2596" s="29" t="s">
        <v>2175</v>
      </c>
      <c r="H2596" s="29" t="str">
        <f t="shared" si="41"/>
        <v/>
      </c>
      <c r="I2596" s="25" t="str">
        <f>IF(K2596&gt;4,"Dames","Messieurs")</f>
        <v>Messieurs</v>
      </c>
      <c r="J2596" t="str">
        <f>RIGHT(B2596,5)</f>
        <v>144.0</v>
      </c>
      <c r="K2596">
        <f>VALUE(LEFT(J2596,1))</f>
        <v>1</v>
      </c>
      <c r="L2596" s="25" t="str">
        <f>+O2596</f>
        <v>R8 </v>
      </c>
      <c r="M2596" s="25" t="s">
        <v>2779</v>
      </c>
      <c r="N2596" s="25" t="s">
        <v>2780</v>
      </c>
      <c r="O2596" s="25" t="s">
        <v>3070</v>
      </c>
      <c r="P2596" s="25">
        <v>24345</v>
      </c>
      <c r="Q2596" s="25">
        <v>1.405</v>
      </c>
      <c r="R2596" s="25" t="s">
        <v>53</v>
      </c>
      <c r="S2596" s="25" t="s">
        <v>878</v>
      </c>
    </row>
    <row r="2597" spans="1:19" x14ac:dyDescent="0.35">
      <c r="A2597" s="25" t="str">
        <f>+N2597</f>
        <v>Zaher Cindy</v>
      </c>
      <c r="B2597" s="25" t="str">
        <f>+M2597</f>
        <v>976.92.582.1</v>
      </c>
      <c r="C2597" s="25" t="str">
        <f>LEFT(L2597,2)</f>
        <v>R8</v>
      </c>
      <c r="D2597" s="25">
        <f>+Q2597</f>
        <v>1.1120000000000001</v>
      </c>
      <c r="E2597" s="25" t="str">
        <f>+R2597</f>
        <v>30+</v>
      </c>
      <c r="F2597" s="25" t="str">
        <f>+S2597</f>
        <v>A</v>
      </c>
      <c r="G2597" s="29" t="s">
        <v>539</v>
      </c>
      <c r="H2597" s="29" t="str">
        <f t="shared" si="41"/>
        <v/>
      </c>
      <c r="I2597" s="25" t="str">
        <f>IF(K2597&gt;4,"Dames","Messieurs")</f>
        <v>Dames</v>
      </c>
      <c r="J2597" t="str">
        <f>RIGHT(B2597,5)</f>
        <v>582.1</v>
      </c>
      <c r="K2597">
        <f>VALUE(LEFT(J2597,1))</f>
        <v>5</v>
      </c>
      <c r="L2597" s="25" t="str">
        <f>+O2597</f>
        <v>R8 </v>
      </c>
      <c r="M2597" s="25" t="s">
        <v>2281</v>
      </c>
      <c r="N2597" s="25" t="s">
        <v>2282</v>
      </c>
      <c r="O2597" s="25" t="s">
        <v>3070</v>
      </c>
      <c r="P2597" s="25">
        <v>10206</v>
      </c>
      <c r="Q2597" s="25">
        <v>1.1120000000000001</v>
      </c>
      <c r="R2597" s="25" t="s">
        <v>35</v>
      </c>
      <c r="S2597" s="25" t="s">
        <v>36</v>
      </c>
    </row>
    <row r="2598" spans="1:19" x14ac:dyDescent="0.35">
      <c r="A2598" s="25" t="str">
        <f>+N2598</f>
        <v>Zahnd Didier</v>
      </c>
      <c r="B2598" s="25" t="str">
        <f>+M2598</f>
        <v>976.65.193.0</v>
      </c>
      <c r="C2598" s="25" t="str">
        <f>LEFT(L2598,2)</f>
        <v>R8</v>
      </c>
      <c r="D2598" s="25">
        <f>+Q2598</f>
        <v>1.3560000000000001</v>
      </c>
      <c r="E2598" s="25" t="str">
        <f>+R2598</f>
        <v>60+</v>
      </c>
      <c r="F2598" s="25" t="str">
        <f>+S2598</f>
        <v>A</v>
      </c>
      <c r="G2598" s="29" t="s">
        <v>543</v>
      </c>
      <c r="H2598" s="29" t="str">
        <f t="shared" si="41"/>
        <v/>
      </c>
      <c r="I2598" s="25" t="str">
        <f>IF(K2598&gt;4,"Dames","Messieurs")</f>
        <v>Messieurs</v>
      </c>
      <c r="J2598" t="str">
        <f>RIGHT(B2598,5)</f>
        <v>193.0</v>
      </c>
      <c r="K2598">
        <f>VALUE(LEFT(J2598,1))</f>
        <v>1</v>
      </c>
      <c r="L2598" s="25" t="str">
        <f>+O2598</f>
        <v>R8 </v>
      </c>
      <c r="M2598" s="25" t="s">
        <v>870</v>
      </c>
      <c r="N2598" s="25" t="s">
        <v>871</v>
      </c>
      <c r="O2598" s="25" t="s">
        <v>3070</v>
      </c>
      <c r="P2598" s="25">
        <v>24912</v>
      </c>
      <c r="Q2598" s="25">
        <v>1.3560000000000001</v>
      </c>
      <c r="R2598" s="25" t="s">
        <v>47</v>
      </c>
      <c r="S2598" s="25" t="s">
        <v>36</v>
      </c>
    </row>
    <row r="2599" spans="1:19" x14ac:dyDescent="0.35">
      <c r="A2599" s="25" t="str">
        <f>+N2599</f>
        <v>Zahnd Heinz</v>
      </c>
      <c r="B2599" s="25" t="str">
        <f>+M2599</f>
        <v>976.51.125.0</v>
      </c>
      <c r="C2599" s="25" t="str">
        <f>LEFT(L2599,2)</f>
        <v>R9</v>
      </c>
      <c r="D2599" s="25">
        <f>+Q2599</f>
        <v>0.75</v>
      </c>
      <c r="E2599" s="25" t="str">
        <f>+R2599</f>
        <v>70+</v>
      </c>
      <c r="F2599" s="25" t="str">
        <f>+S2599</f>
        <v>S</v>
      </c>
      <c r="G2599" s="29" t="s">
        <v>3359</v>
      </c>
      <c r="H2599" s="29" t="str">
        <f t="shared" si="41"/>
        <v/>
      </c>
      <c r="I2599" s="25" t="str">
        <f>IF(K2599&gt;4,"Dames","Messieurs")</f>
        <v>Messieurs</v>
      </c>
      <c r="J2599" t="str">
        <f>RIGHT(B2599,5)</f>
        <v>125.0</v>
      </c>
      <c r="K2599">
        <f>VALUE(LEFT(J2599,1))</f>
        <v>1</v>
      </c>
      <c r="L2599" s="25" t="str">
        <f>+O2599</f>
        <v>R9 </v>
      </c>
      <c r="M2599" s="25" t="s">
        <v>1780</v>
      </c>
      <c r="N2599" s="25" t="s">
        <v>1781</v>
      </c>
      <c r="O2599" s="25" t="s">
        <v>3073</v>
      </c>
      <c r="P2599" s="25">
        <v>32458</v>
      </c>
      <c r="Q2599" s="25">
        <v>0.75</v>
      </c>
      <c r="R2599" s="25" t="s">
        <v>148</v>
      </c>
      <c r="S2599" s="25" t="s">
        <v>878</v>
      </c>
    </row>
    <row r="2600" spans="1:19" x14ac:dyDescent="0.35">
      <c r="A2600" s="25" t="str">
        <f>+N2600</f>
        <v>Zahnd Maé</v>
      </c>
      <c r="B2600" s="25" t="str">
        <f>+M2600</f>
        <v>976.15.227.0</v>
      </c>
      <c r="C2600" s="25" t="str">
        <f>LEFT(L2600,2)</f>
        <v>R9</v>
      </c>
      <c r="D2600" s="25">
        <f>+Q2600</f>
        <v>0.745</v>
      </c>
      <c r="E2600" s="25" t="str">
        <f>+R2600</f>
        <v>10&amp;U</v>
      </c>
      <c r="F2600" s="25" t="str">
        <f>+S2600</f>
        <v>A</v>
      </c>
      <c r="G2600" s="29" t="s">
        <v>3359</v>
      </c>
      <c r="H2600" s="29" t="str">
        <f t="shared" si="41"/>
        <v/>
      </c>
      <c r="I2600" s="25" t="str">
        <f>IF(K2600&gt;4,"Dames","Messieurs")</f>
        <v>Messieurs</v>
      </c>
      <c r="J2600" t="str">
        <f>RIGHT(B2600,5)</f>
        <v>227.0</v>
      </c>
      <c r="K2600">
        <f>VALUE(LEFT(J2600,1))</f>
        <v>2</v>
      </c>
      <c r="L2600" s="25" t="str">
        <f>+O2600</f>
        <v>R9 </v>
      </c>
      <c r="M2600" s="25" t="s">
        <v>5075</v>
      </c>
      <c r="N2600" s="25" t="s">
        <v>5076</v>
      </c>
      <c r="O2600" s="25" t="s">
        <v>3073</v>
      </c>
      <c r="P2600" s="25">
        <v>44548</v>
      </c>
      <c r="Q2600" s="25">
        <v>0.745</v>
      </c>
      <c r="R2600" s="25" t="s">
        <v>110</v>
      </c>
      <c r="S2600" s="25" t="s">
        <v>36</v>
      </c>
    </row>
    <row r="2601" spans="1:19" x14ac:dyDescent="0.35">
      <c r="A2601" s="25" t="str">
        <f>+N2601</f>
        <v>Zahnd Noam</v>
      </c>
      <c r="B2601" s="25" t="str">
        <f>+M2601</f>
        <v>976.12.485.0</v>
      </c>
      <c r="C2601" s="25" t="str">
        <f>LEFT(L2601,2)</f>
        <v>R9</v>
      </c>
      <c r="D2601" s="25">
        <f>+Q2601</f>
        <v>0.745</v>
      </c>
      <c r="E2601" s="25" t="str">
        <f>+R2601</f>
        <v>14&amp;U</v>
      </c>
      <c r="F2601" s="25" t="str">
        <f>+S2601</f>
        <v>A</v>
      </c>
      <c r="G2601" s="29" t="s">
        <v>3359</v>
      </c>
      <c r="H2601" s="29" t="str">
        <f t="shared" si="41"/>
        <v/>
      </c>
      <c r="I2601" s="25" t="str">
        <f>IF(K2601&gt;4,"Dames","Messieurs")</f>
        <v>Messieurs</v>
      </c>
      <c r="J2601" t="str">
        <f>RIGHT(B2601,5)</f>
        <v>485.0</v>
      </c>
      <c r="K2601">
        <f>VALUE(LEFT(J2601,1))</f>
        <v>4</v>
      </c>
      <c r="L2601" s="25" t="str">
        <f>+O2601</f>
        <v>R9 </v>
      </c>
      <c r="M2601" s="25" t="s">
        <v>5069</v>
      </c>
      <c r="N2601" s="25" t="s">
        <v>5070</v>
      </c>
      <c r="O2601" s="25" t="s">
        <v>3073</v>
      </c>
      <c r="P2601" s="25">
        <v>44548</v>
      </c>
      <c r="Q2601" s="25">
        <v>0.745</v>
      </c>
      <c r="R2601" s="25" t="s">
        <v>83</v>
      </c>
      <c r="S2601" s="25" t="s">
        <v>36</v>
      </c>
    </row>
    <row r="2602" spans="1:19" x14ac:dyDescent="0.35">
      <c r="A2602" s="25" t="str">
        <f>+N2602</f>
        <v>Zahnd Shirley</v>
      </c>
      <c r="B2602" s="25" t="str">
        <f>+M2602</f>
        <v>976.04.592.0</v>
      </c>
      <c r="C2602" s="25" t="str">
        <f>LEFT(L2602,2)</f>
        <v>R9</v>
      </c>
      <c r="D2602" s="25">
        <f>+Q2602</f>
        <v>0.75</v>
      </c>
      <c r="E2602" s="25" t="str">
        <f>+R2602</f>
        <v>A</v>
      </c>
      <c r="F2602" s="25" t="str">
        <f>+S2602</f>
        <v>A</v>
      </c>
      <c r="G2602" s="29" t="s">
        <v>28</v>
      </c>
      <c r="H2602" s="29" t="str">
        <f t="shared" si="41"/>
        <v/>
      </c>
      <c r="I2602" s="25" t="str">
        <f>IF(K2602&gt;4,"Dames","Messieurs")</f>
        <v>Dames</v>
      </c>
      <c r="J2602" t="str">
        <f>RIGHT(B2602,5)</f>
        <v>592.0</v>
      </c>
      <c r="K2602">
        <f>VALUE(LEFT(J2602,1))</f>
        <v>5</v>
      </c>
      <c r="L2602" s="25" t="str">
        <f>+O2602</f>
        <v>R9 </v>
      </c>
      <c r="M2602" s="25" t="s">
        <v>1603</v>
      </c>
      <c r="N2602" s="25" t="s">
        <v>1604</v>
      </c>
      <c r="O2602" s="25" t="s">
        <v>3073</v>
      </c>
      <c r="P2602" s="25">
        <v>11805</v>
      </c>
      <c r="Q2602" s="25">
        <v>0.75</v>
      </c>
      <c r="R2602" s="25" t="s">
        <v>36</v>
      </c>
      <c r="S2602" s="25" t="s">
        <v>36</v>
      </c>
    </row>
    <row r="2603" spans="1:19" x14ac:dyDescent="0.35">
      <c r="A2603" s="25" t="str">
        <f>+N2603</f>
        <v>Zanello Adriano</v>
      </c>
      <c r="B2603" s="25" t="str">
        <f>+M2603</f>
        <v>977.58.383.0</v>
      </c>
      <c r="C2603" s="25" t="str">
        <f>LEFT(L2603,2)</f>
        <v>R9</v>
      </c>
      <c r="D2603" s="25">
        <f>+Q2603</f>
        <v>0.75</v>
      </c>
      <c r="E2603" s="25" t="str">
        <f>+R2603</f>
        <v>65+</v>
      </c>
      <c r="F2603" s="25" t="str">
        <f>+S2603</f>
        <v>S</v>
      </c>
      <c r="G2603" s="29" t="s">
        <v>28</v>
      </c>
      <c r="H2603" s="29" t="str">
        <f t="shared" si="41"/>
        <v/>
      </c>
      <c r="I2603" s="25" t="str">
        <f>IF(K2603&gt;4,"Dames","Messieurs")</f>
        <v>Messieurs</v>
      </c>
      <c r="J2603" t="str">
        <f>RIGHT(B2603,5)</f>
        <v>383.0</v>
      </c>
      <c r="K2603">
        <f>VALUE(LEFT(J2603,1))</f>
        <v>3</v>
      </c>
      <c r="L2603" s="25" t="str">
        <f>+O2603</f>
        <v>R9 </v>
      </c>
      <c r="M2603" s="25" t="s">
        <v>352</v>
      </c>
      <c r="N2603" s="25" t="s">
        <v>353</v>
      </c>
      <c r="O2603" s="25" t="s">
        <v>3073</v>
      </c>
      <c r="P2603" s="25">
        <v>32458</v>
      </c>
      <c r="Q2603" s="25">
        <v>0.75</v>
      </c>
      <c r="R2603" s="25" t="s">
        <v>100</v>
      </c>
      <c r="S2603" s="25" t="s">
        <v>878</v>
      </c>
    </row>
    <row r="2604" spans="1:19" x14ac:dyDescent="0.35">
      <c r="A2604" s="25" t="str">
        <f>+N2604</f>
        <v>Zanello Marco</v>
      </c>
      <c r="B2604" s="25" t="str">
        <f>+M2604</f>
        <v>977.96.240.0</v>
      </c>
      <c r="C2604" s="25" t="str">
        <f>LEFT(L2604,2)</f>
        <v>R6</v>
      </c>
      <c r="D2604" s="25">
        <f>+Q2604</f>
        <v>4.242</v>
      </c>
      <c r="E2604" s="25" t="str">
        <f>+R2604</f>
        <v>A</v>
      </c>
      <c r="F2604" s="25" t="str">
        <f>+S2604</f>
        <v>A</v>
      </c>
      <c r="G2604" s="29" t="s">
        <v>28</v>
      </c>
      <c r="H2604" s="29" t="str">
        <f t="shared" si="41"/>
        <v/>
      </c>
      <c r="I2604" s="25" t="str">
        <f>IF(K2604&gt;4,"Dames","Messieurs")</f>
        <v>Messieurs</v>
      </c>
      <c r="J2604" t="str">
        <f>RIGHT(B2604,5)</f>
        <v>240.0</v>
      </c>
      <c r="K2604">
        <f>VALUE(LEFT(J2604,1))</f>
        <v>2</v>
      </c>
      <c r="L2604" s="25" t="str">
        <f>+O2604</f>
        <v>R6 </v>
      </c>
      <c r="M2604" s="25" t="s">
        <v>3193</v>
      </c>
      <c r="N2604" s="25" t="s">
        <v>3194</v>
      </c>
      <c r="O2604" s="25" t="s">
        <v>3065</v>
      </c>
      <c r="P2604" s="25">
        <v>6708</v>
      </c>
      <c r="Q2604" s="25">
        <v>4.242</v>
      </c>
      <c r="R2604" s="25" t="s">
        <v>36</v>
      </c>
      <c r="S2604" s="25" t="s">
        <v>36</v>
      </c>
    </row>
    <row r="2605" spans="1:19" x14ac:dyDescent="0.35">
      <c r="A2605" s="25" t="str">
        <f>+N2605</f>
        <v>Zanello Nicole</v>
      </c>
      <c r="B2605" s="25" t="str">
        <f>+M2605</f>
        <v>977.60.831.0</v>
      </c>
      <c r="C2605" s="25" t="str">
        <f>LEFT(L2605,2)</f>
        <v>R7</v>
      </c>
      <c r="D2605" s="25">
        <f>+Q2605</f>
        <v>1.728</v>
      </c>
      <c r="E2605" s="25" t="str">
        <f>+R2605</f>
        <v>65+</v>
      </c>
      <c r="F2605" s="25" t="str">
        <f>+S2605</f>
        <v>A</v>
      </c>
      <c r="G2605" s="29" t="s">
        <v>28</v>
      </c>
      <c r="H2605" s="29" t="str">
        <f t="shared" si="41"/>
        <v/>
      </c>
      <c r="I2605" s="25" t="str">
        <f>IF(K2605&gt;4,"Dames","Messieurs")</f>
        <v>Dames</v>
      </c>
      <c r="J2605" t="str">
        <f>RIGHT(B2605,5)</f>
        <v>831.0</v>
      </c>
      <c r="K2605">
        <f>VALUE(LEFT(J2605,1))</f>
        <v>8</v>
      </c>
      <c r="L2605" s="25" t="str">
        <f>+O2605</f>
        <v>R7 </v>
      </c>
      <c r="M2605" s="25" t="s">
        <v>324</v>
      </c>
      <c r="N2605" s="25" t="s">
        <v>325</v>
      </c>
      <c r="O2605" s="25" t="s">
        <v>3066</v>
      </c>
      <c r="P2605" s="25">
        <v>7775</v>
      </c>
      <c r="Q2605" s="25">
        <v>1.728</v>
      </c>
      <c r="R2605" s="25" t="s">
        <v>100</v>
      </c>
      <c r="S2605" s="25" t="s">
        <v>36</v>
      </c>
    </row>
    <row r="2606" spans="1:19" x14ac:dyDescent="0.35">
      <c r="A2606" s="25" t="str">
        <f>+N2606</f>
        <v>Zanetti Alessandro</v>
      </c>
      <c r="B2606" s="25" t="str">
        <f>+M2606</f>
        <v>977.11.278.0</v>
      </c>
      <c r="C2606" s="25" t="str">
        <f>LEFT(L2606,2)</f>
        <v>R8</v>
      </c>
      <c r="D2606" s="25">
        <f>+Q2606</f>
        <v>1.6759999999999999</v>
      </c>
      <c r="E2606" s="25" t="str">
        <f>+R2606</f>
        <v>14&amp;U</v>
      </c>
      <c r="F2606" s="25" t="str">
        <f>+S2606</f>
        <v>S</v>
      </c>
      <c r="G2606" s="29" t="s">
        <v>1839</v>
      </c>
      <c r="H2606" s="29" t="str">
        <f t="shared" si="41"/>
        <v/>
      </c>
      <c r="I2606" s="25" t="str">
        <f>IF(K2606&gt;4,"Dames","Messieurs")</f>
        <v>Messieurs</v>
      </c>
      <c r="J2606" t="str">
        <f>RIGHT(B2606,5)</f>
        <v>278.0</v>
      </c>
      <c r="K2606">
        <f>VALUE(LEFT(J2606,1))</f>
        <v>2</v>
      </c>
      <c r="L2606" s="25" t="str">
        <f>+O2606</f>
        <v>R8 </v>
      </c>
      <c r="M2606" s="25" t="s">
        <v>1786</v>
      </c>
      <c r="N2606" s="25" t="s">
        <v>1787</v>
      </c>
      <c r="O2606" s="25" t="s">
        <v>3070</v>
      </c>
      <c r="P2606" s="25">
        <v>21788</v>
      </c>
      <c r="Q2606" s="25">
        <v>1.6759999999999999</v>
      </c>
      <c r="R2606" s="25" t="s">
        <v>83</v>
      </c>
      <c r="S2606" s="25" t="s">
        <v>878</v>
      </c>
    </row>
    <row r="2607" spans="1:19" x14ac:dyDescent="0.35">
      <c r="A2607" s="25" t="str">
        <f>+N2607</f>
        <v>Zaninetti Pierre</v>
      </c>
      <c r="B2607" s="25" t="str">
        <f>+M2607</f>
        <v>977.05.258.0</v>
      </c>
      <c r="C2607" s="25" t="str">
        <f>LEFT(L2607,2)</f>
        <v>R6</v>
      </c>
      <c r="D2607" s="25">
        <f>+Q2607</f>
        <v>3.5859999999999999</v>
      </c>
      <c r="E2607" s="25" t="str">
        <f>+R2607</f>
        <v>A</v>
      </c>
      <c r="F2607" s="25" t="str">
        <f>+S2607</f>
        <v>S</v>
      </c>
      <c r="G2607" s="29" t="s">
        <v>3359</v>
      </c>
      <c r="H2607" s="29" t="str">
        <f t="shared" si="41"/>
        <v/>
      </c>
      <c r="I2607" s="25" t="str">
        <f>IF(K2607&gt;4,"Dames","Messieurs")</f>
        <v>Messieurs</v>
      </c>
      <c r="J2607" t="str">
        <f>RIGHT(B2607,5)</f>
        <v>258.0</v>
      </c>
      <c r="K2607">
        <f>VALUE(LEFT(J2607,1))</f>
        <v>2</v>
      </c>
      <c r="L2607" s="25" t="str">
        <f>+O2607</f>
        <v>R6 </v>
      </c>
      <c r="M2607" s="25" t="s">
        <v>814</v>
      </c>
      <c r="N2607" s="25" t="s">
        <v>815</v>
      </c>
      <c r="O2607" s="25" t="s">
        <v>3065</v>
      </c>
      <c r="P2607" s="25">
        <v>9519</v>
      </c>
      <c r="Q2607" s="25">
        <v>3.5859999999999999</v>
      </c>
      <c r="R2607" s="25" t="s">
        <v>36</v>
      </c>
      <c r="S2607" s="25" t="s">
        <v>878</v>
      </c>
    </row>
    <row r="2608" spans="1:19" x14ac:dyDescent="0.35">
      <c r="A2608" s="25" t="str">
        <f>+N2608</f>
        <v>Zanini Olivier</v>
      </c>
      <c r="B2608" s="25" t="str">
        <f>+M2608</f>
        <v>977.68.277.0</v>
      </c>
      <c r="C2608" s="25" t="str">
        <f>LEFT(L2608,2)</f>
        <v>R7</v>
      </c>
      <c r="D2608" s="25">
        <f>+Q2608</f>
        <v>3.1459999999999999</v>
      </c>
      <c r="E2608" s="25" t="str">
        <f>+R2608</f>
        <v>55+</v>
      </c>
      <c r="F2608" s="25" t="str">
        <f>+S2608</f>
        <v>A</v>
      </c>
      <c r="G2608" s="29" t="s">
        <v>3995</v>
      </c>
      <c r="H2608" s="29" t="str">
        <f t="shared" si="41"/>
        <v/>
      </c>
      <c r="I2608" s="25" t="str">
        <f>IF(K2608&gt;4,"Dames","Messieurs")</f>
        <v>Messieurs</v>
      </c>
      <c r="J2608" t="str">
        <f>RIGHT(B2608,5)</f>
        <v>277.0</v>
      </c>
      <c r="K2608">
        <f>VALUE(LEFT(J2608,1))</f>
        <v>2</v>
      </c>
      <c r="L2608" s="25" t="str">
        <f>+O2608</f>
        <v>R7 </v>
      </c>
      <c r="M2608" s="25" t="s">
        <v>4154</v>
      </c>
      <c r="N2608" s="25" t="s">
        <v>4155</v>
      </c>
      <c r="O2608" s="25" t="s">
        <v>3066</v>
      </c>
      <c r="P2608" s="25">
        <v>11758</v>
      </c>
      <c r="Q2608" s="25">
        <v>3.1459999999999999</v>
      </c>
      <c r="R2608" s="25" t="s">
        <v>53</v>
      </c>
      <c r="S2608" s="25" t="s">
        <v>36</v>
      </c>
    </row>
    <row r="2609" spans="1:19" x14ac:dyDescent="0.35">
      <c r="A2609" s="25" t="str">
        <f>+N2609</f>
        <v>Zaric Vladimir</v>
      </c>
      <c r="B2609" s="25" t="str">
        <f>+M2609</f>
        <v>977.67.202.0</v>
      </c>
      <c r="C2609" s="25" t="str">
        <f>LEFT(L2609,2)</f>
        <v>R8</v>
      </c>
      <c r="D2609" s="25">
        <f>+Q2609</f>
        <v>1.734</v>
      </c>
      <c r="E2609" s="25" t="str">
        <f>+R2609</f>
        <v>55+</v>
      </c>
      <c r="F2609" s="25" t="str">
        <f>+S2609</f>
        <v>A</v>
      </c>
      <c r="G2609" s="29" t="s">
        <v>543</v>
      </c>
      <c r="H2609" s="29" t="str">
        <f t="shared" si="41"/>
        <v/>
      </c>
      <c r="I2609" s="25" t="str">
        <f>IF(K2609&gt;4,"Dames","Messieurs")</f>
        <v>Messieurs</v>
      </c>
      <c r="J2609" t="str">
        <f>RIGHT(B2609,5)</f>
        <v>202.0</v>
      </c>
      <c r="K2609">
        <f>VALUE(LEFT(J2609,1))</f>
        <v>2</v>
      </c>
      <c r="L2609" s="25" t="str">
        <f>+O2609</f>
        <v>R8 </v>
      </c>
      <c r="M2609" s="25" t="s">
        <v>2397</v>
      </c>
      <c r="N2609" s="25" t="s">
        <v>2398</v>
      </c>
      <c r="O2609" s="25" t="s">
        <v>3070</v>
      </c>
      <c r="P2609" s="25">
        <v>21306</v>
      </c>
      <c r="Q2609" s="25">
        <v>1.734</v>
      </c>
      <c r="R2609" s="25" t="s">
        <v>53</v>
      </c>
      <c r="S2609" s="25" t="s">
        <v>36</v>
      </c>
    </row>
    <row r="2610" spans="1:19" x14ac:dyDescent="0.35">
      <c r="A2610" s="25" t="str">
        <f>+N2610</f>
        <v>Zaugg Anthony</v>
      </c>
      <c r="B2610" s="25" t="str">
        <f>+M2610</f>
        <v>978.82.363.0</v>
      </c>
      <c r="C2610" s="25" t="str">
        <f>LEFT(L2610,2)</f>
        <v>R9</v>
      </c>
      <c r="D2610" s="25">
        <f>+Q2610</f>
        <v>0.75</v>
      </c>
      <c r="E2610" s="25" t="str">
        <f>+R2610</f>
        <v>40+</v>
      </c>
      <c r="F2610" s="25" t="str">
        <f>+S2610</f>
        <v>S</v>
      </c>
      <c r="G2610" s="29" t="s">
        <v>3359</v>
      </c>
      <c r="H2610" s="29" t="str">
        <f t="shared" si="41"/>
        <v/>
      </c>
      <c r="I2610" s="25" t="str">
        <f>IF(K2610&gt;4,"Dames","Messieurs")</f>
        <v>Messieurs</v>
      </c>
      <c r="J2610" t="str">
        <f>RIGHT(B2610,5)</f>
        <v>363.0</v>
      </c>
      <c r="K2610">
        <f>VALUE(LEFT(J2610,1))</f>
        <v>3</v>
      </c>
      <c r="L2610" s="25" t="str">
        <f>+O2610</f>
        <v>R9 </v>
      </c>
      <c r="M2610" s="25" t="s">
        <v>768</v>
      </c>
      <c r="N2610" s="25" t="s">
        <v>769</v>
      </c>
      <c r="O2610" s="25" t="s">
        <v>3073</v>
      </c>
      <c r="P2610" s="25">
        <v>32458</v>
      </c>
      <c r="Q2610" s="25">
        <v>0.75</v>
      </c>
      <c r="R2610" s="25" t="s">
        <v>68</v>
      </c>
      <c r="S2610" s="25" t="s">
        <v>878</v>
      </c>
    </row>
    <row r="2611" spans="1:19" x14ac:dyDescent="0.35">
      <c r="A2611" s="25" t="str">
        <f>+N2611</f>
        <v>Zaugg Arthur</v>
      </c>
      <c r="B2611" s="25" t="str">
        <f>+M2611</f>
        <v>978.12.310.0</v>
      </c>
      <c r="C2611" s="25" t="str">
        <f>LEFT(L2611,2)</f>
        <v>R9</v>
      </c>
      <c r="D2611" s="25">
        <f>+Q2611</f>
        <v>0.75</v>
      </c>
      <c r="E2611" s="25" t="str">
        <f>+R2611</f>
        <v>14&amp;U</v>
      </c>
      <c r="F2611" s="25" t="str">
        <f>+S2611</f>
        <v>S</v>
      </c>
      <c r="G2611" s="29" t="s">
        <v>1839</v>
      </c>
      <c r="H2611" s="29" t="str">
        <f t="shared" si="41"/>
        <v/>
      </c>
      <c r="I2611" s="25" t="str">
        <f>IF(K2611&gt;4,"Dames","Messieurs")</f>
        <v>Messieurs</v>
      </c>
      <c r="J2611" t="str">
        <f>RIGHT(B2611,5)</f>
        <v>310.0</v>
      </c>
      <c r="K2611">
        <f>VALUE(LEFT(J2611,1))</f>
        <v>3</v>
      </c>
      <c r="L2611" s="25" t="str">
        <f>+O2611</f>
        <v>R9 </v>
      </c>
      <c r="M2611" s="25" t="s">
        <v>3879</v>
      </c>
      <c r="N2611" s="25" t="s">
        <v>3880</v>
      </c>
      <c r="O2611" s="25" t="s">
        <v>3073</v>
      </c>
      <c r="P2611" s="25">
        <v>32458</v>
      </c>
      <c r="Q2611" s="25">
        <v>0.75</v>
      </c>
      <c r="R2611" s="25" t="s">
        <v>83</v>
      </c>
      <c r="S2611" s="25" t="s">
        <v>878</v>
      </c>
    </row>
    <row r="2612" spans="1:19" x14ac:dyDescent="0.35">
      <c r="A2612" s="25" t="str">
        <f>+N2612</f>
        <v>Zaugg Christine</v>
      </c>
      <c r="B2612" s="25" t="str">
        <f>+M2612</f>
        <v>978.56.811.0</v>
      </c>
      <c r="C2612" s="25" t="str">
        <f>LEFT(L2612,2)</f>
        <v>R8</v>
      </c>
      <c r="D2612" s="25">
        <f>+Q2612</f>
        <v>0.84299999999999997</v>
      </c>
      <c r="E2612" s="25" t="str">
        <f>+R2612</f>
        <v>65+</v>
      </c>
      <c r="F2612" s="25" t="str">
        <f>+S2612</f>
        <v>A</v>
      </c>
      <c r="G2612" s="29" t="s">
        <v>3359</v>
      </c>
      <c r="H2612" s="29" t="str">
        <f t="shared" si="41"/>
        <v/>
      </c>
      <c r="I2612" s="25" t="str">
        <f>IF(K2612&gt;4,"Dames","Messieurs")</f>
        <v>Dames</v>
      </c>
      <c r="J2612" t="str">
        <f>RIGHT(B2612,5)</f>
        <v>811.0</v>
      </c>
      <c r="K2612">
        <f>VALUE(LEFT(J2612,1))</f>
        <v>8</v>
      </c>
      <c r="L2612" s="25" t="str">
        <f>+O2612</f>
        <v>R8 </v>
      </c>
      <c r="M2612" s="25" t="s">
        <v>1782</v>
      </c>
      <c r="N2612" s="25" t="s">
        <v>1783</v>
      </c>
      <c r="O2612" s="25" t="s">
        <v>3070</v>
      </c>
      <c r="P2612" s="25">
        <v>11360</v>
      </c>
      <c r="Q2612" s="25">
        <v>0.84299999999999997</v>
      </c>
      <c r="R2612" s="25" t="s">
        <v>100</v>
      </c>
      <c r="S2612" s="25" t="s">
        <v>36</v>
      </c>
    </row>
    <row r="2613" spans="1:19" x14ac:dyDescent="0.35">
      <c r="A2613" s="25" t="str">
        <f>+N2613</f>
        <v>Zaugg Henri</v>
      </c>
      <c r="B2613" s="25" t="str">
        <f>+M2613</f>
        <v>978.52.136.0</v>
      </c>
      <c r="C2613" s="25" t="str">
        <f>LEFT(L2613,2)</f>
        <v>R7</v>
      </c>
      <c r="D2613" s="25">
        <f>+Q2613</f>
        <v>2.5329999999999999</v>
      </c>
      <c r="E2613" s="25" t="str">
        <f>+R2613</f>
        <v>70+</v>
      </c>
      <c r="F2613" s="25" t="str">
        <f>+S2613</f>
        <v>A</v>
      </c>
      <c r="G2613" s="29" t="s">
        <v>3359</v>
      </c>
      <c r="H2613" s="29" t="str">
        <f t="shared" si="41"/>
        <v/>
      </c>
      <c r="I2613" s="25" t="str">
        <f>IF(K2613&gt;4,"Dames","Messieurs")</f>
        <v>Messieurs</v>
      </c>
      <c r="J2613" t="str">
        <f>RIGHT(B2613,5)</f>
        <v>136.0</v>
      </c>
      <c r="K2613">
        <f>VALUE(LEFT(J2613,1))</f>
        <v>1</v>
      </c>
      <c r="L2613" s="25" t="str">
        <f>+O2613</f>
        <v>R7 </v>
      </c>
      <c r="M2613" s="25" t="s">
        <v>816</v>
      </c>
      <c r="N2613" s="25" t="s">
        <v>817</v>
      </c>
      <c r="O2613" s="25" t="s">
        <v>3066</v>
      </c>
      <c r="P2613" s="25">
        <v>15411</v>
      </c>
      <c r="Q2613" s="25">
        <v>2.5329999999999999</v>
      </c>
      <c r="R2613" s="25" t="s">
        <v>148</v>
      </c>
      <c r="S2613" s="25" t="s">
        <v>36</v>
      </c>
    </row>
    <row r="2614" spans="1:19" x14ac:dyDescent="0.35">
      <c r="A2614" s="25" t="str">
        <f>+N2614</f>
        <v>Zaugg Jade</v>
      </c>
      <c r="B2614" s="25" t="str">
        <f>+M2614</f>
        <v>978.09.771.0</v>
      </c>
      <c r="C2614" s="25" t="str">
        <f>LEFT(L2614,2)</f>
        <v>R6</v>
      </c>
      <c r="D2614" s="25">
        <f>+Q2614</f>
        <v>3.8210000000000002</v>
      </c>
      <c r="E2614" s="25" t="str">
        <f>+R2614</f>
        <v>16&amp;U</v>
      </c>
      <c r="F2614" s="25" t="str">
        <f>+S2614</f>
        <v>S</v>
      </c>
      <c r="G2614" s="29" t="s">
        <v>1839</v>
      </c>
      <c r="H2614" s="29" t="str">
        <f t="shared" si="41"/>
        <v/>
      </c>
      <c r="I2614" s="25" t="str">
        <f>IF(K2614&gt;4,"Dames","Messieurs")</f>
        <v>Dames</v>
      </c>
      <c r="J2614" t="str">
        <f>RIGHT(B2614,5)</f>
        <v>771.0</v>
      </c>
      <c r="K2614">
        <f>VALUE(LEFT(J2614,1))</f>
        <v>7</v>
      </c>
      <c r="L2614" s="25" t="str">
        <f>+O2614</f>
        <v>R6 </v>
      </c>
      <c r="M2614" s="25" t="s">
        <v>2156</v>
      </c>
      <c r="N2614" s="25" t="s">
        <v>2157</v>
      </c>
      <c r="O2614" s="25" t="s">
        <v>3065</v>
      </c>
      <c r="P2614" s="25">
        <v>2954</v>
      </c>
      <c r="Q2614" s="25">
        <v>3.8210000000000002</v>
      </c>
      <c r="R2614" s="25" t="s">
        <v>87</v>
      </c>
      <c r="S2614" s="25" t="s">
        <v>878</v>
      </c>
    </row>
    <row r="2615" spans="1:19" x14ac:dyDescent="0.35">
      <c r="A2615" s="25" t="str">
        <f>+N2615</f>
        <v>Zbinden Thaïs</v>
      </c>
      <c r="B2615" s="25" t="str">
        <f>+M2615</f>
        <v>979.08.662.0</v>
      </c>
      <c r="C2615" s="25" t="str">
        <f>LEFT(L2615,2)</f>
        <v>R7</v>
      </c>
      <c r="D2615" s="25">
        <f>+Q2615</f>
        <v>2.8650000000000002</v>
      </c>
      <c r="E2615" s="25" t="str">
        <f>+R2615</f>
        <v>18&amp;U</v>
      </c>
      <c r="F2615" s="25" t="str">
        <f>+S2615</f>
        <v>A</v>
      </c>
      <c r="G2615" s="29" t="s">
        <v>3359</v>
      </c>
      <c r="H2615" s="29" t="str">
        <f t="shared" si="41"/>
        <v/>
      </c>
      <c r="I2615" s="25" t="str">
        <f>IF(K2615&gt;4,"Dames","Messieurs")</f>
        <v>Dames</v>
      </c>
      <c r="J2615" t="str">
        <f>RIGHT(B2615,5)</f>
        <v>662.0</v>
      </c>
      <c r="K2615">
        <f>VALUE(LEFT(J2615,1))</f>
        <v>6</v>
      </c>
      <c r="L2615" s="25" t="str">
        <f>+O2615</f>
        <v>R7 </v>
      </c>
      <c r="M2615" s="25" t="s">
        <v>846</v>
      </c>
      <c r="N2615" s="25" t="s">
        <v>847</v>
      </c>
      <c r="O2615" s="25" t="s">
        <v>3066</v>
      </c>
      <c r="P2615" s="25">
        <v>4676</v>
      </c>
      <c r="Q2615" s="25">
        <v>2.8650000000000002</v>
      </c>
      <c r="R2615" s="25" t="s">
        <v>73</v>
      </c>
      <c r="S2615" s="25" t="s">
        <v>36</v>
      </c>
    </row>
    <row r="2616" spans="1:19" x14ac:dyDescent="0.35">
      <c r="A2616" s="25" t="str">
        <f>+N2616</f>
        <v>Zellers Claire</v>
      </c>
      <c r="B2616" s="25" t="str">
        <f>+M2616</f>
        <v>982.75.883.0</v>
      </c>
      <c r="C2616" s="25" t="str">
        <f>LEFT(L2616,2)</f>
        <v>R6</v>
      </c>
      <c r="D2616" s="25">
        <f>+Q2616</f>
        <v>3.2679999999999998</v>
      </c>
      <c r="E2616" s="25" t="str">
        <f>+R2616</f>
        <v>50+</v>
      </c>
      <c r="F2616" s="25" t="str">
        <f>+S2616</f>
        <v>S</v>
      </c>
      <c r="G2616" s="29" t="s">
        <v>539</v>
      </c>
      <c r="H2616" s="29" t="str">
        <f t="shared" si="41"/>
        <v/>
      </c>
      <c r="I2616" s="25" t="str">
        <f>IF(K2616&gt;4,"Dames","Messieurs")</f>
        <v>Dames</v>
      </c>
      <c r="J2616" t="str">
        <f>RIGHT(B2616,5)</f>
        <v>883.0</v>
      </c>
      <c r="K2616">
        <f>VALUE(LEFT(J2616,1))</f>
        <v>8</v>
      </c>
      <c r="L2616" s="25" t="str">
        <f>+O2616</f>
        <v>R6 </v>
      </c>
      <c r="M2616" s="25" t="s">
        <v>2273</v>
      </c>
      <c r="N2616" s="25" t="s">
        <v>2274</v>
      </c>
      <c r="O2616" s="25" t="s">
        <v>3065</v>
      </c>
      <c r="P2616" s="25">
        <v>3865</v>
      </c>
      <c r="Q2616" s="25">
        <v>3.2679999999999998</v>
      </c>
      <c r="R2616" s="25" t="s">
        <v>39</v>
      </c>
      <c r="S2616" s="25" t="s">
        <v>878</v>
      </c>
    </row>
    <row r="2617" spans="1:19" x14ac:dyDescent="0.35">
      <c r="A2617" s="25" t="str">
        <f>+N2617</f>
        <v>Zeltner Fabrice</v>
      </c>
      <c r="B2617" s="25" t="str">
        <f>+M2617</f>
        <v>982.78.335.0</v>
      </c>
      <c r="C2617" s="25" t="str">
        <f>LEFT(L2617,2)</f>
        <v>R9</v>
      </c>
      <c r="D2617" s="25">
        <f>+Q2617</f>
        <v>0.75</v>
      </c>
      <c r="E2617" s="25" t="str">
        <f>+R2617</f>
        <v>45+</v>
      </c>
      <c r="F2617" s="25" t="str">
        <f>+S2617</f>
        <v>S</v>
      </c>
      <c r="G2617" s="29" t="s">
        <v>543</v>
      </c>
      <c r="H2617" s="29" t="str">
        <f t="shared" si="41"/>
        <v/>
      </c>
      <c r="I2617" s="25" t="str">
        <f>IF(K2617&gt;4,"Dames","Messieurs")</f>
        <v>Messieurs</v>
      </c>
      <c r="J2617" t="str">
        <f>RIGHT(B2617,5)</f>
        <v>335.0</v>
      </c>
      <c r="K2617">
        <f>VALUE(LEFT(J2617,1))</f>
        <v>3</v>
      </c>
      <c r="L2617" s="25" t="str">
        <f>+O2617</f>
        <v>R9 </v>
      </c>
      <c r="M2617" s="25" t="s">
        <v>1411</v>
      </c>
      <c r="N2617" s="25" t="s">
        <v>1412</v>
      </c>
      <c r="O2617" s="25" t="s">
        <v>3073</v>
      </c>
      <c r="P2617" s="25">
        <v>32458</v>
      </c>
      <c r="Q2617" s="25">
        <v>0.75</v>
      </c>
      <c r="R2617" s="25" t="s">
        <v>78</v>
      </c>
      <c r="S2617" s="25" t="s">
        <v>878</v>
      </c>
    </row>
    <row r="2618" spans="1:19" x14ac:dyDescent="0.35">
      <c r="A2618" s="25" t="str">
        <f>+N2618</f>
        <v>Zenhäusern David</v>
      </c>
      <c r="B2618" s="25" t="str">
        <f>+M2618</f>
        <v>983.97.424.0</v>
      </c>
      <c r="C2618" s="25" t="str">
        <f>LEFT(L2618,2)</f>
        <v>R5</v>
      </c>
      <c r="D2618" s="25">
        <f>+Q2618</f>
        <v>5.1210000000000004</v>
      </c>
      <c r="E2618" s="25" t="str">
        <f>+R2618</f>
        <v>A</v>
      </c>
      <c r="F2618" s="25" t="str">
        <f>+S2618</f>
        <v>A</v>
      </c>
      <c r="G2618" s="29" t="s">
        <v>2175</v>
      </c>
      <c r="H2618" s="29" t="str">
        <f t="shared" si="41"/>
        <v/>
      </c>
      <c r="I2618" s="25" t="str">
        <f>IF(K2618&gt;4,"Dames","Messieurs")</f>
        <v>Messieurs</v>
      </c>
      <c r="J2618" t="str">
        <f>RIGHT(B2618,5)</f>
        <v>424.0</v>
      </c>
      <c r="K2618">
        <f>VALUE(LEFT(J2618,1))</f>
        <v>4</v>
      </c>
      <c r="L2618" s="25" t="str">
        <f>+O2618</f>
        <v>R5 </v>
      </c>
      <c r="M2618" s="25" t="s">
        <v>2715</v>
      </c>
      <c r="N2618" s="25" t="s">
        <v>2716</v>
      </c>
      <c r="O2618" s="25" t="s">
        <v>3084</v>
      </c>
      <c r="P2618" s="25">
        <v>3958</v>
      </c>
      <c r="Q2618" s="25">
        <v>5.1210000000000004</v>
      </c>
      <c r="R2618" s="25" t="s">
        <v>36</v>
      </c>
      <c r="S2618" s="25" t="s">
        <v>36</v>
      </c>
    </row>
    <row r="2619" spans="1:19" x14ac:dyDescent="0.35">
      <c r="A2619" s="25" t="str">
        <f>+N2619</f>
        <v>Zeni Chritian</v>
      </c>
      <c r="B2619" s="25" t="str">
        <f>+M2619</f>
        <v>983.59.486.0</v>
      </c>
      <c r="C2619" s="25" t="str">
        <f>LEFT(L2619,2)</f>
        <v>R9</v>
      </c>
      <c r="D2619" s="25">
        <f>+Q2619</f>
        <v>0.75</v>
      </c>
      <c r="E2619" s="25" t="str">
        <f>+R2619</f>
        <v>65+</v>
      </c>
      <c r="F2619" s="25" t="str">
        <f>+S2619</f>
        <v>S</v>
      </c>
      <c r="G2619" s="29" t="s">
        <v>543</v>
      </c>
      <c r="H2619" s="29" t="str">
        <f t="shared" si="41"/>
        <v/>
      </c>
      <c r="I2619" s="25" t="str">
        <f>IF(K2619&gt;4,"Dames","Messieurs")</f>
        <v>Messieurs</v>
      </c>
      <c r="J2619" t="str">
        <f>RIGHT(B2619,5)</f>
        <v>486.0</v>
      </c>
      <c r="K2619">
        <f>VALUE(LEFT(J2619,1))</f>
        <v>4</v>
      </c>
      <c r="L2619" s="25" t="str">
        <f>+O2619</f>
        <v>R9 </v>
      </c>
      <c r="M2619" s="25" t="s">
        <v>1413</v>
      </c>
      <c r="N2619" s="25" t="s">
        <v>1414</v>
      </c>
      <c r="O2619" s="25" t="s">
        <v>3073</v>
      </c>
      <c r="P2619" s="25">
        <v>32458</v>
      </c>
      <c r="Q2619" s="25">
        <v>0.75</v>
      </c>
      <c r="R2619" s="25" t="s">
        <v>100</v>
      </c>
      <c r="S2619" s="25" t="s">
        <v>878</v>
      </c>
    </row>
    <row r="2620" spans="1:19" x14ac:dyDescent="0.35">
      <c r="A2620" s="25" t="str">
        <f>+N2620</f>
        <v>Zenker Oscar</v>
      </c>
      <c r="B2620" s="25" t="str">
        <f>+M2620</f>
        <v>983.01.326.0</v>
      </c>
      <c r="C2620" s="25" t="str">
        <f>LEFT(L2620,2)</f>
        <v>R9</v>
      </c>
      <c r="D2620" s="25">
        <f>+Q2620</f>
        <v>0.75</v>
      </c>
      <c r="E2620" s="25" t="str">
        <f>+R2620</f>
        <v>A</v>
      </c>
      <c r="F2620" s="25" t="str">
        <f>+S2620</f>
        <v>S</v>
      </c>
      <c r="G2620" s="29" t="s">
        <v>28</v>
      </c>
      <c r="H2620" s="29" t="str">
        <f t="shared" si="41"/>
        <v/>
      </c>
      <c r="I2620" s="25" t="str">
        <f>IF(K2620&gt;4,"Dames","Messieurs")</f>
        <v>Messieurs</v>
      </c>
      <c r="J2620" t="str">
        <f>RIGHT(B2620,5)</f>
        <v>326.0</v>
      </c>
      <c r="K2620">
        <f>VALUE(LEFT(J2620,1))</f>
        <v>3</v>
      </c>
      <c r="L2620" s="25" t="str">
        <f>+O2620</f>
        <v>R9 </v>
      </c>
      <c r="M2620" s="25" t="s">
        <v>1605</v>
      </c>
      <c r="N2620" s="25" t="s">
        <v>1606</v>
      </c>
      <c r="O2620" s="25" t="s">
        <v>3073</v>
      </c>
      <c r="P2620" s="25">
        <v>32458</v>
      </c>
      <c r="Q2620" s="25">
        <v>0.75</v>
      </c>
      <c r="R2620" s="25" t="s">
        <v>36</v>
      </c>
      <c r="S2620" s="25" t="s">
        <v>878</v>
      </c>
    </row>
    <row r="2621" spans="1:19" x14ac:dyDescent="0.35">
      <c r="A2621" s="25" t="str">
        <f>+N2621</f>
        <v>Zerai Gaim Dlina</v>
      </c>
      <c r="B2621" s="25" t="str">
        <f>+M2621</f>
        <v>983.10.837.0</v>
      </c>
      <c r="C2621" s="25" t="str">
        <f>LEFT(L2621,2)</f>
        <v>R9</v>
      </c>
      <c r="D2621" s="25">
        <f>+Q2621</f>
        <v>0.75</v>
      </c>
      <c r="E2621" s="25" t="str">
        <f>+R2621</f>
        <v>16&amp;U</v>
      </c>
      <c r="F2621" s="25" t="str">
        <f>+S2621</f>
        <v>S</v>
      </c>
      <c r="G2621" s="29" t="s">
        <v>3359</v>
      </c>
      <c r="H2621" s="29" t="str">
        <f t="shared" si="41"/>
        <v/>
      </c>
      <c r="I2621" s="25" t="str">
        <f>IF(K2621&gt;4,"Dames","Messieurs")</f>
        <v>Dames</v>
      </c>
      <c r="J2621" t="str">
        <f>RIGHT(B2621,5)</f>
        <v>837.0</v>
      </c>
      <c r="K2621">
        <f>VALUE(LEFT(J2621,1))</f>
        <v>8</v>
      </c>
      <c r="L2621" s="25" t="str">
        <f>+O2621</f>
        <v>R9 </v>
      </c>
      <c r="M2621" s="25" t="s">
        <v>3909</v>
      </c>
      <c r="N2621" s="25" t="s">
        <v>3910</v>
      </c>
      <c r="O2621" s="25" t="s">
        <v>3073</v>
      </c>
      <c r="P2621" s="25">
        <v>11805</v>
      </c>
      <c r="Q2621" s="25">
        <v>0.75</v>
      </c>
      <c r="R2621" s="25" t="s">
        <v>87</v>
      </c>
      <c r="S2621" s="25" t="s">
        <v>878</v>
      </c>
    </row>
    <row r="2622" spans="1:19" x14ac:dyDescent="0.35">
      <c r="A2622" s="25" t="str">
        <f>+N2622</f>
        <v>Zerbib Eva</v>
      </c>
      <c r="B2622" s="25" t="str">
        <f>+M2622</f>
        <v>983.02.539.0</v>
      </c>
      <c r="C2622" s="25" t="str">
        <f>LEFT(L2622,2)</f>
        <v>R9</v>
      </c>
      <c r="D2622" s="25">
        <f>+Q2622</f>
        <v>0.75</v>
      </c>
      <c r="E2622" s="25" t="str">
        <f>+R2622</f>
        <v>A</v>
      </c>
      <c r="F2622" s="25" t="str">
        <f>+S2622</f>
        <v>S</v>
      </c>
      <c r="G2622" s="29" t="s">
        <v>3359</v>
      </c>
      <c r="H2622" s="29" t="str">
        <f t="shared" si="41"/>
        <v/>
      </c>
      <c r="I2622" s="25" t="str">
        <f>IF(K2622&gt;4,"Dames","Messieurs")</f>
        <v>Dames</v>
      </c>
      <c r="J2622" t="str">
        <f>RIGHT(B2622,5)</f>
        <v>539.0</v>
      </c>
      <c r="K2622">
        <f>VALUE(LEFT(J2622,1))</f>
        <v>5</v>
      </c>
      <c r="L2622" s="25" t="str">
        <f>+O2622</f>
        <v>R9 </v>
      </c>
      <c r="M2622" s="25" t="s">
        <v>852</v>
      </c>
      <c r="N2622" s="25" t="s">
        <v>853</v>
      </c>
      <c r="O2622" s="25" t="s">
        <v>3073</v>
      </c>
      <c r="P2622" s="25">
        <v>11805</v>
      </c>
      <c r="Q2622" s="25">
        <v>0.75</v>
      </c>
      <c r="R2622" s="25" t="s">
        <v>36</v>
      </c>
      <c r="S2622" s="25" t="s">
        <v>878</v>
      </c>
    </row>
    <row r="2623" spans="1:19" x14ac:dyDescent="0.35">
      <c r="A2623" s="25" t="str">
        <f>+N2623</f>
        <v>Zermatten Grégory</v>
      </c>
      <c r="B2623" s="25" t="str">
        <f>+M2623</f>
        <v>983.90.103.0</v>
      </c>
      <c r="C2623" s="25" t="str">
        <f>LEFT(L2623,2)</f>
        <v>R8</v>
      </c>
      <c r="D2623" s="25">
        <f>+Q2623</f>
        <v>1.379</v>
      </c>
      <c r="E2623" s="25" t="str">
        <f>+R2623</f>
        <v>35+</v>
      </c>
      <c r="F2623" s="25" t="str">
        <f>+S2623</f>
        <v>A</v>
      </c>
      <c r="G2623" s="29" t="s">
        <v>25</v>
      </c>
      <c r="H2623" s="29" t="str">
        <f t="shared" si="41"/>
        <v/>
      </c>
      <c r="I2623" s="25" t="str">
        <f>IF(K2623&gt;4,"Dames","Messieurs")</f>
        <v>Messieurs</v>
      </c>
      <c r="J2623" t="str">
        <f>RIGHT(B2623,5)</f>
        <v>103.0</v>
      </c>
      <c r="K2623">
        <f>VALUE(LEFT(J2623,1))</f>
        <v>1</v>
      </c>
      <c r="L2623" s="25" t="str">
        <f>+O2623</f>
        <v>R8 </v>
      </c>
      <c r="M2623" s="25" t="s">
        <v>895</v>
      </c>
      <c r="N2623" s="25" t="s">
        <v>896</v>
      </c>
      <c r="O2623" s="25" t="s">
        <v>3070</v>
      </c>
      <c r="P2623" s="25">
        <v>24597</v>
      </c>
      <c r="Q2623" s="25">
        <v>1.379</v>
      </c>
      <c r="R2623" s="25" t="s">
        <v>42</v>
      </c>
      <c r="S2623" s="25" t="s">
        <v>36</v>
      </c>
    </row>
    <row r="2624" spans="1:19" x14ac:dyDescent="0.35">
      <c r="A2624" s="25" t="str">
        <f>+N2624</f>
        <v>Zevenboom Marco</v>
      </c>
      <c r="B2624" s="25" t="str">
        <f>+M2624</f>
        <v>983.63.328.0</v>
      </c>
      <c r="C2624" s="25" t="str">
        <f>LEFT(L2624,2)</f>
        <v>R9</v>
      </c>
      <c r="D2624" s="25">
        <f>+Q2624</f>
        <v>0.75</v>
      </c>
      <c r="E2624" s="25" t="str">
        <f>+R2624</f>
        <v>60+</v>
      </c>
      <c r="F2624" s="25" t="str">
        <f>+S2624</f>
        <v>A</v>
      </c>
      <c r="G2624" s="29" t="s">
        <v>3996</v>
      </c>
      <c r="H2624" s="29" t="str">
        <f t="shared" si="41"/>
        <v/>
      </c>
      <c r="I2624" s="25" t="str">
        <f>IF(K2624&gt;4,"Dames","Messieurs")</f>
        <v>Messieurs</v>
      </c>
      <c r="J2624" t="str">
        <f>RIGHT(B2624,5)</f>
        <v>328.0</v>
      </c>
      <c r="K2624">
        <f>VALUE(LEFT(J2624,1))</f>
        <v>3</v>
      </c>
      <c r="L2624" s="25" t="str">
        <f>+O2624</f>
        <v>R9 </v>
      </c>
      <c r="M2624" s="25" t="s">
        <v>4545</v>
      </c>
      <c r="N2624" s="25" t="s">
        <v>4546</v>
      </c>
      <c r="O2624" s="25" t="s">
        <v>3073</v>
      </c>
      <c r="P2624" s="25">
        <v>32458</v>
      </c>
      <c r="Q2624" s="25">
        <v>0.75</v>
      </c>
      <c r="R2624" s="25" t="s">
        <v>47</v>
      </c>
      <c r="S2624" s="25" t="s">
        <v>36</v>
      </c>
    </row>
    <row r="2625" spans="1:19" x14ac:dyDescent="0.35">
      <c r="A2625" s="25" t="str">
        <f>+N2625</f>
        <v>Ziarmal Léma</v>
      </c>
      <c r="B2625" s="25" t="str">
        <f>+M2625</f>
        <v>985.12.568.0</v>
      </c>
      <c r="C2625" s="25" t="str">
        <f>LEFT(L2625,2)</f>
        <v>R6</v>
      </c>
      <c r="D2625" s="25">
        <f>+Q2625</f>
        <v>4.2729999999999997</v>
      </c>
      <c r="E2625" s="25" t="str">
        <f>+R2625</f>
        <v>14&amp;U</v>
      </c>
      <c r="F2625" s="25" t="str">
        <f>+S2625</f>
        <v>A</v>
      </c>
      <c r="G2625" s="29" t="s">
        <v>27</v>
      </c>
      <c r="H2625" s="29" t="str">
        <f t="shared" si="41"/>
        <v/>
      </c>
      <c r="I2625" s="25" t="str">
        <f>IF(K2625&gt;4,"Dames","Messieurs")</f>
        <v>Dames</v>
      </c>
      <c r="J2625" t="str">
        <f>RIGHT(B2625,5)</f>
        <v>568.0</v>
      </c>
      <c r="K2625">
        <f>VALUE(LEFT(J2625,1))</f>
        <v>5</v>
      </c>
      <c r="L2625" s="25" t="str">
        <f>+O2625</f>
        <v>R6 </v>
      </c>
      <c r="M2625" s="25" t="s">
        <v>3159</v>
      </c>
      <c r="N2625" s="25" t="s">
        <v>3160</v>
      </c>
      <c r="O2625" s="25" t="s">
        <v>3065</v>
      </c>
      <c r="P2625" s="25">
        <v>2289</v>
      </c>
      <c r="Q2625" s="25">
        <v>4.2729999999999997</v>
      </c>
      <c r="R2625" s="25" t="s">
        <v>83</v>
      </c>
      <c r="S2625" s="25" t="s">
        <v>36</v>
      </c>
    </row>
    <row r="2626" spans="1:19" x14ac:dyDescent="0.35">
      <c r="A2626" s="25" t="str">
        <f>+N2626</f>
        <v>Ziegler Alessia</v>
      </c>
      <c r="B2626" s="25" t="str">
        <f>+M2626</f>
        <v>985.11.782.0</v>
      </c>
      <c r="C2626" s="25" t="str">
        <f>LEFT(L2626,2)</f>
        <v>R7</v>
      </c>
      <c r="D2626" s="25">
        <f>+Q2626</f>
        <v>2.0760000000000001</v>
      </c>
      <c r="E2626" s="25" t="str">
        <f>+R2626</f>
        <v>14&amp;U</v>
      </c>
      <c r="F2626" s="25" t="str">
        <f>+S2626</f>
        <v>A</v>
      </c>
      <c r="G2626" s="29" t="s">
        <v>1839</v>
      </c>
      <c r="H2626" s="29" t="str">
        <f t="shared" si="41"/>
        <v/>
      </c>
      <c r="I2626" s="25" t="str">
        <f>IF(K2626&gt;4,"Dames","Messieurs")</f>
        <v>Dames</v>
      </c>
      <c r="J2626" t="str">
        <f>RIGHT(B2626,5)</f>
        <v>782.0</v>
      </c>
      <c r="K2626">
        <f>VALUE(LEFT(J2626,1))</f>
        <v>7</v>
      </c>
      <c r="L2626" s="25" t="str">
        <f>+O2626</f>
        <v>R7 </v>
      </c>
      <c r="M2626" s="25" t="s">
        <v>2606</v>
      </c>
      <c r="N2626" s="25" t="s">
        <v>2607</v>
      </c>
      <c r="O2626" s="25" t="s">
        <v>3066</v>
      </c>
      <c r="P2626" s="25">
        <v>6641</v>
      </c>
      <c r="Q2626" s="25">
        <v>2.0760000000000001</v>
      </c>
      <c r="R2626" s="25" t="s">
        <v>83</v>
      </c>
      <c r="S2626" s="25" t="s">
        <v>36</v>
      </c>
    </row>
    <row r="2627" spans="1:19" x14ac:dyDescent="0.35">
      <c r="A2627" s="25" t="str">
        <f>+N2627</f>
        <v>Ziegler Aurelia</v>
      </c>
      <c r="B2627" s="25" t="str">
        <f>+M2627</f>
        <v>985.80.535.0</v>
      </c>
      <c r="C2627" s="25" t="str">
        <f>LEFT(L2627,2)</f>
        <v>R8</v>
      </c>
      <c r="D2627" s="25">
        <f>+Q2627</f>
        <v>1.353</v>
      </c>
      <c r="E2627" s="25" t="str">
        <f>+R2627</f>
        <v>45+</v>
      </c>
      <c r="F2627" s="25" t="str">
        <f>+S2627</f>
        <v>A</v>
      </c>
      <c r="G2627" s="29" t="s">
        <v>5396</v>
      </c>
      <c r="H2627" s="29" t="str">
        <f t="shared" si="41"/>
        <v/>
      </c>
      <c r="I2627" s="25" t="str">
        <f>IF(K2627&gt;4,"Dames","Messieurs")</f>
        <v>Dames</v>
      </c>
      <c r="J2627" t="str">
        <f>RIGHT(B2627,5)</f>
        <v>535.0</v>
      </c>
      <c r="K2627">
        <f>VALUE(LEFT(J2627,1))</f>
        <v>5</v>
      </c>
      <c r="L2627" s="25" t="str">
        <f>+O2627</f>
        <v>R8 </v>
      </c>
      <c r="M2627" s="25" t="s">
        <v>2543</v>
      </c>
      <c r="N2627" s="25" t="s">
        <v>2544</v>
      </c>
      <c r="O2627" s="25" t="s">
        <v>3070</v>
      </c>
      <c r="P2627" s="25">
        <v>9158</v>
      </c>
      <c r="Q2627" s="25">
        <v>1.353</v>
      </c>
      <c r="R2627" s="25" t="s">
        <v>78</v>
      </c>
      <c r="S2627" s="25" t="s">
        <v>36</v>
      </c>
    </row>
    <row r="2628" spans="1:19" x14ac:dyDescent="0.35">
      <c r="A2628" s="25" t="str">
        <f>+N2628</f>
        <v>Zimmermann Romy</v>
      </c>
      <c r="B2628" s="25" t="str">
        <f>+M2628</f>
        <v>986.10.536.0</v>
      </c>
      <c r="C2628" s="25" t="str">
        <f>LEFT(L2628,2)</f>
        <v>R9</v>
      </c>
      <c r="D2628" s="25">
        <f>+Q2628</f>
        <v>0.74299999999999999</v>
      </c>
      <c r="E2628" s="25" t="str">
        <f>+R2628</f>
        <v>16&amp;U</v>
      </c>
      <c r="F2628" s="25" t="str">
        <f>+S2628</f>
        <v>A</v>
      </c>
      <c r="G2628" s="29" t="s">
        <v>3393</v>
      </c>
      <c r="H2628" s="29" t="str">
        <f t="shared" si="41"/>
        <v/>
      </c>
      <c r="I2628" s="25" t="str">
        <f>IF(K2628&gt;4,"Dames","Messieurs")</f>
        <v>Dames</v>
      </c>
      <c r="J2628" t="str">
        <f>RIGHT(B2628,5)</f>
        <v>536.0</v>
      </c>
      <c r="K2628">
        <f>VALUE(LEFT(J2628,1))</f>
        <v>5</v>
      </c>
      <c r="L2628" s="25" t="str">
        <f>+O2628</f>
        <v>R9 </v>
      </c>
      <c r="M2628" s="25" t="s">
        <v>4747</v>
      </c>
      <c r="N2628" s="25" t="s">
        <v>4748</v>
      </c>
      <c r="O2628" s="25" t="s">
        <v>3073</v>
      </c>
      <c r="P2628" s="25">
        <v>16552</v>
      </c>
      <c r="Q2628" s="25">
        <v>0.74299999999999999</v>
      </c>
      <c r="R2628" s="25" t="s">
        <v>87</v>
      </c>
      <c r="S2628" s="25" t="s">
        <v>36</v>
      </c>
    </row>
    <row r="2629" spans="1:19" x14ac:dyDescent="0.35">
      <c r="A2629" s="25" t="str">
        <f>+N2629</f>
        <v>Zimmermann-Zobel Ted</v>
      </c>
      <c r="B2629" s="25" t="str">
        <f>+M2629</f>
        <v>986.09.278.0</v>
      </c>
      <c r="C2629" s="25" t="str">
        <f>LEFT(L2629,2)</f>
        <v>R9</v>
      </c>
      <c r="D2629" s="25">
        <f>+Q2629</f>
        <v>0.75</v>
      </c>
      <c r="E2629" s="25" t="str">
        <f>+R2629</f>
        <v>16&amp;U</v>
      </c>
      <c r="F2629" s="25" t="str">
        <f>+S2629</f>
        <v>S</v>
      </c>
      <c r="G2629" s="29" t="s">
        <v>1839</v>
      </c>
      <c r="H2629" s="29" t="str">
        <f t="shared" si="41"/>
        <v/>
      </c>
      <c r="I2629" s="25" t="str">
        <f>IF(K2629&gt;4,"Dames","Messieurs")</f>
        <v>Messieurs</v>
      </c>
      <c r="J2629" t="str">
        <f>RIGHT(B2629,5)</f>
        <v>278.0</v>
      </c>
      <c r="K2629">
        <f>VALUE(LEFT(J2629,1))</f>
        <v>2</v>
      </c>
      <c r="L2629" s="25" t="str">
        <f>+O2629</f>
        <v>R9 </v>
      </c>
      <c r="M2629" s="25" t="s">
        <v>2148</v>
      </c>
      <c r="N2629" s="25" t="s">
        <v>2149</v>
      </c>
      <c r="O2629" s="25" t="s">
        <v>3073</v>
      </c>
      <c r="P2629" s="25">
        <v>32458</v>
      </c>
      <c r="Q2629" s="25">
        <v>0.75</v>
      </c>
      <c r="R2629" s="25" t="s">
        <v>87</v>
      </c>
      <c r="S2629" s="25" t="s">
        <v>878</v>
      </c>
    </row>
    <row r="2630" spans="1:19" x14ac:dyDescent="0.35">
      <c r="A2630" s="25" t="str">
        <f>+N2630</f>
        <v>Zingg François</v>
      </c>
      <c r="B2630" s="25" t="str">
        <f>+M2630</f>
        <v>987.65.468.0</v>
      </c>
      <c r="C2630" s="25" t="str">
        <f>LEFT(L2630,2)</f>
        <v>R9</v>
      </c>
      <c r="D2630" s="25">
        <f>+Q2630</f>
        <v>0.75</v>
      </c>
      <c r="E2630" s="25" t="str">
        <f>+R2630</f>
        <v>60+</v>
      </c>
      <c r="F2630" s="25" t="str">
        <f>+S2630</f>
        <v>A</v>
      </c>
      <c r="G2630" s="29" t="s">
        <v>3393</v>
      </c>
      <c r="H2630" s="29" t="str">
        <f t="shared" si="41"/>
        <v/>
      </c>
      <c r="I2630" s="25" t="str">
        <f>IF(K2630&gt;4,"Dames","Messieurs")</f>
        <v>Messieurs</v>
      </c>
      <c r="J2630" t="str">
        <f>RIGHT(B2630,5)</f>
        <v>468.0</v>
      </c>
      <c r="K2630">
        <f>VALUE(LEFT(J2630,1))</f>
        <v>4</v>
      </c>
      <c r="L2630" s="25" t="str">
        <f>+O2630</f>
        <v>R9 </v>
      </c>
      <c r="M2630" s="25" t="s">
        <v>3688</v>
      </c>
      <c r="N2630" s="25" t="s">
        <v>3689</v>
      </c>
      <c r="O2630" s="25" t="s">
        <v>3073</v>
      </c>
      <c r="P2630" s="25">
        <v>32458</v>
      </c>
      <c r="Q2630" s="25">
        <v>0.75</v>
      </c>
      <c r="R2630" s="25" t="s">
        <v>47</v>
      </c>
      <c r="S2630" s="25" t="s">
        <v>36</v>
      </c>
    </row>
    <row r="2631" spans="1:19" x14ac:dyDescent="0.35">
      <c r="A2631" s="25" t="str">
        <f>+N2631</f>
        <v>Zoller Catherine</v>
      </c>
      <c r="B2631" s="25" t="str">
        <f>+M2631</f>
        <v>989.64.857.0</v>
      </c>
      <c r="C2631" s="25" t="str">
        <f>LEFT(L2631,2)</f>
        <v>R9</v>
      </c>
      <c r="D2631" s="25">
        <f>+Q2631</f>
        <v>0.75</v>
      </c>
      <c r="E2631" s="25" t="str">
        <f>+R2631</f>
        <v>60+</v>
      </c>
      <c r="F2631" s="25" t="str">
        <f>+S2631</f>
        <v>S</v>
      </c>
      <c r="G2631" s="29" t="s">
        <v>28</v>
      </c>
      <c r="H2631" s="29" t="str">
        <f t="shared" si="41"/>
        <v/>
      </c>
      <c r="I2631" s="25" t="str">
        <f>IF(K2631&gt;4,"Dames","Messieurs")</f>
        <v>Dames</v>
      </c>
      <c r="J2631" t="str">
        <f>RIGHT(B2631,5)</f>
        <v>857.0</v>
      </c>
      <c r="K2631">
        <f>VALUE(LEFT(J2631,1))</f>
        <v>8</v>
      </c>
      <c r="L2631" s="25" t="str">
        <f>+O2631</f>
        <v>R9 </v>
      </c>
      <c r="M2631" s="25" t="s">
        <v>1607</v>
      </c>
      <c r="N2631" s="25" t="s">
        <v>1608</v>
      </c>
      <c r="O2631" s="25" t="s">
        <v>3073</v>
      </c>
      <c r="P2631" s="25">
        <v>11805</v>
      </c>
      <c r="Q2631" s="25">
        <v>0.75</v>
      </c>
      <c r="R2631" s="25" t="s">
        <v>47</v>
      </c>
      <c r="S2631" s="25" t="s">
        <v>878</v>
      </c>
    </row>
    <row r="2632" spans="1:19" x14ac:dyDescent="0.35">
      <c r="A2632" s="25" t="str">
        <f>+N2632</f>
        <v>Zoric Nikola</v>
      </c>
      <c r="B2632" s="25" t="str">
        <f>+M2632</f>
        <v>989.99.238.0</v>
      </c>
      <c r="C2632" s="25" t="str">
        <f>LEFT(L2632,2)</f>
        <v>R9</v>
      </c>
      <c r="D2632" s="25">
        <f>+Q2632</f>
        <v>0.75</v>
      </c>
      <c r="E2632" s="25" t="str">
        <f>+R2632</f>
        <v>A</v>
      </c>
      <c r="F2632" s="25" t="str">
        <f>+S2632</f>
        <v>S</v>
      </c>
      <c r="G2632" s="29" t="s">
        <v>2175</v>
      </c>
      <c r="H2632" s="29" t="str">
        <f t="shared" si="41"/>
        <v/>
      </c>
      <c r="I2632" s="25" t="str">
        <f>IF(K2632&gt;4,"Dames","Messieurs")</f>
        <v>Messieurs</v>
      </c>
      <c r="J2632" t="str">
        <f>RIGHT(B2632,5)</f>
        <v>238.0</v>
      </c>
      <c r="K2632">
        <f>VALUE(LEFT(J2632,1))</f>
        <v>2</v>
      </c>
      <c r="L2632" s="25" t="str">
        <f>+O2632</f>
        <v>R9 </v>
      </c>
      <c r="M2632" s="25" t="s">
        <v>2985</v>
      </c>
      <c r="N2632" s="25" t="s">
        <v>2986</v>
      </c>
      <c r="O2632" s="25" t="s">
        <v>3073</v>
      </c>
      <c r="P2632" s="25">
        <v>32458</v>
      </c>
      <c r="Q2632" s="25">
        <v>0.75</v>
      </c>
      <c r="R2632" s="25" t="s">
        <v>36</v>
      </c>
      <c r="S2632" s="25" t="s">
        <v>878</v>
      </c>
    </row>
    <row r="2633" spans="1:19" x14ac:dyDescent="0.35">
      <c r="A2633" s="25" t="str">
        <f>+N2633</f>
        <v>Zorikhin Mikhail</v>
      </c>
      <c r="B2633" s="25" t="str">
        <f>+M2633</f>
        <v>989.15.493.0</v>
      </c>
      <c r="C2633" s="25" t="str">
        <f>LEFT(L2633,2)</f>
        <v>R9</v>
      </c>
      <c r="D2633" s="25">
        <f>+Q2633</f>
        <v>0.745</v>
      </c>
      <c r="E2633" s="25" t="str">
        <f>+R2633</f>
        <v>10&amp;U</v>
      </c>
      <c r="F2633" s="25" t="str">
        <f>+S2633</f>
        <v>A</v>
      </c>
      <c r="G2633" s="29" t="s">
        <v>29</v>
      </c>
      <c r="H2633" s="29" t="str">
        <f t="shared" si="41"/>
        <v/>
      </c>
      <c r="I2633" s="25" t="str">
        <f>IF(K2633&gt;4,"Dames","Messieurs")</f>
        <v>Messieurs</v>
      </c>
      <c r="J2633" t="str">
        <f>RIGHT(B2633,5)</f>
        <v>493.0</v>
      </c>
      <c r="K2633">
        <f>VALUE(LEFT(J2633,1))</f>
        <v>4</v>
      </c>
      <c r="L2633" s="25" t="str">
        <f>+O2633</f>
        <v>R9 </v>
      </c>
      <c r="M2633" s="25" t="s">
        <v>5384</v>
      </c>
      <c r="N2633" s="25" t="s">
        <v>5385</v>
      </c>
      <c r="O2633" s="25" t="s">
        <v>3073</v>
      </c>
      <c r="P2633" s="25">
        <v>44548</v>
      </c>
      <c r="Q2633" s="25">
        <v>0.745</v>
      </c>
      <c r="R2633" s="25" t="s">
        <v>110</v>
      </c>
      <c r="S2633" s="25" t="s">
        <v>36</v>
      </c>
    </row>
    <row r="2634" spans="1:19" x14ac:dyDescent="0.35">
      <c r="A2634" s="25" t="str">
        <f>+N2634</f>
        <v>Zosso Gabriel</v>
      </c>
      <c r="B2634" s="25" t="str">
        <f>+M2634</f>
        <v>989.94.469.0</v>
      </c>
      <c r="C2634" s="25" t="str">
        <f>LEFT(L2634,2)</f>
        <v>R9</v>
      </c>
      <c r="D2634" s="25">
        <f>+Q2634</f>
        <v>0.75</v>
      </c>
      <c r="E2634" s="25" t="str">
        <f>+R2634</f>
        <v>A</v>
      </c>
      <c r="F2634" s="25" t="str">
        <f>+S2634</f>
        <v>A</v>
      </c>
      <c r="G2634" s="29" t="s">
        <v>3393</v>
      </c>
      <c r="H2634" s="29" t="str">
        <f t="shared" si="41"/>
        <v/>
      </c>
      <c r="I2634" s="25" t="str">
        <f>IF(K2634&gt;4,"Dames","Messieurs")</f>
        <v>Messieurs</v>
      </c>
      <c r="J2634" t="str">
        <f>RIGHT(B2634,5)</f>
        <v>469.0</v>
      </c>
      <c r="K2634">
        <f>VALUE(LEFT(J2634,1))</f>
        <v>4</v>
      </c>
      <c r="L2634" s="25" t="str">
        <f>+O2634</f>
        <v>R9 </v>
      </c>
      <c r="M2634" s="25" t="s">
        <v>4775</v>
      </c>
      <c r="N2634" s="25" t="s">
        <v>4776</v>
      </c>
      <c r="O2634" s="25" t="s">
        <v>3073</v>
      </c>
      <c r="P2634" s="25">
        <v>32458</v>
      </c>
      <c r="Q2634" s="25">
        <v>0.75</v>
      </c>
      <c r="R2634" s="25" t="s">
        <v>36</v>
      </c>
      <c r="S2634" s="25" t="s">
        <v>36</v>
      </c>
    </row>
    <row r="2635" spans="1:19" x14ac:dyDescent="0.35">
      <c r="A2635" s="25" t="str">
        <f>+N2635</f>
        <v>Zou Daniel</v>
      </c>
      <c r="B2635" s="25" t="str">
        <f>+M2635</f>
        <v>989.66.348.0</v>
      </c>
      <c r="C2635" s="25" t="str">
        <f>LEFT(L2635,2)</f>
        <v>R8</v>
      </c>
      <c r="D2635" s="25">
        <f>+Q2635</f>
        <v>1.6679999999999999</v>
      </c>
      <c r="E2635" s="25" t="str">
        <f>+R2635</f>
        <v>55+</v>
      </c>
      <c r="F2635" s="25" t="str">
        <f>+S2635</f>
        <v>A</v>
      </c>
      <c r="G2635" s="29" t="s">
        <v>27</v>
      </c>
      <c r="H2635" s="29" t="str">
        <f t="shared" si="41"/>
        <v/>
      </c>
      <c r="I2635" s="25" t="str">
        <f>IF(K2635&gt;4,"Dames","Messieurs")</f>
        <v>Messieurs</v>
      </c>
      <c r="J2635" t="str">
        <f>RIGHT(B2635,5)</f>
        <v>348.0</v>
      </c>
      <c r="K2635">
        <f>VALUE(LEFT(J2635,1))</f>
        <v>3</v>
      </c>
      <c r="L2635" s="25" t="str">
        <f>+O2635</f>
        <v>R8 </v>
      </c>
      <c r="M2635" s="25" t="s">
        <v>3760</v>
      </c>
      <c r="N2635" s="25" t="s">
        <v>3761</v>
      </c>
      <c r="O2635" s="25" t="s">
        <v>3070</v>
      </c>
      <c r="P2635" s="25">
        <v>21868</v>
      </c>
      <c r="Q2635" s="25">
        <v>1.6679999999999999</v>
      </c>
      <c r="R2635" s="25" t="s">
        <v>53</v>
      </c>
      <c r="S2635" s="25" t="s">
        <v>36</v>
      </c>
    </row>
    <row r="2636" spans="1:19" x14ac:dyDescent="0.35">
      <c r="A2636" s="25" t="str">
        <f>+N2636</f>
        <v>Zuber Axel</v>
      </c>
      <c r="B2636" s="25" t="str">
        <f>+M2636</f>
        <v>990.00.457.0</v>
      </c>
      <c r="C2636" s="25" t="str">
        <f>LEFT(L2636,2)</f>
        <v>R9</v>
      </c>
      <c r="D2636" s="25">
        <f>+Q2636</f>
        <v>0.75</v>
      </c>
      <c r="E2636" s="25" t="str">
        <f>+R2636</f>
        <v>A</v>
      </c>
      <c r="F2636" s="25" t="str">
        <f>+S2636</f>
        <v>S</v>
      </c>
      <c r="G2636" s="29" t="s">
        <v>543</v>
      </c>
      <c r="H2636" s="29" t="str">
        <f t="shared" si="41"/>
        <v/>
      </c>
      <c r="I2636" s="25" t="str">
        <f>IF(K2636&gt;4,"Dames","Messieurs")</f>
        <v>Messieurs</v>
      </c>
      <c r="J2636" t="str">
        <f>RIGHT(B2636,5)</f>
        <v>457.0</v>
      </c>
      <c r="K2636">
        <f>VALUE(LEFT(J2636,1))</f>
        <v>4</v>
      </c>
      <c r="L2636" s="25" t="str">
        <f>+O2636</f>
        <v>R9 </v>
      </c>
      <c r="M2636" s="25" t="s">
        <v>1415</v>
      </c>
      <c r="N2636" s="25" t="s">
        <v>1416</v>
      </c>
      <c r="O2636" s="25" t="s">
        <v>3073</v>
      </c>
      <c r="P2636" s="25">
        <v>32458</v>
      </c>
      <c r="Q2636" s="25">
        <v>0.75</v>
      </c>
      <c r="R2636" s="25" t="s">
        <v>36</v>
      </c>
      <c r="S2636" s="25" t="s">
        <v>878</v>
      </c>
    </row>
    <row r="2637" spans="1:19" x14ac:dyDescent="0.35">
      <c r="A2637" s="25" t="str">
        <f>+N2637</f>
        <v>Zucchello Jean</v>
      </c>
      <c r="B2637" s="25" t="str">
        <f>+M2637</f>
        <v>991.49.408.0</v>
      </c>
      <c r="C2637" s="25" t="str">
        <f>LEFT(L2637,2)</f>
        <v>R8</v>
      </c>
      <c r="D2637" s="25">
        <f>+Q2637</f>
        <v>0.89300000000000002</v>
      </c>
      <c r="E2637" s="25" t="str">
        <f>+R2637</f>
        <v>75+</v>
      </c>
      <c r="F2637" s="25" t="str">
        <f>+S2637</f>
        <v>A</v>
      </c>
      <c r="G2637" s="29" t="s">
        <v>1839</v>
      </c>
      <c r="H2637" s="29" t="str">
        <f t="shared" si="41"/>
        <v/>
      </c>
      <c r="I2637" s="25" t="str">
        <f>IF(K2637&gt;4,"Dames","Messieurs")</f>
        <v>Messieurs</v>
      </c>
      <c r="J2637" t="str">
        <f>RIGHT(B2637,5)</f>
        <v>408.0</v>
      </c>
      <c r="K2637">
        <f>VALUE(LEFT(J2637,1))</f>
        <v>4</v>
      </c>
      <c r="L2637" s="25" t="str">
        <f>+O2637</f>
        <v>R8 </v>
      </c>
      <c r="M2637" s="25" t="s">
        <v>2122</v>
      </c>
      <c r="N2637" s="25" t="s">
        <v>2123</v>
      </c>
      <c r="O2637" s="25" t="s">
        <v>3070</v>
      </c>
      <c r="P2637" s="25">
        <v>30480</v>
      </c>
      <c r="Q2637" s="25">
        <v>0.89300000000000002</v>
      </c>
      <c r="R2637" s="25" t="s">
        <v>159</v>
      </c>
      <c r="S2637" s="25" t="s">
        <v>36</v>
      </c>
    </row>
    <row r="2638" spans="1:19" x14ac:dyDescent="0.35">
      <c r="A2638" s="25" t="str">
        <f>+N2638</f>
        <v>Zuchuat Justine</v>
      </c>
      <c r="B2638" s="25" t="str">
        <f>+M2638</f>
        <v>991.99.628.0</v>
      </c>
      <c r="C2638" s="25" t="str">
        <f>LEFT(L2638,2)</f>
        <v>R9</v>
      </c>
      <c r="D2638" s="25">
        <f>+Q2638</f>
        <v>0.75</v>
      </c>
      <c r="E2638" s="25" t="str">
        <f>+R2638</f>
        <v>A</v>
      </c>
      <c r="F2638" s="25" t="str">
        <f>+S2638</f>
        <v>S</v>
      </c>
      <c r="G2638" s="29" t="s">
        <v>2175</v>
      </c>
      <c r="H2638" s="29" t="str">
        <f t="shared" si="41"/>
        <v/>
      </c>
      <c r="I2638" s="25" t="str">
        <f>IF(K2638&gt;4,"Dames","Messieurs")</f>
        <v>Dames</v>
      </c>
      <c r="J2638" t="str">
        <f>RIGHT(B2638,5)</f>
        <v>628.0</v>
      </c>
      <c r="K2638">
        <f>VALUE(LEFT(J2638,1))</f>
        <v>6</v>
      </c>
      <c r="L2638" s="25" t="str">
        <f>+O2638</f>
        <v>R9 </v>
      </c>
      <c r="M2638" s="25" t="s">
        <v>2797</v>
      </c>
      <c r="N2638" s="25" t="s">
        <v>2798</v>
      </c>
      <c r="O2638" s="25" t="s">
        <v>3073</v>
      </c>
      <c r="P2638" s="25">
        <v>11805</v>
      </c>
      <c r="Q2638" s="25">
        <v>0.75</v>
      </c>
      <c r="R2638" s="25" t="s">
        <v>36</v>
      </c>
      <c r="S2638" s="25" t="s">
        <v>878</v>
      </c>
    </row>
    <row r="2639" spans="1:19" x14ac:dyDescent="0.35">
      <c r="A2639" s="25" t="str">
        <f>+N2639</f>
        <v>Zuchuat Pauline</v>
      </c>
      <c r="B2639" s="25" t="str">
        <f>+M2639</f>
        <v>991.04.730.0</v>
      </c>
      <c r="C2639" s="25" t="str">
        <f>LEFT(L2639,2)</f>
        <v>R7</v>
      </c>
      <c r="D2639" s="25">
        <f>+Q2639</f>
        <v>1.982</v>
      </c>
      <c r="E2639" s="25" t="str">
        <f>+R2639</f>
        <v>A</v>
      </c>
      <c r="F2639" s="25" t="str">
        <f>+S2639</f>
        <v>A</v>
      </c>
      <c r="G2639" s="29" t="s">
        <v>2175</v>
      </c>
      <c r="H2639" s="29" t="str">
        <f t="shared" si="41"/>
        <v/>
      </c>
      <c r="I2639" s="25" t="str">
        <f>IF(K2639&gt;4,"Dames","Messieurs")</f>
        <v>Dames</v>
      </c>
      <c r="J2639" t="str">
        <f>RIGHT(B2639,5)</f>
        <v>730.0</v>
      </c>
      <c r="K2639">
        <f>VALUE(LEFT(J2639,1))</f>
        <v>7</v>
      </c>
      <c r="L2639" s="25" t="str">
        <f>+O2639</f>
        <v>R7 </v>
      </c>
      <c r="M2639" s="25" t="s">
        <v>2769</v>
      </c>
      <c r="N2639" s="25" t="s">
        <v>2770</v>
      </c>
      <c r="O2639" s="25" t="s">
        <v>3066</v>
      </c>
      <c r="P2639" s="25">
        <v>6931</v>
      </c>
      <c r="Q2639" s="25">
        <v>1.982</v>
      </c>
      <c r="R2639" s="25" t="s">
        <v>36</v>
      </c>
      <c r="S2639" s="25" t="s">
        <v>36</v>
      </c>
    </row>
    <row r="2640" spans="1:19" x14ac:dyDescent="0.35">
      <c r="A2640" s="25" t="str">
        <f>+N2640</f>
        <v>Zufferey Laurent</v>
      </c>
      <c r="B2640" s="25" t="str">
        <f>+M2640</f>
        <v>991.80.168.0</v>
      </c>
      <c r="C2640" s="25" t="str">
        <f>LEFT(L2640,2)</f>
        <v>R7</v>
      </c>
      <c r="D2640" s="25">
        <f>+Q2640</f>
        <v>2.4039999999999999</v>
      </c>
      <c r="E2640" s="25" t="str">
        <f>+R2640</f>
        <v>45+</v>
      </c>
      <c r="F2640" s="25" t="str">
        <f>+S2640</f>
        <v>A</v>
      </c>
      <c r="G2640" s="29" t="s">
        <v>2175</v>
      </c>
      <c r="H2640" s="29" t="str">
        <f t="shared" si="41"/>
        <v/>
      </c>
      <c r="I2640" s="25" t="str">
        <f>IF(K2640&gt;4,"Dames","Messieurs")</f>
        <v>Messieurs</v>
      </c>
      <c r="J2640" t="str">
        <f>RIGHT(B2640,5)</f>
        <v>168.0</v>
      </c>
      <c r="K2640">
        <f>VALUE(LEFT(J2640,1))</f>
        <v>1</v>
      </c>
      <c r="L2640" s="25" t="str">
        <f>+O2640</f>
        <v>R7 </v>
      </c>
      <c r="M2640" s="25" t="s">
        <v>2250</v>
      </c>
      <c r="N2640" s="25" t="s">
        <v>2251</v>
      </c>
      <c r="O2640" s="25" t="s">
        <v>3066</v>
      </c>
      <c r="P2640" s="25">
        <v>16260</v>
      </c>
      <c r="Q2640" s="25">
        <v>2.4039999999999999</v>
      </c>
      <c r="R2640" s="25" t="s">
        <v>78</v>
      </c>
      <c r="S2640" s="25" t="s">
        <v>36</v>
      </c>
    </row>
    <row r="2641" spans="1:19" x14ac:dyDescent="0.35">
      <c r="A2641" s="25" t="str">
        <f>+N2641</f>
        <v>Zumbé Victoria</v>
      </c>
      <c r="B2641" s="25" t="str">
        <f>+M2641</f>
        <v>993.14.552.0</v>
      </c>
      <c r="C2641" s="25" t="str">
        <f>LEFT(L2641,2)</f>
        <v>R9</v>
      </c>
      <c r="D2641" s="25">
        <f>+Q2641</f>
        <v>0.74299999999999999</v>
      </c>
      <c r="E2641" s="25" t="str">
        <f>+R2641</f>
        <v>12&amp;U</v>
      </c>
      <c r="F2641" s="25" t="str">
        <f>+S2641</f>
        <v>A</v>
      </c>
      <c r="G2641" s="29" t="s">
        <v>1839</v>
      </c>
      <c r="H2641" s="29" t="str">
        <f t="shared" si="41"/>
        <v/>
      </c>
      <c r="I2641" s="25" t="str">
        <f>IF(K2641&gt;4,"Dames","Messieurs")</f>
        <v>Dames</v>
      </c>
      <c r="J2641" t="str">
        <f>RIGHT(B2641,5)</f>
        <v>552.0</v>
      </c>
      <c r="K2641">
        <f>VALUE(LEFT(J2641,1))</f>
        <v>5</v>
      </c>
      <c r="L2641" s="25" t="str">
        <f>+O2641</f>
        <v>R9 </v>
      </c>
      <c r="M2641" s="25" t="s">
        <v>4907</v>
      </c>
      <c r="N2641" s="25" t="s">
        <v>4908</v>
      </c>
      <c r="O2641" s="25" t="s">
        <v>3073</v>
      </c>
      <c r="P2641" s="25">
        <v>16552</v>
      </c>
      <c r="Q2641" s="25">
        <v>0.74299999999999999</v>
      </c>
      <c r="R2641" s="25" t="s">
        <v>50</v>
      </c>
      <c r="S2641" s="25" t="s">
        <v>36</v>
      </c>
    </row>
    <row r="2642" spans="1:19" x14ac:dyDescent="0.35">
      <c r="A2642" s="25" t="str">
        <f>+N2642</f>
        <v>Zurcher Albane</v>
      </c>
      <c r="B2642" s="25" t="str">
        <f>+M2642</f>
        <v>995.68.728.0</v>
      </c>
      <c r="C2642" s="25" t="str">
        <f>LEFT(L2642,2)</f>
        <v>R8</v>
      </c>
      <c r="D2642" s="25">
        <f>+Q2642</f>
        <v>1.6850000000000001</v>
      </c>
      <c r="E2642" s="25" t="str">
        <f>+R2642</f>
        <v>55+</v>
      </c>
      <c r="F2642" s="25" t="str">
        <f>+S2642</f>
        <v>A</v>
      </c>
      <c r="G2642" s="29" t="s">
        <v>26</v>
      </c>
      <c r="H2642" s="29" t="str">
        <f t="shared" si="41"/>
        <v/>
      </c>
      <c r="I2642" s="25" t="str">
        <f>IF(K2642&gt;4,"Dames","Messieurs")</f>
        <v>Dames</v>
      </c>
      <c r="J2642" t="str">
        <f>RIGHT(B2642,5)</f>
        <v>728.0</v>
      </c>
      <c r="K2642">
        <f>VALUE(LEFT(J2642,1))</f>
        <v>7</v>
      </c>
      <c r="L2642" s="25" t="str">
        <f>+O2642</f>
        <v>R8 </v>
      </c>
      <c r="M2642" s="25" t="s">
        <v>163</v>
      </c>
      <c r="N2642" s="25" t="s">
        <v>164</v>
      </c>
      <c r="O2642" s="25" t="s">
        <v>3070</v>
      </c>
      <c r="P2642" s="25">
        <v>7906</v>
      </c>
      <c r="Q2642" s="25">
        <v>1.6850000000000001</v>
      </c>
      <c r="R2642" s="25" t="s">
        <v>53</v>
      </c>
      <c r="S2642" s="25" t="s">
        <v>36</v>
      </c>
    </row>
    <row r="2643" spans="1:19" x14ac:dyDescent="0.35">
      <c r="A2643" s="25" t="str">
        <f>+N2643</f>
        <v>Zurcher Quentin</v>
      </c>
      <c r="B2643" s="25" t="str">
        <f>+M2643</f>
        <v>995.05.127.0</v>
      </c>
      <c r="C2643" s="25" t="str">
        <f>LEFT(L2643,2)</f>
        <v>R8</v>
      </c>
      <c r="D2643" s="25">
        <f>+Q2643</f>
        <v>1.357</v>
      </c>
      <c r="E2643" s="25" t="str">
        <f>+R2643</f>
        <v>A</v>
      </c>
      <c r="F2643" s="25" t="str">
        <f>+S2643</f>
        <v>A</v>
      </c>
      <c r="G2643" s="29" t="s">
        <v>27</v>
      </c>
      <c r="H2643" s="29" t="str">
        <f t="shared" si="41"/>
        <v/>
      </c>
      <c r="I2643" s="25" t="str">
        <f>IF(K2643&gt;4,"Dames","Messieurs")</f>
        <v>Messieurs</v>
      </c>
      <c r="J2643" t="str">
        <f>RIGHT(B2643,5)</f>
        <v>127.0</v>
      </c>
      <c r="K2643">
        <f>VALUE(LEFT(J2643,1))</f>
        <v>1</v>
      </c>
      <c r="L2643" s="25" t="str">
        <f>+O2643</f>
        <v>R8 </v>
      </c>
      <c r="M2643" s="25" t="s">
        <v>2433</v>
      </c>
      <c r="N2643" s="25" t="s">
        <v>2434</v>
      </c>
      <c r="O2643" s="25" t="s">
        <v>3070</v>
      </c>
      <c r="P2643" s="25">
        <v>24888</v>
      </c>
      <c r="Q2643" s="25">
        <v>1.357</v>
      </c>
      <c r="R2643" s="25" t="s">
        <v>36</v>
      </c>
      <c r="S2643" s="25" t="s">
        <v>36</v>
      </c>
    </row>
    <row r="2644" spans="1:19" x14ac:dyDescent="0.35">
      <c r="A2644" s="25" t="str">
        <f>+N2644</f>
        <v>Zwygart Juliette</v>
      </c>
      <c r="B2644" s="25" t="str">
        <f>+M2644</f>
        <v>998.78.754.0</v>
      </c>
      <c r="C2644" s="25" t="str">
        <f>LEFT(L2644,2)</f>
        <v>R5</v>
      </c>
      <c r="D2644" s="25">
        <f>+Q2644</f>
        <v>5.383</v>
      </c>
      <c r="E2644" s="25" t="str">
        <f>+R2644</f>
        <v>45+</v>
      </c>
      <c r="F2644" s="25" t="str">
        <f>+S2644</f>
        <v>A</v>
      </c>
      <c r="G2644" s="29" t="s">
        <v>3996</v>
      </c>
      <c r="H2644" s="29" t="str">
        <f t="shared" si="41"/>
        <v/>
      </c>
      <c r="I2644" s="25" t="str">
        <f>IF(K2644&gt;4,"Dames","Messieurs")</f>
        <v>Dames</v>
      </c>
      <c r="J2644" t="str">
        <f>RIGHT(B2644,5)</f>
        <v>754.0</v>
      </c>
      <c r="K2644">
        <f>VALUE(LEFT(J2644,1))</f>
        <v>7</v>
      </c>
      <c r="L2644" s="25" t="str">
        <f>+O2644</f>
        <v>R5 </v>
      </c>
      <c r="M2644" s="25" t="s">
        <v>4405</v>
      </c>
      <c r="N2644" s="25" t="s">
        <v>4406</v>
      </c>
      <c r="O2644" s="25" t="s">
        <v>3084</v>
      </c>
      <c r="P2644" s="25">
        <v>1210</v>
      </c>
      <c r="Q2644" s="25">
        <v>5.383</v>
      </c>
      <c r="R2644" s="25" t="s">
        <v>78</v>
      </c>
      <c r="S2644" s="25" t="s">
        <v>36</v>
      </c>
    </row>
    <row r="2645" spans="1:19" x14ac:dyDescent="0.35">
      <c r="A2645" s="25" t="str">
        <f>+N2645</f>
        <v>Zysset Caroline</v>
      </c>
      <c r="B2645" s="25" t="str">
        <f>+M2645</f>
        <v>999.84.635.0</v>
      </c>
      <c r="C2645" s="25" t="str">
        <f>LEFT(L2645,2)</f>
        <v>R9</v>
      </c>
      <c r="D2645" s="25">
        <f>+Q2645</f>
        <v>0.75</v>
      </c>
      <c r="E2645" s="25" t="str">
        <f>+R2645</f>
        <v>40+</v>
      </c>
      <c r="F2645" s="25" t="str">
        <f>+S2645</f>
        <v>A</v>
      </c>
      <c r="G2645" s="29" t="s">
        <v>1839</v>
      </c>
      <c r="H2645" s="29" t="str">
        <f t="shared" si="41"/>
        <v/>
      </c>
      <c r="I2645" s="25" t="str">
        <f>IF(K2645&gt;4,"Dames","Messieurs")</f>
        <v>Dames</v>
      </c>
      <c r="J2645" t="str">
        <f>RIGHT(B2645,5)</f>
        <v>635.0</v>
      </c>
      <c r="K2645">
        <f>VALUE(LEFT(J2645,1))</f>
        <v>6</v>
      </c>
      <c r="L2645" s="25" t="str">
        <f>+O2645</f>
        <v>R9 </v>
      </c>
      <c r="M2645" s="25" t="s">
        <v>4901</v>
      </c>
      <c r="N2645" s="25" t="s">
        <v>4902</v>
      </c>
      <c r="O2645" s="25" t="s">
        <v>3073</v>
      </c>
      <c r="P2645" s="25">
        <v>11805</v>
      </c>
      <c r="Q2645" s="25">
        <v>0.75</v>
      </c>
      <c r="R2645" s="25" t="s">
        <v>68</v>
      </c>
      <c r="S2645" s="25" t="s">
        <v>36</v>
      </c>
    </row>
    <row r="2646" spans="1:19" x14ac:dyDescent="0.35">
      <c r="A2646" s="25" t="str">
        <f>+N2646</f>
        <v>Zysset Thierry</v>
      </c>
      <c r="B2646" s="25" t="str">
        <f>+M2646</f>
        <v>999.83.355.0</v>
      </c>
      <c r="C2646" s="25" t="str">
        <f>LEFT(L2646,2)</f>
        <v>R9</v>
      </c>
      <c r="D2646" s="25">
        <f>+Q2646</f>
        <v>0.75</v>
      </c>
      <c r="E2646" s="25" t="str">
        <f>+R2646</f>
        <v>40+</v>
      </c>
      <c r="F2646" s="25" t="str">
        <f>+S2646</f>
        <v>S</v>
      </c>
      <c r="G2646" s="29" t="s">
        <v>1839</v>
      </c>
      <c r="H2646" s="29" t="str">
        <f t="shared" si="41"/>
        <v/>
      </c>
      <c r="I2646" s="25" t="str">
        <f>IF(K2646&gt;4,"Dames","Messieurs")</f>
        <v>Messieurs</v>
      </c>
      <c r="J2646" t="str">
        <f>RIGHT(B2646,5)</f>
        <v>355.0</v>
      </c>
      <c r="K2646">
        <f>VALUE(LEFT(J2646,1))</f>
        <v>3</v>
      </c>
      <c r="L2646" s="25" t="str">
        <f>+O2646</f>
        <v>R9 </v>
      </c>
      <c r="M2646" s="25" t="s">
        <v>1950</v>
      </c>
      <c r="N2646" s="25" t="s">
        <v>1951</v>
      </c>
      <c r="O2646" s="25" t="s">
        <v>3073</v>
      </c>
      <c r="P2646" s="25">
        <v>32458</v>
      </c>
      <c r="Q2646" s="25">
        <v>0.75</v>
      </c>
      <c r="R2646" s="25" t="s">
        <v>68</v>
      </c>
      <c r="S2646" s="25" t="s">
        <v>878</v>
      </c>
    </row>
  </sheetData>
  <sheetProtection algorithmName="SHA-512" hashValue="dha41XQQ2eXdM8e3Sb/blretH9dX4jS6SzRSKe87s8zLB4HnEelmdZohcGE2VFguZt13FbrT08qisv7r1O/+bA==" saltValue="gZt5MqlV0kI24PB2NDTu4Q==" spinCount="100000" sheet="1" objects="1" scenarios="1"/>
  <autoFilter ref="A1:S2646" xr:uid="{00000000-0001-0000-0200-000000000000}"/>
  <sortState xmlns:xlrd2="http://schemas.microsoft.com/office/spreadsheetml/2017/richdata2" ref="A2:S2646">
    <sortCondition ref="N2:N2646"/>
    <sortCondition ref="G2:G2646"/>
  </sortState>
  <pageMargins left="0.70866141732283472" right="0.70866141732283472" top="0.74803149606299213" bottom="0.74803149606299213" header="0.31496062992125984" footer="0.31496062992125984"/>
  <pageSetup paperSize="9" scale="74" fitToHeight="105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G318"/>
  <sheetViews>
    <sheetView workbookViewId="0"/>
  </sheetViews>
  <sheetFormatPr baseColWidth="10" defaultRowHeight="12.75" x14ac:dyDescent="0.35"/>
  <cols>
    <col min="1" max="1" width="11.73046875" bestFit="1" customWidth="1"/>
    <col min="2" max="2" width="27.1328125" bestFit="1" customWidth="1"/>
    <col min="3" max="3" width="10.33203125" bestFit="1" customWidth="1"/>
    <col min="4" max="4" width="5.73046875" bestFit="1" customWidth="1"/>
    <col min="5" max="5" width="5.86328125" bestFit="1" customWidth="1"/>
    <col min="6" max="6" width="8.59765625" bestFit="1" customWidth="1"/>
    <col min="7" max="7" width="5.53125" bestFit="1" customWidth="1"/>
  </cols>
  <sheetData>
    <row r="1" spans="1:7" x14ac:dyDescent="0.35">
      <c r="A1" s="41" t="s">
        <v>13</v>
      </c>
      <c r="B1" s="41" t="s">
        <v>3058</v>
      </c>
      <c r="C1" s="41" t="s">
        <v>3059</v>
      </c>
      <c r="D1" s="41" t="s">
        <v>3060</v>
      </c>
      <c r="E1" s="41" t="s">
        <v>3061</v>
      </c>
      <c r="F1" s="41" t="s">
        <v>3062</v>
      </c>
      <c r="G1" s="41" t="s">
        <v>3063</v>
      </c>
    </row>
    <row r="2" spans="1:7" x14ac:dyDescent="0.35">
      <c r="A2" s="25" t="s">
        <v>1095</v>
      </c>
      <c r="B2" s="25" t="s">
        <v>1096</v>
      </c>
      <c r="C2" s="25" t="s">
        <v>3065</v>
      </c>
      <c r="D2" s="25">
        <v>8634</v>
      </c>
      <c r="E2" s="25">
        <v>3.782</v>
      </c>
      <c r="F2" s="25" t="s">
        <v>39</v>
      </c>
      <c r="G2" s="25" t="s">
        <v>36</v>
      </c>
    </row>
    <row r="3" spans="1:7" x14ac:dyDescent="0.35">
      <c r="A3" s="25" t="s">
        <v>2346</v>
      </c>
      <c r="B3" s="25" t="s">
        <v>2347</v>
      </c>
      <c r="C3" s="25" t="s">
        <v>3065</v>
      </c>
      <c r="D3" s="25">
        <v>6100</v>
      </c>
      <c r="E3" s="25">
        <v>4.4139999999999997</v>
      </c>
      <c r="F3" s="25" t="s">
        <v>73</v>
      </c>
      <c r="G3" s="25" t="s">
        <v>36</v>
      </c>
    </row>
    <row r="4" spans="1:7" x14ac:dyDescent="0.35">
      <c r="A4" s="25" t="s">
        <v>1097</v>
      </c>
      <c r="B4" s="25" t="s">
        <v>1098</v>
      </c>
      <c r="C4" s="25" t="s">
        <v>3073</v>
      </c>
      <c r="D4" s="25">
        <v>11805</v>
      </c>
      <c r="E4" s="25">
        <v>0.75</v>
      </c>
      <c r="F4" s="25" t="s">
        <v>68</v>
      </c>
      <c r="G4" s="25" t="s">
        <v>878</v>
      </c>
    </row>
    <row r="5" spans="1:7" x14ac:dyDescent="0.35">
      <c r="A5" s="25" t="s">
        <v>603</v>
      </c>
      <c r="B5" s="25" t="s">
        <v>604</v>
      </c>
      <c r="C5" s="25" t="s">
        <v>3066</v>
      </c>
      <c r="D5" s="25">
        <v>7777</v>
      </c>
      <c r="E5" s="25">
        <v>1.7270000000000001</v>
      </c>
      <c r="F5" s="25" t="s">
        <v>73</v>
      </c>
      <c r="G5" s="25" t="s">
        <v>878</v>
      </c>
    </row>
    <row r="6" spans="1:7" x14ac:dyDescent="0.35">
      <c r="A6" s="25" t="s">
        <v>2391</v>
      </c>
      <c r="B6" s="25" t="s">
        <v>2392</v>
      </c>
      <c r="C6" s="25" t="s">
        <v>3073</v>
      </c>
      <c r="D6" s="25">
        <v>32458</v>
      </c>
      <c r="E6" s="25">
        <v>0.75</v>
      </c>
      <c r="F6" s="25" t="s">
        <v>73</v>
      </c>
      <c r="G6" s="25" t="s">
        <v>36</v>
      </c>
    </row>
    <row r="7" spans="1:7" x14ac:dyDescent="0.35">
      <c r="A7" s="25" t="s">
        <v>1805</v>
      </c>
      <c r="B7" s="25" t="s">
        <v>1806</v>
      </c>
      <c r="C7" s="25" t="s">
        <v>3066</v>
      </c>
      <c r="D7" s="25">
        <v>19675</v>
      </c>
      <c r="E7" s="25">
        <v>1.9359999999999999</v>
      </c>
      <c r="F7" s="25" t="s">
        <v>36</v>
      </c>
      <c r="G7" s="25" t="s">
        <v>878</v>
      </c>
    </row>
    <row r="8" spans="1:7" x14ac:dyDescent="0.35">
      <c r="A8" s="25" t="s">
        <v>605</v>
      </c>
      <c r="B8" s="25" t="s">
        <v>606</v>
      </c>
      <c r="C8" s="25" t="s">
        <v>3073</v>
      </c>
      <c r="D8" s="25">
        <v>32458</v>
      </c>
      <c r="E8" s="25">
        <v>0.75</v>
      </c>
      <c r="F8" s="25" t="s">
        <v>36</v>
      </c>
      <c r="G8" s="25" t="s">
        <v>878</v>
      </c>
    </row>
    <row r="9" spans="1:7" x14ac:dyDescent="0.35">
      <c r="A9" s="25" t="s">
        <v>640</v>
      </c>
      <c r="B9" s="25" t="s">
        <v>641</v>
      </c>
      <c r="C9" s="25" t="s">
        <v>3073</v>
      </c>
      <c r="D9" s="25">
        <v>32458</v>
      </c>
      <c r="E9" s="25">
        <v>0.75</v>
      </c>
      <c r="F9" s="25" t="s">
        <v>47</v>
      </c>
      <c r="G9" s="25" t="s">
        <v>878</v>
      </c>
    </row>
    <row r="10" spans="1:7" x14ac:dyDescent="0.35">
      <c r="A10" s="25" t="s">
        <v>3406</v>
      </c>
      <c r="B10" s="25" t="s">
        <v>3407</v>
      </c>
      <c r="C10" s="25" t="s">
        <v>3066</v>
      </c>
      <c r="D10" s="25">
        <v>4275</v>
      </c>
      <c r="E10" s="25">
        <v>3.0609999999999999</v>
      </c>
      <c r="F10" s="25" t="s">
        <v>42</v>
      </c>
      <c r="G10" s="25" t="s">
        <v>878</v>
      </c>
    </row>
    <row r="11" spans="1:7" x14ac:dyDescent="0.35">
      <c r="A11" s="25" t="s">
        <v>1099</v>
      </c>
      <c r="B11" s="25" t="s">
        <v>1100</v>
      </c>
      <c r="C11" s="25" t="s">
        <v>3073</v>
      </c>
      <c r="D11" s="25">
        <v>32458</v>
      </c>
      <c r="E11" s="25">
        <v>0.75</v>
      </c>
      <c r="F11" s="25" t="s">
        <v>36</v>
      </c>
      <c r="G11" s="25" t="s">
        <v>878</v>
      </c>
    </row>
    <row r="12" spans="1:7" x14ac:dyDescent="0.35">
      <c r="A12" s="25" t="s">
        <v>3128</v>
      </c>
      <c r="B12" s="25" t="s">
        <v>3129</v>
      </c>
      <c r="C12" s="25" t="s">
        <v>3066</v>
      </c>
      <c r="D12" s="25">
        <v>5882</v>
      </c>
      <c r="E12" s="25">
        <v>2.3490000000000002</v>
      </c>
      <c r="F12" s="25" t="s">
        <v>78</v>
      </c>
      <c r="G12" s="25" t="s">
        <v>36</v>
      </c>
    </row>
    <row r="13" spans="1:7" x14ac:dyDescent="0.35">
      <c r="A13" s="25" t="s">
        <v>672</v>
      </c>
      <c r="B13" s="25" t="s">
        <v>673</v>
      </c>
      <c r="C13" s="25" t="s">
        <v>3073</v>
      </c>
      <c r="D13" s="25">
        <v>32458</v>
      </c>
      <c r="E13" s="25">
        <v>0.75</v>
      </c>
      <c r="F13" s="25" t="s">
        <v>160</v>
      </c>
      <c r="G13" s="25" t="s">
        <v>878</v>
      </c>
    </row>
    <row r="14" spans="1:7" x14ac:dyDescent="0.35">
      <c r="A14" s="25" t="s">
        <v>1101</v>
      </c>
      <c r="B14" s="25" t="s">
        <v>1102</v>
      </c>
      <c r="C14" s="25" t="s">
        <v>3073</v>
      </c>
      <c r="D14" s="25">
        <v>32458</v>
      </c>
      <c r="E14" s="25">
        <v>0.75</v>
      </c>
      <c r="F14" s="25" t="s">
        <v>36</v>
      </c>
      <c r="G14" s="25" t="s">
        <v>878</v>
      </c>
    </row>
    <row r="15" spans="1:7" x14ac:dyDescent="0.35">
      <c r="A15" s="25" t="s">
        <v>3424</v>
      </c>
      <c r="B15" s="25" t="s">
        <v>3425</v>
      </c>
      <c r="C15" s="25" t="s">
        <v>3070</v>
      </c>
      <c r="D15" s="25">
        <v>21995</v>
      </c>
      <c r="E15" s="25">
        <v>1.655</v>
      </c>
      <c r="F15" s="25" t="s">
        <v>50</v>
      </c>
      <c r="G15" s="25" t="s">
        <v>878</v>
      </c>
    </row>
    <row r="16" spans="1:7" x14ac:dyDescent="0.35">
      <c r="A16" s="25" t="s">
        <v>3153</v>
      </c>
      <c r="B16" s="25" t="s">
        <v>3154</v>
      </c>
      <c r="C16" s="25" t="s">
        <v>3073</v>
      </c>
      <c r="D16" s="25">
        <v>32458</v>
      </c>
      <c r="E16" s="25">
        <v>0.75</v>
      </c>
      <c r="F16" s="25" t="s">
        <v>83</v>
      </c>
      <c r="G16" s="25" t="s">
        <v>878</v>
      </c>
    </row>
    <row r="17" spans="1:7" x14ac:dyDescent="0.35">
      <c r="A17" s="25" t="s">
        <v>1807</v>
      </c>
      <c r="B17" s="25" t="s">
        <v>1808</v>
      </c>
      <c r="C17" s="25" t="s">
        <v>3073</v>
      </c>
      <c r="D17" s="25">
        <v>11805</v>
      </c>
      <c r="E17" s="25">
        <v>0.75</v>
      </c>
      <c r="F17" s="25" t="s">
        <v>73</v>
      </c>
      <c r="G17" s="25" t="s">
        <v>878</v>
      </c>
    </row>
    <row r="18" spans="1:7" x14ac:dyDescent="0.35">
      <c r="A18" s="25" t="s">
        <v>1788</v>
      </c>
      <c r="B18" s="25" t="s">
        <v>1789</v>
      </c>
      <c r="C18" s="25" t="s">
        <v>3066</v>
      </c>
      <c r="D18" s="25">
        <v>4444</v>
      </c>
      <c r="E18" s="25">
        <v>2.9740000000000002</v>
      </c>
      <c r="F18" s="25" t="s">
        <v>100</v>
      </c>
      <c r="G18" s="25" t="s">
        <v>36</v>
      </c>
    </row>
    <row r="19" spans="1:7" x14ac:dyDescent="0.35">
      <c r="A19" s="25" t="s">
        <v>1103</v>
      </c>
      <c r="B19" s="25" t="s">
        <v>1104</v>
      </c>
      <c r="C19" s="25" t="s">
        <v>3073</v>
      </c>
      <c r="D19" s="25">
        <v>32458</v>
      </c>
      <c r="E19" s="25">
        <v>0.75</v>
      </c>
      <c r="F19" s="25" t="s">
        <v>36</v>
      </c>
      <c r="G19" s="25" t="s">
        <v>878</v>
      </c>
    </row>
    <row r="20" spans="1:7" x14ac:dyDescent="0.35">
      <c r="A20" s="25" t="s">
        <v>1105</v>
      </c>
      <c r="B20" s="25" t="s">
        <v>1106</v>
      </c>
      <c r="C20" s="25" t="s">
        <v>3073</v>
      </c>
      <c r="D20" s="25">
        <v>32458</v>
      </c>
      <c r="E20" s="25">
        <v>0.75</v>
      </c>
      <c r="F20" s="25" t="s">
        <v>36</v>
      </c>
      <c r="G20" s="25" t="s">
        <v>878</v>
      </c>
    </row>
    <row r="21" spans="1:7" x14ac:dyDescent="0.35">
      <c r="A21" s="25" t="s">
        <v>1107</v>
      </c>
      <c r="B21" s="25" t="s">
        <v>1108</v>
      </c>
      <c r="C21" s="25" t="s">
        <v>3073</v>
      </c>
      <c r="D21" s="25">
        <v>32458</v>
      </c>
      <c r="E21" s="25">
        <v>0.75</v>
      </c>
      <c r="F21" s="25" t="s">
        <v>39</v>
      </c>
      <c r="G21" s="25" t="s">
        <v>878</v>
      </c>
    </row>
    <row r="22" spans="1:7" x14ac:dyDescent="0.35">
      <c r="A22" s="25" t="s">
        <v>3147</v>
      </c>
      <c r="B22" s="25" t="s">
        <v>3148</v>
      </c>
      <c r="C22" s="25" t="s">
        <v>3073</v>
      </c>
      <c r="D22" s="25">
        <v>32458</v>
      </c>
      <c r="E22" s="25">
        <v>0.75</v>
      </c>
      <c r="F22" s="25" t="s">
        <v>87</v>
      </c>
      <c r="G22" s="25" t="s">
        <v>878</v>
      </c>
    </row>
    <row r="23" spans="1:7" x14ac:dyDescent="0.35">
      <c r="A23" s="25" t="s">
        <v>1109</v>
      </c>
      <c r="B23" s="25" t="s">
        <v>1110</v>
      </c>
      <c r="C23" s="25" t="s">
        <v>3073</v>
      </c>
      <c r="D23" s="25">
        <v>32458</v>
      </c>
      <c r="E23" s="25">
        <v>0.75</v>
      </c>
      <c r="F23" s="25" t="s">
        <v>36</v>
      </c>
      <c r="G23" s="25" t="s">
        <v>878</v>
      </c>
    </row>
    <row r="24" spans="1:7" x14ac:dyDescent="0.35">
      <c r="A24" s="25" t="s">
        <v>1111</v>
      </c>
      <c r="B24" s="25" t="s">
        <v>1112</v>
      </c>
      <c r="C24" s="25" t="s">
        <v>3073</v>
      </c>
      <c r="D24" s="25">
        <v>32458</v>
      </c>
      <c r="E24" s="25">
        <v>0.75</v>
      </c>
      <c r="F24" s="25" t="s">
        <v>36</v>
      </c>
      <c r="G24" s="25" t="s">
        <v>878</v>
      </c>
    </row>
    <row r="25" spans="1:7" x14ac:dyDescent="0.35">
      <c r="A25" s="25" t="s">
        <v>613</v>
      </c>
      <c r="B25" s="25" t="s">
        <v>614</v>
      </c>
      <c r="C25" s="25" t="s">
        <v>3070</v>
      </c>
      <c r="D25" s="25">
        <v>9089</v>
      </c>
      <c r="E25" s="25">
        <v>1.3720000000000001</v>
      </c>
      <c r="F25" s="25" t="s">
        <v>39</v>
      </c>
      <c r="G25" s="25" t="s">
        <v>878</v>
      </c>
    </row>
    <row r="26" spans="1:7" x14ac:dyDescent="0.35">
      <c r="A26" s="25" t="s">
        <v>3982</v>
      </c>
      <c r="B26" s="25" t="s">
        <v>4035</v>
      </c>
      <c r="C26" s="25" t="s">
        <v>3065</v>
      </c>
      <c r="D26" s="25">
        <v>9490</v>
      </c>
      <c r="E26" s="25">
        <v>3.5910000000000002</v>
      </c>
      <c r="F26" s="25" t="s">
        <v>87</v>
      </c>
      <c r="G26" s="25" t="s">
        <v>36</v>
      </c>
    </row>
    <row r="27" spans="1:7" x14ac:dyDescent="0.35">
      <c r="A27" s="25" t="s">
        <v>3983</v>
      </c>
      <c r="B27" s="25" t="s">
        <v>3984</v>
      </c>
      <c r="C27" s="25" t="s">
        <v>3066</v>
      </c>
      <c r="D27" s="25">
        <v>15720</v>
      </c>
      <c r="E27" s="25">
        <v>2.4809999999999999</v>
      </c>
      <c r="F27" s="25" t="s">
        <v>83</v>
      </c>
      <c r="G27" s="25" t="s">
        <v>36</v>
      </c>
    </row>
    <row r="28" spans="1:7" x14ac:dyDescent="0.35">
      <c r="A28" s="25" t="s">
        <v>1113</v>
      </c>
      <c r="B28" s="25" t="s">
        <v>1114</v>
      </c>
      <c r="C28" s="25" t="s">
        <v>3073</v>
      </c>
      <c r="D28" s="25">
        <v>32458</v>
      </c>
      <c r="E28" s="25">
        <v>0.75</v>
      </c>
      <c r="F28" s="25" t="s">
        <v>36</v>
      </c>
      <c r="G28" s="25" t="s">
        <v>878</v>
      </c>
    </row>
    <row r="29" spans="1:7" x14ac:dyDescent="0.35">
      <c r="A29" s="25" t="s">
        <v>2395</v>
      </c>
      <c r="B29" s="25" t="s">
        <v>2396</v>
      </c>
      <c r="C29" s="25" t="s">
        <v>3073</v>
      </c>
      <c r="D29" s="25">
        <v>32458</v>
      </c>
      <c r="E29" s="25">
        <v>0.75</v>
      </c>
      <c r="F29" s="25" t="s">
        <v>87</v>
      </c>
      <c r="G29" s="25" t="s">
        <v>878</v>
      </c>
    </row>
    <row r="30" spans="1:7" x14ac:dyDescent="0.35">
      <c r="A30" s="25" t="s">
        <v>1115</v>
      </c>
      <c r="B30" s="25" t="s">
        <v>1116</v>
      </c>
      <c r="C30" s="25" t="s">
        <v>3073</v>
      </c>
      <c r="D30" s="25">
        <v>32458</v>
      </c>
      <c r="E30" s="25">
        <v>0.75</v>
      </c>
      <c r="F30" s="25" t="s">
        <v>36</v>
      </c>
      <c r="G30" s="25" t="s">
        <v>878</v>
      </c>
    </row>
    <row r="31" spans="1:7" x14ac:dyDescent="0.35">
      <c r="A31" s="25" t="s">
        <v>3149</v>
      </c>
      <c r="B31" s="25" t="s">
        <v>3150</v>
      </c>
      <c r="C31" s="25" t="s">
        <v>3073</v>
      </c>
      <c r="D31" s="25">
        <v>32458</v>
      </c>
      <c r="E31" s="25">
        <v>0.75</v>
      </c>
      <c r="F31" s="25" t="s">
        <v>36</v>
      </c>
      <c r="G31" s="25" t="s">
        <v>878</v>
      </c>
    </row>
    <row r="32" spans="1:7" x14ac:dyDescent="0.35">
      <c r="A32" s="25" t="s">
        <v>1117</v>
      </c>
      <c r="B32" s="25" t="s">
        <v>1118</v>
      </c>
      <c r="C32" s="25" t="s">
        <v>3073</v>
      </c>
      <c r="D32" s="25">
        <v>11805</v>
      </c>
      <c r="E32" s="25">
        <v>0.75</v>
      </c>
      <c r="F32" s="25" t="s">
        <v>42</v>
      </c>
      <c r="G32" s="25" t="s">
        <v>878</v>
      </c>
    </row>
    <row r="33" spans="1:7" x14ac:dyDescent="0.35">
      <c r="A33" s="25" t="s">
        <v>617</v>
      </c>
      <c r="B33" s="25" t="s">
        <v>618</v>
      </c>
      <c r="C33" s="25" t="s">
        <v>3070</v>
      </c>
      <c r="D33" s="25">
        <v>8826</v>
      </c>
      <c r="E33" s="25">
        <v>1.4219999999999999</v>
      </c>
      <c r="F33" s="25" t="s">
        <v>100</v>
      </c>
      <c r="G33" s="25" t="s">
        <v>36</v>
      </c>
    </row>
    <row r="34" spans="1:7" x14ac:dyDescent="0.35">
      <c r="A34" s="25" t="s">
        <v>2360</v>
      </c>
      <c r="B34" s="25" t="s">
        <v>2361</v>
      </c>
      <c r="C34" s="25" t="s">
        <v>3066</v>
      </c>
      <c r="D34" s="25">
        <v>16430</v>
      </c>
      <c r="E34" s="25">
        <v>2.38</v>
      </c>
      <c r="F34" s="25" t="s">
        <v>36</v>
      </c>
      <c r="G34" s="25" t="s">
        <v>878</v>
      </c>
    </row>
    <row r="35" spans="1:7" x14ac:dyDescent="0.35">
      <c r="A35" s="25" t="s">
        <v>1119</v>
      </c>
      <c r="B35" s="25" t="s">
        <v>1120</v>
      </c>
      <c r="C35" s="25" t="s">
        <v>3073</v>
      </c>
      <c r="D35" s="25">
        <v>11805</v>
      </c>
      <c r="E35" s="25">
        <v>0.75</v>
      </c>
      <c r="F35" s="25" t="s">
        <v>39</v>
      </c>
      <c r="G35" s="25" t="s">
        <v>878</v>
      </c>
    </row>
    <row r="36" spans="1:7" x14ac:dyDescent="0.35">
      <c r="A36" s="25" t="s">
        <v>1121</v>
      </c>
      <c r="B36" s="25" t="s">
        <v>1122</v>
      </c>
      <c r="C36" s="25" t="s">
        <v>3073</v>
      </c>
      <c r="D36" s="25">
        <v>32458</v>
      </c>
      <c r="E36" s="25">
        <v>0.75</v>
      </c>
      <c r="F36" s="25" t="s">
        <v>53</v>
      </c>
      <c r="G36" s="25" t="s">
        <v>878</v>
      </c>
    </row>
    <row r="37" spans="1:7" x14ac:dyDescent="0.35">
      <c r="A37" s="25" t="s">
        <v>3134</v>
      </c>
      <c r="B37" s="25" t="s">
        <v>3135</v>
      </c>
      <c r="C37" s="25" t="s">
        <v>3066</v>
      </c>
      <c r="D37" s="25">
        <v>11489</v>
      </c>
      <c r="E37" s="25">
        <v>3.1949999999999998</v>
      </c>
      <c r="F37" s="25" t="s">
        <v>36</v>
      </c>
      <c r="G37" s="25" t="s">
        <v>36</v>
      </c>
    </row>
    <row r="38" spans="1:7" x14ac:dyDescent="0.35">
      <c r="A38" s="25" t="s">
        <v>680</v>
      </c>
      <c r="B38" s="25" t="s">
        <v>681</v>
      </c>
      <c r="C38" s="25" t="s">
        <v>3070</v>
      </c>
      <c r="D38" s="25">
        <v>22141</v>
      </c>
      <c r="E38" s="25">
        <v>1.64</v>
      </c>
      <c r="F38" s="25" t="s">
        <v>47</v>
      </c>
      <c r="G38" s="25" t="s">
        <v>36</v>
      </c>
    </row>
    <row r="39" spans="1:7" x14ac:dyDescent="0.35">
      <c r="A39" s="25" t="s">
        <v>1123</v>
      </c>
      <c r="B39" s="25" t="s">
        <v>1124</v>
      </c>
      <c r="C39" s="25" t="s">
        <v>3073</v>
      </c>
      <c r="D39" s="25">
        <v>32458</v>
      </c>
      <c r="E39" s="25">
        <v>0.75</v>
      </c>
      <c r="F39" s="25" t="s">
        <v>36</v>
      </c>
      <c r="G39" s="25" t="s">
        <v>878</v>
      </c>
    </row>
    <row r="40" spans="1:7" x14ac:dyDescent="0.35">
      <c r="A40" s="25" t="s">
        <v>3404</v>
      </c>
      <c r="B40" s="25" t="s">
        <v>3405</v>
      </c>
      <c r="C40" s="25" t="s">
        <v>3070</v>
      </c>
      <c r="D40" s="25">
        <v>9570</v>
      </c>
      <c r="E40" s="25">
        <v>1.258</v>
      </c>
      <c r="F40" s="25" t="s">
        <v>47</v>
      </c>
      <c r="G40" s="25" t="s">
        <v>36</v>
      </c>
    </row>
    <row r="41" spans="1:7" x14ac:dyDescent="0.35">
      <c r="A41" s="25" t="s">
        <v>1125</v>
      </c>
      <c r="B41" s="25" t="s">
        <v>1126</v>
      </c>
      <c r="C41" s="25" t="s">
        <v>3073</v>
      </c>
      <c r="D41" s="25">
        <v>32458</v>
      </c>
      <c r="E41" s="25">
        <v>0.75</v>
      </c>
      <c r="F41" s="25" t="s">
        <v>36</v>
      </c>
      <c r="G41" s="25" t="s">
        <v>878</v>
      </c>
    </row>
    <row r="42" spans="1:7" x14ac:dyDescent="0.35">
      <c r="A42" s="25" t="s">
        <v>1127</v>
      </c>
      <c r="B42" s="25" t="s">
        <v>1128</v>
      </c>
      <c r="C42" s="25" t="s">
        <v>3073</v>
      </c>
      <c r="D42" s="25">
        <v>32458</v>
      </c>
      <c r="E42" s="25">
        <v>0.75</v>
      </c>
      <c r="F42" s="25" t="s">
        <v>36</v>
      </c>
      <c r="G42" s="25" t="s">
        <v>878</v>
      </c>
    </row>
    <row r="43" spans="1:7" x14ac:dyDescent="0.35">
      <c r="A43" s="25" t="s">
        <v>1129</v>
      </c>
      <c r="B43" s="25" t="s">
        <v>1130</v>
      </c>
      <c r="C43" s="25" t="s">
        <v>3073</v>
      </c>
      <c r="D43" s="25">
        <v>32458</v>
      </c>
      <c r="E43" s="25">
        <v>0.75</v>
      </c>
      <c r="F43" s="25" t="s">
        <v>36</v>
      </c>
      <c r="G43" s="25" t="s">
        <v>878</v>
      </c>
    </row>
    <row r="44" spans="1:7" x14ac:dyDescent="0.35">
      <c r="A44" s="25" t="s">
        <v>1131</v>
      </c>
      <c r="B44" s="25" t="s">
        <v>1132</v>
      </c>
      <c r="C44" s="25" t="s">
        <v>3073</v>
      </c>
      <c r="D44" s="25">
        <v>32458</v>
      </c>
      <c r="E44" s="25">
        <v>0.75</v>
      </c>
      <c r="F44" s="25" t="s">
        <v>36</v>
      </c>
      <c r="G44" s="25" t="s">
        <v>878</v>
      </c>
    </row>
    <row r="45" spans="1:7" x14ac:dyDescent="0.35">
      <c r="A45" s="25" t="s">
        <v>1133</v>
      </c>
      <c r="B45" s="25" t="s">
        <v>1134</v>
      </c>
      <c r="C45" s="25" t="s">
        <v>3073</v>
      </c>
      <c r="D45" s="25">
        <v>32458</v>
      </c>
      <c r="E45" s="25">
        <v>0.75</v>
      </c>
      <c r="F45" s="25" t="s">
        <v>42</v>
      </c>
      <c r="G45" s="25" t="s">
        <v>878</v>
      </c>
    </row>
    <row r="46" spans="1:7" x14ac:dyDescent="0.35">
      <c r="A46" s="25" t="s">
        <v>1135</v>
      </c>
      <c r="B46" s="25" t="s">
        <v>1136</v>
      </c>
      <c r="C46" s="25" t="s">
        <v>3073</v>
      </c>
      <c r="D46" s="25">
        <v>32458</v>
      </c>
      <c r="E46" s="25">
        <v>0.75</v>
      </c>
      <c r="F46" s="25" t="s">
        <v>36</v>
      </c>
      <c r="G46" s="25" t="s">
        <v>878</v>
      </c>
    </row>
    <row r="47" spans="1:7" x14ac:dyDescent="0.35">
      <c r="A47" s="25" t="s">
        <v>1137</v>
      </c>
      <c r="B47" s="25" t="s">
        <v>1138</v>
      </c>
      <c r="C47" s="25" t="s">
        <v>3073</v>
      </c>
      <c r="D47" s="25">
        <v>32458</v>
      </c>
      <c r="E47" s="25">
        <v>0.75</v>
      </c>
      <c r="F47" s="25" t="s">
        <v>53</v>
      </c>
      <c r="G47" s="25" t="s">
        <v>878</v>
      </c>
    </row>
    <row r="48" spans="1:7" x14ac:dyDescent="0.35">
      <c r="A48" s="25" t="s">
        <v>1139</v>
      </c>
      <c r="B48" s="25" t="s">
        <v>1140</v>
      </c>
      <c r="C48" s="25" t="s">
        <v>3073</v>
      </c>
      <c r="D48" s="25">
        <v>32458</v>
      </c>
      <c r="E48" s="25">
        <v>0.75</v>
      </c>
      <c r="F48" s="25" t="s">
        <v>36</v>
      </c>
      <c r="G48" s="25" t="s">
        <v>878</v>
      </c>
    </row>
    <row r="49" spans="1:7" x14ac:dyDescent="0.35">
      <c r="A49" s="25" t="s">
        <v>577</v>
      </c>
      <c r="B49" s="25" t="s">
        <v>578</v>
      </c>
      <c r="C49" s="25" t="s">
        <v>3084</v>
      </c>
      <c r="D49" s="25">
        <v>1657</v>
      </c>
      <c r="E49" s="25">
        <v>4.8490000000000002</v>
      </c>
      <c r="F49" s="25" t="s">
        <v>47</v>
      </c>
      <c r="G49" s="25" t="s">
        <v>36</v>
      </c>
    </row>
    <row r="50" spans="1:7" x14ac:dyDescent="0.35">
      <c r="A50" s="25" t="s">
        <v>1141</v>
      </c>
      <c r="B50" s="25" t="s">
        <v>1142</v>
      </c>
      <c r="C50" s="25" t="s">
        <v>3066</v>
      </c>
      <c r="D50" s="25">
        <v>7661</v>
      </c>
      <c r="E50" s="25">
        <v>1.758</v>
      </c>
      <c r="F50" s="25" t="s">
        <v>36</v>
      </c>
      <c r="G50" s="25" t="s">
        <v>878</v>
      </c>
    </row>
    <row r="51" spans="1:7" x14ac:dyDescent="0.35">
      <c r="A51" s="25" t="s">
        <v>1143</v>
      </c>
      <c r="B51" s="25" t="s">
        <v>1144</v>
      </c>
      <c r="C51" s="25" t="s">
        <v>3073</v>
      </c>
      <c r="D51" s="25">
        <v>32458</v>
      </c>
      <c r="E51" s="25">
        <v>0.75</v>
      </c>
      <c r="F51" s="25" t="s">
        <v>78</v>
      </c>
      <c r="G51" s="25" t="s">
        <v>878</v>
      </c>
    </row>
    <row r="52" spans="1:7" x14ac:dyDescent="0.35">
      <c r="A52" s="25" t="s">
        <v>642</v>
      </c>
      <c r="B52" s="25" t="s">
        <v>643</v>
      </c>
      <c r="C52" s="25" t="s">
        <v>3073</v>
      </c>
      <c r="D52" s="25">
        <v>32458</v>
      </c>
      <c r="E52" s="25">
        <v>0.75</v>
      </c>
      <c r="F52" s="25" t="s">
        <v>36</v>
      </c>
      <c r="G52" s="25" t="s">
        <v>878</v>
      </c>
    </row>
    <row r="53" spans="1:7" x14ac:dyDescent="0.35">
      <c r="A53" s="25" t="s">
        <v>637</v>
      </c>
      <c r="B53" s="25" t="s">
        <v>3122</v>
      </c>
      <c r="C53" s="25" t="s">
        <v>3066</v>
      </c>
      <c r="D53" s="25">
        <v>5907</v>
      </c>
      <c r="E53" s="25">
        <v>2.3380000000000001</v>
      </c>
      <c r="F53" s="25" t="s">
        <v>100</v>
      </c>
      <c r="G53" s="25" t="s">
        <v>36</v>
      </c>
    </row>
    <row r="54" spans="1:7" x14ac:dyDescent="0.35">
      <c r="A54" s="25" t="s">
        <v>579</v>
      </c>
      <c r="B54" s="25" t="s">
        <v>580</v>
      </c>
      <c r="C54" s="25" t="s">
        <v>3066</v>
      </c>
      <c r="D54" s="25">
        <v>20075</v>
      </c>
      <c r="E54" s="25">
        <v>1.885</v>
      </c>
      <c r="F54" s="25" t="s">
        <v>73</v>
      </c>
      <c r="G54" s="25" t="s">
        <v>36</v>
      </c>
    </row>
    <row r="55" spans="1:7" x14ac:dyDescent="0.35">
      <c r="A55" s="25" t="s">
        <v>1145</v>
      </c>
      <c r="B55" s="25" t="s">
        <v>1146</v>
      </c>
      <c r="C55" s="25" t="s">
        <v>3073</v>
      </c>
      <c r="D55" s="25">
        <v>32458</v>
      </c>
      <c r="E55" s="25">
        <v>0.75</v>
      </c>
      <c r="F55" s="25" t="s">
        <v>36</v>
      </c>
      <c r="G55" s="25" t="s">
        <v>878</v>
      </c>
    </row>
    <row r="56" spans="1:7" x14ac:dyDescent="0.35">
      <c r="A56" s="25" t="s">
        <v>3125</v>
      </c>
      <c r="B56" s="25" t="s">
        <v>1147</v>
      </c>
      <c r="C56" s="25" t="s">
        <v>3073</v>
      </c>
      <c r="D56" s="25">
        <v>11805</v>
      </c>
      <c r="E56" s="25">
        <v>0.75</v>
      </c>
      <c r="F56" s="25" t="s">
        <v>47</v>
      </c>
      <c r="G56" s="25" t="s">
        <v>878</v>
      </c>
    </row>
    <row r="57" spans="1:7" x14ac:dyDescent="0.35">
      <c r="A57" s="25" t="s">
        <v>2354</v>
      </c>
      <c r="B57" s="25" t="s">
        <v>2355</v>
      </c>
      <c r="C57" s="25" t="s">
        <v>3070</v>
      </c>
      <c r="D57" s="25">
        <v>24265</v>
      </c>
      <c r="E57" s="25">
        <v>1.4119999999999999</v>
      </c>
      <c r="F57" s="25" t="s">
        <v>36</v>
      </c>
      <c r="G57" s="25" t="s">
        <v>36</v>
      </c>
    </row>
    <row r="58" spans="1:7" x14ac:dyDescent="0.35">
      <c r="A58" s="25" t="s">
        <v>1148</v>
      </c>
      <c r="B58" s="25" t="s">
        <v>1149</v>
      </c>
      <c r="C58" s="25" t="s">
        <v>3073</v>
      </c>
      <c r="D58" s="25">
        <v>11805</v>
      </c>
      <c r="E58" s="25">
        <v>0.75</v>
      </c>
      <c r="F58" s="25" t="s">
        <v>53</v>
      </c>
      <c r="G58" s="25" t="s">
        <v>878</v>
      </c>
    </row>
    <row r="59" spans="1:7" x14ac:dyDescent="0.35">
      <c r="A59" s="25" t="s">
        <v>1150</v>
      </c>
      <c r="B59" s="25" t="s">
        <v>1151</v>
      </c>
      <c r="C59" s="25" t="s">
        <v>3073</v>
      </c>
      <c r="D59" s="25">
        <v>32458</v>
      </c>
      <c r="E59" s="25">
        <v>0.75</v>
      </c>
      <c r="F59" s="25" t="s">
        <v>36</v>
      </c>
      <c r="G59" s="25" t="s">
        <v>878</v>
      </c>
    </row>
    <row r="60" spans="1:7" x14ac:dyDescent="0.35">
      <c r="A60" s="25" t="s">
        <v>1152</v>
      </c>
      <c r="B60" s="25" t="s">
        <v>1153</v>
      </c>
      <c r="C60" s="25" t="s">
        <v>3073</v>
      </c>
      <c r="D60" s="25">
        <v>32458</v>
      </c>
      <c r="E60" s="25">
        <v>0.75</v>
      </c>
      <c r="F60" s="25" t="s">
        <v>36</v>
      </c>
      <c r="G60" s="25" t="s">
        <v>878</v>
      </c>
    </row>
    <row r="61" spans="1:7" x14ac:dyDescent="0.35">
      <c r="A61" s="25" t="s">
        <v>623</v>
      </c>
      <c r="B61" s="25" t="s">
        <v>624</v>
      </c>
      <c r="C61" s="25" t="s">
        <v>3066</v>
      </c>
      <c r="D61" s="25">
        <v>6531</v>
      </c>
      <c r="E61" s="25">
        <v>2.1150000000000002</v>
      </c>
      <c r="F61" s="25" t="s">
        <v>148</v>
      </c>
      <c r="G61" s="25" t="s">
        <v>878</v>
      </c>
    </row>
    <row r="62" spans="1:7" x14ac:dyDescent="0.35">
      <c r="A62" s="25" t="s">
        <v>2350</v>
      </c>
      <c r="B62" s="25" t="s">
        <v>2351</v>
      </c>
      <c r="C62" s="25" t="s">
        <v>3066</v>
      </c>
      <c r="D62" s="25">
        <v>16823</v>
      </c>
      <c r="E62" s="25">
        <v>2.3210000000000002</v>
      </c>
      <c r="F62" s="25" t="s">
        <v>78</v>
      </c>
      <c r="G62" s="25" t="s">
        <v>878</v>
      </c>
    </row>
    <row r="63" spans="1:7" x14ac:dyDescent="0.35">
      <c r="A63" s="25" t="s">
        <v>1154</v>
      </c>
      <c r="B63" s="25" t="s">
        <v>1155</v>
      </c>
      <c r="C63" s="25" t="s">
        <v>3073</v>
      </c>
      <c r="D63" s="25">
        <v>32458</v>
      </c>
      <c r="E63" s="25">
        <v>0.75</v>
      </c>
      <c r="F63" s="25" t="s">
        <v>36</v>
      </c>
      <c r="G63" s="25" t="s">
        <v>878</v>
      </c>
    </row>
    <row r="64" spans="1:7" x14ac:dyDescent="0.35">
      <c r="A64" s="25" t="s">
        <v>1156</v>
      </c>
      <c r="B64" s="25" t="s">
        <v>1157</v>
      </c>
      <c r="C64" s="25" t="s">
        <v>3073</v>
      </c>
      <c r="D64" s="25">
        <v>32458</v>
      </c>
      <c r="E64" s="25">
        <v>0.75</v>
      </c>
      <c r="F64" s="25" t="s">
        <v>68</v>
      </c>
      <c r="G64" s="25" t="s">
        <v>878</v>
      </c>
    </row>
    <row r="65" spans="1:7" x14ac:dyDescent="0.35">
      <c r="A65" s="25" t="s">
        <v>1790</v>
      </c>
      <c r="B65" s="25" t="s">
        <v>1791</v>
      </c>
      <c r="C65" s="25" t="s">
        <v>3065</v>
      </c>
      <c r="D65" s="25">
        <v>3015</v>
      </c>
      <c r="E65" s="25">
        <v>3.7770000000000001</v>
      </c>
      <c r="F65" s="25" t="s">
        <v>53</v>
      </c>
      <c r="G65" s="25" t="s">
        <v>36</v>
      </c>
    </row>
    <row r="66" spans="1:7" x14ac:dyDescent="0.35">
      <c r="A66" s="25" t="s">
        <v>3402</v>
      </c>
      <c r="B66" s="25" t="s">
        <v>3403</v>
      </c>
      <c r="C66" s="25" t="s">
        <v>3066</v>
      </c>
      <c r="D66" s="25">
        <v>7377</v>
      </c>
      <c r="E66" s="25">
        <v>1.843</v>
      </c>
      <c r="F66" s="25" t="s">
        <v>148</v>
      </c>
      <c r="G66" s="25" t="s">
        <v>36</v>
      </c>
    </row>
    <row r="67" spans="1:7" x14ac:dyDescent="0.35">
      <c r="A67" s="25" t="s">
        <v>646</v>
      </c>
      <c r="B67" s="25" t="s">
        <v>647</v>
      </c>
      <c r="C67" s="25" t="s">
        <v>3073</v>
      </c>
      <c r="D67" s="25">
        <v>32458</v>
      </c>
      <c r="E67" s="25">
        <v>0.75</v>
      </c>
      <c r="F67" s="25" t="s">
        <v>39</v>
      </c>
      <c r="G67" s="25" t="s">
        <v>878</v>
      </c>
    </row>
    <row r="68" spans="1:7" x14ac:dyDescent="0.35">
      <c r="A68" s="25" t="s">
        <v>611</v>
      </c>
      <c r="B68" s="25" t="s">
        <v>612</v>
      </c>
      <c r="C68" s="25" t="s">
        <v>3066</v>
      </c>
      <c r="D68" s="25">
        <v>7397</v>
      </c>
      <c r="E68" s="25">
        <v>1.833</v>
      </c>
      <c r="F68" s="25" t="s">
        <v>100</v>
      </c>
      <c r="G68" s="25" t="s">
        <v>878</v>
      </c>
    </row>
    <row r="69" spans="1:7" x14ac:dyDescent="0.35">
      <c r="A69" s="25" t="s">
        <v>3418</v>
      </c>
      <c r="B69" s="25" t="s">
        <v>3419</v>
      </c>
      <c r="C69" s="25" t="s">
        <v>3073</v>
      </c>
      <c r="D69" s="25">
        <v>32458</v>
      </c>
      <c r="E69" s="25">
        <v>0.75</v>
      </c>
      <c r="F69" s="25" t="s">
        <v>50</v>
      </c>
      <c r="G69" s="25" t="s">
        <v>878</v>
      </c>
    </row>
    <row r="70" spans="1:7" x14ac:dyDescent="0.35">
      <c r="A70" s="25" t="s">
        <v>1158</v>
      </c>
      <c r="B70" s="25" t="s">
        <v>1159</v>
      </c>
      <c r="C70" s="25" t="s">
        <v>3073</v>
      </c>
      <c r="D70" s="25">
        <v>32458</v>
      </c>
      <c r="E70" s="25">
        <v>0.75</v>
      </c>
      <c r="F70" s="25" t="s">
        <v>78</v>
      </c>
      <c r="G70" s="25" t="s">
        <v>878</v>
      </c>
    </row>
    <row r="71" spans="1:7" x14ac:dyDescent="0.35">
      <c r="A71" s="25" t="s">
        <v>1160</v>
      </c>
      <c r="B71" s="25" t="s">
        <v>1161</v>
      </c>
      <c r="C71" s="25" t="s">
        <v>3073</v>
      </c>
      <c r="D71" s="25">
        <v>32458</v>
      </c>
      <c r="E71" s="25">
        <v>0.75</v>
      </c>
      <c r="F71" s="25" t="s">
        <v>39</v>
      </c>
      <c r="G71" s="25" t="s">
        <v>878</v>
      </c>
    </row>
    <row r="72" spans="1:7" x14ac:dyDescent="0.35">
      <c r="A72" s="25" t="s">
        <v>1162</v>
      </c>
      <c r="B72" s="25" t="s">
        <v>1163</v>
      </c>
      <c r="C72" s="25" t="s">
        <v>3073</v>
      </c>
      <c r="D72" s="25">
        <v>32458</v>
      </c>
      <c r="E72" s="25">
        <v>0.75</v>
      </c>
      <c r="F72" s="25" t="s">
        <v>36</v>
      </c>
      <c r="G72" s="25" t="s">
        <v>878</v>
      </c>
    </row>
    <row r="73" spans="1:7" x14ac:dyDescent="0.35">
      <c r="A73" s="25" t="s">
        <v>619</v>
      </c>
      <c r="B73" s="25" t="s">
        <v>620</v>
      </c>
      <c r="C73" s="25" t="s">
        <v>3066</v>
      </c>
      <c r="D73" s="25">
        <v>14211</v>
      </c>
      <c r="E73" s="25">
        <v>2.7280000000000002</v>
      </c>
      <c r="F73" s="25" t="s">
        <v>36</v>
      </c>
      <c r="G73" s="25" t="s">
        <v>36</v>
      </c>
    </row>
    <row r="74" spans="1:7" x14ac:dyDescent="0.35">
      <c r="A74" s="25" t="s">
        <v>1164</v>
      </c>
      <c r="B74" s="25" t="s">
        <v>1165</v>
      </c>
      <c r="C74" s="25" t="s">
        <v>3073</v>
      </c>
      <c r="D74" s="25">
        <v>32458</v>
      </c>
      <c r="E74" s="25">
        <v>0.75</v>
      </c>
      <c r="F74" s="25" t="s">
        <v>36</v>
      </c>
      <c r="G74" s="25" t="s">
        <v>878</v>
      </c>
    </row>
    <row r="75" spans="1:7" x14ac:dyDescent="0.35">
      <c r="A75" s="25" t="s">
        <v>1166</v>
      </c>
      <c r="B75" s="25" t="s">
        <v>1167</v>
      </c>
      <c r="C75" s="25" t="s">
        <v>3073</v>
      </c>
      <c r="D75" s="25">
        <v>32458</v>
      </c>
      <c r="E75" s="25">
        <v>0.75</v>
      </c>
      <c r="F75" s="25" t="s">
        <v>36</v>
      </c>
      <c r="G75" s="25" t="s">
        <v>878</v>
      </c>
    </row>
    <row r="76" spans="1:7" x14ac:dyDescent="0.35">
      <c r="A76" s="25" t="s">
        <v>1168</v>
      </c>
      <c r="B76" s="25" t="s">
        <v>1169</v>
      </c>
      <c r="C76" s="25" t="s">
        <v>3073</v>
      </c>
      <c r="D76" s="25">
        <v>32458</v>
      </c>
      <c r="E76" s="25">
        <v>0.75</v>
      </c>
      <c r="F76" s="25" t="s">
        <v>36</v>
      </c>
      <c r="G76" s="25" t="s">
        <v>878</v>
      </c>
    </row>
    <row r="77" spans="1:7" x14ac:dyDescent="0.35">
      <c r="A77" s="25" t="s">
        <v>2334</v>
      </c>
      <c r="B77" s="25" t="s">
        <v>2335</v>
      </c>
      <c r="C77" s="25" t="s">
        <v>3070</v>
      </c>
      <c r="D77" s="25">
        <v>22588</v>
      </c>
      <c r="E77" s="25">
        <v>1.593</v>
      </c>
      <c r="F77" s="25" t="s">
        <v>50</v>
      </c>
      <c r="G77" s="25" t="s">
        <v>878</v>
      </c>
    </row>
    <row r="78" spans="1:7" x14ac:dyDescent="0.35">
      <c r="A78" s="25" t="s">
        <v>1170</v>
      </c>
      <c r="B78" s="25" t="s">
        <v>1171</v>
      </c>
      <c r="C78" s="25" t="s">
        <v>3073</v>
      </c>
      <c r="D78" s="25">
        <v>32458</v>
      </c>
      <c r="E78" s="25">
        <v>0.75</v>
      </c>
      <c r="F78" s="25" t="s">
        <v>36</v>
      </c>
      <c r="G78" s="25" t="s">
        <v>878</v>
      </c>
    </row>
    <row r="79" spans="1:7" x14ac:dyDescent="0.35">
      <c r="A79" s="25" t="s">
        <v>1172</v>
      </c>
      <c r="B79" s="25" t="s">
        <v>1173</v>
      </c>
      <c r="C79" s="25" t="s">
        <v>3073</v>
      </c>
      <c r="D79" s="25">
        <v>11805</v>
      </c>
      <c r="E79" s="25">
        <v>0.75</v>
      </c>
      <c r="F79" s="25" t="s">
        <v>53</v>
      </c>
      <c r="G79" s="25" t="s">
        <v>878</v>
      </c>
    </row>
    <row r="80" spans="1:7" x14ac:dyDescent="0.35">
      <c r="A80" s="25" t="s">
        <v>1174</v>
      </c>
      <c r="B80" s="25" t="s">
        <v>1175</v>
      </c>
      <c r="C80" s="25" t="s">
        <v>3073</v>
      </c>
      <c r="D80" s="25">
        <v>11805</v>
      </c>
      <c r="E80" s="25">
        <v>0.75</v>
      </c>
      <c r="F80" s="25" t="s">
        <v>35</v>
      </c>
      <c r="G80" s="25" t="s">
        <v>878</v>
      </c>
    </row>
    <row r="81" spans="1:7" x14ac:dyDescent="0.35">
      <c r="A81" s="25" t="s">
        <v>4006</v>
      </c>
      <c r="B81" s="25" t="s">
        <v>4007</v>
      </c>
      <c r="C81" s="25" t="s">
        <v>3084</v>
      </c>
      <c r="D81" s="25">
        <v>1157</v>
      </c>
      <c r="E81" s="25">
        <v>5.4779999999999998</v>
      </c>
      <c r="F81" s="25" t="s">
        <v>73</v>
      </c>
      <c r="G81" s="25" t="s">
        <v>878</v>
      </c>
    </row>
    <row r="82" spans="1:7" x14ac:dyDescent="0.35">
      <c r="A82" s="25" t="s">
        <v>1176</v>
      </c>
      <c r="B82" s="25" t="s">
        <v>1177</v>
      </c>
      <c r="C82" s="25" t="s">
        <v>3073</v>
      </c>
      <c r="D82" s="25">
        <v>32458</v>
      </c>
      <c r="E82" s="25">
        <v>0.75</v>
      </c>
      <c r="F82" s="25" t="s">
        <v>36</v>
      </c>
      <c r="G82" s="25" t="s">
        <v>878</v>
      </c>
    </row>
    <row r="83" spans="1:7" x14ac:dyDescent="0.35">
      <c r="A83" s="25" t="s">
        <v>1178</v>
      </c>
      <c r="B83" s="25" t="s">
        <v>1179</v>
      </c>
      <c r="C83" s="25" t="s">
        <v>3073</v>
      </c>
      <c r="D83" s="25">
        <v>32458</v>
      </c>
      <c r="E83" s="25">
        <v>0.75</v>
      </c>
      <c r="F83" s="25" t="s">
        <v>78</v>
      </c>
      <c r="G83" s="25" t="s">
        <v>878</v>
      </c>
    </row>
    <row r="84" spans="1:7" x14ac:dyDescent="0.35">
      <c r="A84" s="25" t="s">
        <v>1180</v>
      </c>
      <c r="B84" s="25" t="s">
        <v>1181</v>
      </c>
      <c r="C84" s="25" t="s">
        <v>3073</v>
      </c>
      <c r="D84" s="25">
        <v>32458</v>
      </c>
      <c r="E84" s="25">
        <v>0.75</v>
      </c>
      <c r="F84" s="25" t="s">
        <v>36</v>
      </c>
      <c r="G84" s="25" t="s">
        <v>878</v>
      </c>
    </row>
    <row r="85" spans="1:7" x14ac:dyDescent="0.35">
      <c r="A85" s="25" t="s">
        <v>609</v>
      </c>
      <c r="B85" s="25" t="s">
        <v>610</v>
      </c>
      <c r="C85" s="25" t="s">
        <v>3084</v>
      </c>
      <c r="D85" s="25">
        <v>1136</v>
      </c>
      <c r="E85" s="25">
        <v>5.5069999999999997</v>
      </c>
      <c r="F85" s="25" t="s">
        <v>100</v>
      </c>
      <c r="G85" s="25" t="s">
        <v>36</v>
      </c>
    </row>
    <row r="86" spans="1:7" x14ac:dyDescent="0.35">
      <c r="A86" s="25" t="s">
        <v>3422</v>
      </c>
      <c r="B86" s="25" t="s">
        <v>3423</v>
      </c>
      <c r="C86" s="25" t="s">
        <v>3073</v>
      </c>
      <c r="D86" s="25">
        <v>32458</v>
      </c>
      <c r="E86" s="25">
        <v>0.75</v>
      </c>
      <c r="F86" s="25" t="s">
        <v>42</v>
      </c>
      <c r="G86" s="25" t="s">
        <v>878</v>
      </c>
    </row>
    <row r="87" spans="1:7" x14ac:dyDescent="0.35">
      <c r="A87" s="25" t="s">
        <v>1182</v>
      </c>
      <c r="B87" s="25" t="s">
        <v>1183</v>
      </c>
      <c r="C87" s="25" t="s">
        <v>3073</v>
      </c>
      <c r="D87" s="25">
        <v>11805</v>
      </c>
      <c r="E87" s="25">
        <v>0.75</v>
      </c>
      <c r="F87" s="25" t="s">
        <v>36</v>
      </c>
      <c r="G87" s="25" t="s">
        <v>878</v>
      </c>
    </row>
    <row r="88" spans="1:7" x14ac:dyDescent="0.35">
      <c r="A88" s="25" t="s">
        <v>654</v>
      </c>
      <c r="B88" s="25" t="s">
        <v>655</v>
      </c>
      <c r="C88" s="25" t="s">
        <v>3073</v>
      </c>
      <c r="D88" s="25">
        <v>32458</v>
      </c>
      <c r="E88" s="25">
        <v>0.75</v>
      </c>
      <c r="F88" s="25" t="s">
        <v>53</v>
      </c>
      <c r="G88" s="25" t="s">
        <v>878</v>
      </c>
    </row>
    <row r="89" spans="1:7" x14ac:dyDescent="0.35">
      <c r="A89" s="25" t="s">
        <v>1184</v>
      </c>
      <c r="B89" s="25" t="s">
        <v>1185</v>
      </c>
      <c r="C89" s="25" t="s">
        <v>3070</v>
      </c>
      <c r="D89" s="25">
        <v>23300</v>
      </c>
      <c r="E89" s="25">
        <v>1.5089999999999999</v>
      </c>
      <c r="F89" s="25" t="s">
        <v>36</v>
      </c>
      <c r="G89" s="25" t="s">
        <v>878</v>
      </c>
    </row>
    <row r="90" spans="1:7" x14ac:dyDescent="0.35">
      <c r="A90" s="25" t="s">
        <v>1186</v>
      </c>
      <c r="B90" s="25" t="s">
        <v>1187</v>
      </c>
      <c r="C90" s="25" t="s">
        <v>3073</v>
      </c>
      <c r="D90" s="25">
        <v>32458</v>
      </c>
      <c r="E90" s="25">
        <v>0.75</v>
      </c>
      <c r="F90" s="25" t="s">
        <v>36</v>
      </c>
      <c r="G90" s="25" t="s">
        <v>878</v>
      </c>
    </row>
    <row r="91" spans="1:7" x14ac:dyDescent="0.35">
      <c r="A91" s="25" t="s">
        <v>2379</v>
      </c>
      <c r="B91" s="25" t="s">
        <v>2380</v>
      </c>
      <c r="C91" s="25" t="s">
        <v>3073</v>
      </c>
      <c r="D91" s="25">
        <v>32458</v>
      </c>
      <c r="E91" s="25">
        <v>0.75</v>
      </c>
      <c r="F91" s="25" t="s">
        <v>87</v>
      </c>
      <c r="G91" s="25" t="s">
        <v>878</v>
      </c>
    </row>
    <row r="92" spans="1:7" x14ac:dyDescent="0.35">
      <c r="A92" s="25" t="s">
        <v>2387</v>
      </c>
      <c r="B92" s="25" t="s">
        <v>2388</v>
      </c>
      <c r="C92" s="25" t="s">
        <v>3066</v>
      </c>
      <c r="D92" s="25">
        <v>16140</v>
      </c>
      <c r="E92" s="25">
        <v>2.4209999999999998</v>
      </c>
      <c r="F92" s="25" t="s">
        <v>50</v>
      </c>
      <c r="G92" s="25" t="s">
        <v>36</v>
      </c>
    </row>
    <row r="93" spans="1:7" x14ac:dyDescent="0.35">
      <c r="A93" s="25" t="s">
        <v>3130</v>
      </c>
      <c r="B93" s="25" t="s">
        <v>3131</v>
      </c>
      <c r="C93" s="25" t="s">
        <v>3066</v>
      </c>
      <c r="D93" s="25">
        <v>15757</v>
      </c>
      <c r="E93" s="25">
        <v>2.4750000000000001</v>
      </c>
      <c r="F93" s="25" t="s">
        <v>68</v>
      </c>
      <c r="G93" s="25" t="s">
        <v>878</v>
      </c>
    </row>
    <row r="94" spans="1:7" x14ac:dyDescent="0.35">
      <c r="A94" s="25" t="s">
        <v>682</v>
      </c>
      <c r="B94" s="25" t="s">
        <v>683</v>
      </c>
      <c r="C94" s="25" t="s">
        <v>3073</v>
      </c>
      <c r="D94" s="25">
        <v>32458</v>
      </c>
      <c r="E94" s="25">
        <v>0.75</v>
      </c>
      <c r="F94" s="25" t="s">
        <v>100</v>
      </c>
      <c r="G94" s="25" t="s">
        <v>878</v>
      </c>
    </row>
    <row r="95" spans="1:7" x14ac:dyDescent="0.35">
      <c r="A95" s="25" t="s">
        <v>1188</v>
      </c>
      <c r="B95" s="25" t="s">
        <v>1189</v>
      </c>
      <c r="C95" s="25" t="s">
        <v>3073</v>
      </c>
      <c r="D95" s="25">
        <v>32458</v>
      </c>
      <c r="E95" s="25">
        <v>0.75</v>
      </c>
      <c r="F95" s="25" t="s">
        <v>53</v>
      </c>
      <c r="G95" s="25" t="s">
        <v>878</v>
      </c>
    </row>
    <row r="96" spans="1:7" x14ac:dyDescent="0.35">
      <c r="A96" s="25" t="s">
        <v>2171</v>
      </c>
      <c r="B96" s="25" t="s">
        <v>2172</v>
      </c>
      <c r="C96" s="25" t="s">
        <v>3073</v>
      </c>
      <c r="D96" s="25">
        <v>32458</v>
      </c>
      <c r="E96" s="25">
        <v>0.75</v>
      </c>
      <c r="F96" s="25" t="s">
        <v>73</v>
      </c>
      <c r="G96" s="25" t="s">
        <v>36</v>
      </c>
    </row>
    <row r="97" spans="1:7" x14ac:dyDescent="0.35">
      <c r="A97" s="25" t="s">
        <v>1190</v>
      </c>
      <c r="B97" s="25" t="s">
        <v>1191</v>
      </c>
      <c r="C97" s="25" t="s">
        <v>3073</v>
      </c>
      <c r="D97" s="25">
        <v>32458</v>
      </c>
      <c r="E97" s="25">
        <v>0.75</v>
      </c>
      <c r="F97" s="25" t="s">
        <v>100</v>
      </c>
      <c r="G97" s="25" t="s">
        <v>878</v>
      </c>
    </row>
    <row r="98" spans="1:7" x14ac:dyDescent="0.35">
      <c r="A98" s="25" t="s">
        <v>668</v>
      </c>
      <c r="B98" s="25" t="s">
        <v>669</v>
      </c>
      <c r="C98" s="25" t="s">
        <v>3073</v>
      </c>
      <c r="D98" s="25">
        <v>32458</v>
      </c>
      <c r="E98" s="25">
        <v>0.75</v>
      </c>
      <c r="F98" s="25" t="s">
        <v>36</v>
      </c>
      <c r="G98" s="25" t="s">
        <v>36</v>
      </c>
    </row>
    <row r="99" spans="1:7" x14ac:dyDescent="0.35">
      <c r="A99" s="25" t="s">
        <v>666</v>
      </c>
      <c r="B99" s="25" t="s">
        <v>667</v>
      </c>
      <c r="C99" s="25" t="s">
        <v>3066</v>
      </c>
      <c r="D99" s="25">
        <v>7622</v>
      </c>
      <c r="E99" s="25">
        <v>1.768</v>
      </c>
      <c r="F99" s="25" t="s">
        <v>73</v>
      </c>
      <c r="G99" s="25" t="s">
        <v>878</v>
      </c>
    </row>
    <row r="100" spans="1:7" x14ac:dyDescent="0.35">
      <c r="A100" s="25" t="s">
        <v>662</v>
      </c>
      <c r="B100" s="25" t="s">
        <v>663</v>
      </c>
      <c r="C100" s="25" t="s">
        <v>3066</v>
      </c>
      <c r="D100" s="25">
        <v>10449</v>
      </c>
      <c r="E100" s="25">
        <v>3.4020000000000001</v>
      </c>
      <c r="F100" s="25" t="s">
        <v>78</v>
      </c>
      <c r="G100" s="25" t="s">
        <v>36</v>
      </c>
    </row>
    <row r="101" spans="1:7" x14ac:dyDescent="0.35">
      <c r="A101" s="25" t="s">
        <v>607</v>
      </c>
      <c r="B101" s="25" t="s">
        <v>608</v>
      </c>
      <c r="C101" s="25" t="s">
        <v>3073</v>
      </c>
      <c r="D101" s="25">
        <v>32458</v>
      </c>
      <c r="E101" s="25">
        <v>0.75</v>
      </c>
      <c r="F101" s="25" t="s">
        <v>36</v>
      </c>
      <c r="G101" s="25" t="s">
        <v>878</v>
      </c>
    </row>
    <row r="102" spans="1:7" x14ac:dyDescent="0.35">
      <c r="A102" s="25" t="s">
        <v>660</v>
      </c>
      <c r="B102" s="25" t="s">
        <v>661</v>
      </c>
      <c r="C102" s="25" t="s">
        <v>3073</v>
      </c>
      <c r="D102" s="25">
        <v>11805</v>
      </c>
      <c r="E102" s="25">
        <v>0.75</v>
      </c>
      <c r="F102" s="25" t="s">
        <v>36</v>
      </c>
      <c r="G102" s="25" t="s">
        <v>878</v>
      </c>
    </row>
    <row r="103" spans="1:7" x14ac:dyDescent="0.35">
      <c r="A103" s="25" t="s">
        <v>678</v>
      </c>
      <c r="B103" s="25" t="s">
        <v>679</v>
      </c>
      <c r="C103" s="25" t="s">
        <v>3070</v>
      </c>
      <c r="D103" s="25">
        <v>21604</v>
      </c>
      <c r="E103" s="25">
        <v>1.6950000000000001</v>
      </c>
      <c r="F103" s="25" t="s">
        <v>78</v>
      </c>
      <c r="G103" s="25" t="s">
        <v>36</v>
      </c>
    </row>
    <row r="104" spans="1:7" x14ac:dyDescent="0.35">
      <c r="A104" s="25" t="s">
        <v>2368</v>
      </c>
      <c r="B104" s="25" t="s">
        <v>2369</v>
      </c>
      <c r="C104" s="25" t="s">
        <v>3073</v>
      </c>
      <c r="D104" s="25">
        <v>32458</v>
      </c>
      <c r="E104" s="25">
        <v>0.75</v>
      </c>
      <c r="F104" s="25" t="s">
        <v>68</v>
      </c>
      <c r="G104" s="25" t="s">
        <v>878</v>
      </c>
    </row>
    <row r="105" spans="1:7" x14ac:dyDescent="0.35">
      <c r="A105" s="25" t="s">
        <v>2364</v>
      </c>
      <c r="B105" s="25" t="s">
        <v>2365</v>
      </c>
      <c r="C105" s="25" t="s">
        <v>3073</v>
      </c>
      <c r="D105" s="25">
        <v>32458</v>
      </c>
      <c r="E105" s="25">
        <v>0.75</v>
      </c>
      <c r="F105" s="25" t="s">
        <v>87</v>
      </c>
      <c r="G105" s="25" t="s">
        <v>878</v>
      </c>
    </row>
    <row r="106" spans="1:7" x14ac:dyDescent="0.35">
      <c r="A106" s="25" t="s">
        <v>2385</v>
      </c>
      <c r="B106" s="25" t="s">
        <v>2386</v>
      </c>
      <c r="C106" s="25" t="s">
        <v>3073</v>
      </c>
      <c r="D106" s="25">
        <v>11805</v>
      </c>
      <c r="E106" s="25">
        <v>0.75</v>
      </c>
      <c r="F106" s="25" t="s">
        <v>47</v>
      </c>
      <c r="G106" s="25" t="s">
        <v>878</v>
      </c>
    </row>
    <row r="107" spans="1:7" x14ac:dyDescent="0.35">
      <c r="A107" s="25" t="s">
        <v>1809</v>
      </c>
      <c r="B107" s="25" t="s">
        <v>1810</v>
      </c>
      <c r="C107" s="25" t="s">
        <v>3073</v>
      </c>
      <c r="D107" s="25">
        <v>32458</v>
      </c>
      <c r="E107" s="25">
        <v>0.75</v>
      </c>
      <c r="F107" s="25" t="s">
        <v>36</v>
      </c>
      <c r="G107" s="25" t="s">
        <v>878</v>
      </c>
    </row>
    <row r="108" spans="1:7" x14ac:dyDescent="0.35">
      <c r="A108" s="25" t="s">
        <v>670</v>
      </c>
      <c r="B108" s="25" t="s">
        <v>671</v>
      </c>
      <c r="C108" s="25" t="s">
        <v>3073</v>
      </c>
      <c r="D108" s="25">
        <v>32458</v>
      </c>
      <c r="E108" s="25">
        <v>0.75</v>
      </c>
      <c r="F108" s="25" t="s">
        <v>100</v>
      </c>
      <c r="G108" s="25" t="s">
        <v>878</v>
      </c>
    </row>
    <row r="109" spans="1:7" x14ac:dyDescent="0.35">
      <c r="A109" s="25" t="s">
        <v>2399</v>
      </c>
      <c r="B109" s="25" t="s">
        <v>2400</v>
      </c>
      <c r="C109" s="25" t="s">
        <v>3073</v>
      </c>
      <c r="D109" s="25">
        <v>32458</v>
      </c>
      <c r="E109" s="25">
        <v>0.75</v>
      </c>
      <c r="F109" s="25" t="s">
        <v>83</v>
      </c>
      <c r="G109" s="25" t="s">
        <v>878</v>
      </c>
    </row>
    <row r="110" spans="1:7" x14ac:dyDescent="0.35">
      <c r="A110" s="25" t="s">
        <v>2374</v>
      </c>
      <c r="B110" s="25" t="s">
        <v>2375</v>
      </c>
      <c r="C110" s="25" t="s">
        <v>3073</v>
      </c>
      <c r="D110" s="25">
        <v>32458</v>
      </c>
      <c r="E110" s="25">
        <v>0.75</v>
      </c>
      <c r="F110" s="25" t="s">
        <v>87</v>
      </c>
      <c r="G110" s="25" t="s">
        <v>878</v>
      </c>
    </row>
    <row r="111" spans="1:7" x14ac:dyDescent="0.35">
      <c r="A111" s="25" t="s">
        <v>2342</v>
      </c>
      <c r="B111" s="25" t="s">
        <v>2343</v>
      </c>
      <c r="C111" s="25" t="s">
        <v>3066</v>
      </c>
      <c r="D111" s="25">
        <v>5708</v>
      </c>
      <c r="E111" s="25">
        <v>2.4180000000000001</v>
      </c>
      <c r="F111" s="25" t="s">
        <v>36</v>
      </c>
      <c r="G111" s="25" t="s">
        <v>878</v>
      </c>
    </row>
    <row r="112" spans="1:7" x14ac:dyDescent="0.35">
      <c r="A112" s="25" t="s">
        <v>1192</v>
      </c>
      <c r="B112" s="25" t="s">
        <v>1193</v>
      </c>
      <c r="C112" s="25" t="s">
        <v>3073</v>
      </c>
      <c r="D112" s="25">
        <v>32458</v>
      </c>
      <c r="E112" s="25">
        <v>0.75</v>
      </c>
      <c r="F112" s="25" t="s">
        <v>36</v>
      </c>
      <c r="G112" s="25" t="s">
        <v>878</v>
      </c>
    </row>
    <row r="113" spans="1:7" x14ac:dyDescent="0.35">
      <c r="A113" s="25" t="s">
        <v>4038</v>
      </c>
      <c r="B113" s="25" t="s">
        <v>4039</v>
      </c>
      <c r="C113" s="25" t="s">
        <v>3073</v>
      </c>
      <c r="D113" s="25">
        <v>32458</v>
      </c>
      <c r="E113" s="25">
        <v>0.75</v>
      </c>
      <c r="F113" s="25" t="s">
        <v>78</v>
      </c>
      <c r="G113" s="25" t="s">
        <v>36</v>
      </c>
    </row>
    <row r="114" spans="1:7" x14ac:dyDescent="0.35">
      <c r="A114" s="25" t="s">
        <v>1194</v>
      </c>
      <c r="B114" s="25" t="s">
        <v>1195</v>
      </c>
      <c r="C114" s="25" t="s">
        <v>3073</v>
      </c>
      <c r="D114" s="25">
        <v>11805</v>
      </c>
      <c r="E114" s="25">
        <v>0.75</v>
      </c>
      <c r="F114" s="25" t="s">
        <v>35</v>
      </c>
      <c r="G114" s="25" t="s">
        <v>878</v>
      </c>
    </row>
    <row r="115" spans="1:7" x14ac:dyDescent="0.35">
      <c r="A115" s="25" t="s">
        <v>1196</v>
      </c>
      <c r="B115" s="25" t="s">
        <v>1197</v>
      </c>
      <c r="C115" s="25" t="s">
        <v>3073</v>
      </c>
      <c r="D115" s="25">
        <v>32458</v>
      </c>
      <c r="E115" s="25">
        <v>0.75</v>
      </c>
      <c r="F115" s="25" t="s">
        <v>100</v>
      </c>
      <c r="G115" s="25" t="s">
        <v>878</v>
      </c>
    </row>
    <row r="116" spans="1:7" x14ac:dyDescent="0.35">
      <c r="A116" s="25" t="s">
        <v>1198</v>
      </c>
      <c r="B116" s="25" t="s">
        <v>1199</v>
      </c>
      <c r="C116" s="25" t="s">
        <v>3073</v>
      </c>
      <c r="D116" s="25">
        <v>11805</v>
      </c>
      <c r="E116" s="25">
        <v>0.75</v>
      </c>
      <c r="F116" s="25" t="s">
        <v>42</v>
      </c>
      <c r="G116" s="25" t="s">
        <v>878</v>
      </c>
    </row>
    <row r="117" spans="1:7" x14ac:dyDescent="0.35">
      <c r="A117" s="25" t="s">
        <v>4002</v>
      </c>
      <c r="B117" s="25" t="s">
        <v>4003</v>
      </c>
      <c r="C117" s="25" t="s">
        <v>3064</v>
      </c>
      <c r="D117" s="25">
        <v>590</v>
      </c>
      <c r="E117" s="25">
        <v>6.6020000000000003</v>
      </c>
      <c r="F117" s="25" t="s">
        <v>36</v>
      </c>
      <c r="G117" s="25" t="s">
        <v>36</v>
      </c>
    </row>
    <row r="118" spans="1:7" x14ac:dyDescent="0.35">
      <c r="A118" s="25" t="s">
        <v>1200</v>
      </c>
      <c r="B118" s="25" t="s">
        <v>1201</v>
      </c>
      <c r="C118" s="25" t="s">
        <v>3073</v>
      </c>
      <c r="D118" s="25">
        <v>11805</v>
      </c>
      <c r="E118" s="25">
        <v>0.75</v>
      </c>
      <c r="F118" s="25" t="s">
        <v>148</v>
      </c>
      <c r="G118" s="25" t="s">
        <v>878</v>
      </c>
    </row>
    <row r="119" spans="1:7" x14ac:dyDescent="0.35">
      <c r="A119" s="25" t="s">
        <v>1202</v>
      </c>
      <c r="B119" s="25" t="s">
        <v>1203</v>
      </c>
      <c r="C119" s="25" t="s">
        <v>3073</v>
      </c>
      <c r="D119" s="25">
        <v>32458</v>
      </c>
      <c r="E119" s="25">
        <v>0.75</v>
      </c>
      <c r="F119" s="25" t="s">
        <v>78</v>
      </c>
      <c r="G119" s="25" t="s">
        <v>878</v>
      </c>
    </row>
    <row r="120" spans="1:7" x14ac:dyDescent="0.35">
      <c r="A120" s="25" t="s">
        <v>1204</v>
      </c>
      <c r="B120" s="25" t="s">
        <v>1205</v>
      </c>
      <c r="C120" s="25" t="s">
        <v>3073</v>
      </c>
      <c r="D120" s="25">
        <v>32458</v>
      </c>
      <c r="E120" s="25">
        <v>0.75</v>
      </c>
      <c r="F120" s="25" t="s">
        <v>36</v>
      </c>
      <c r="G120" s="25" t="s">
        <v>878</v>
      </c>
    </row>
    <row r="121" spans="1:7" x14ac:dyDescent="0.35">
      <c r="A121" s="25" t="s">
        <v>1208</v>
      </c>
      <c r="B121" s="25" t="s">
        <v>1209</v>
      </c>
      <c r="C121" s="25" t="s">
        <v>3073</v>
      </c>
      <c r="D121" s="25">
        <v>32458</v>
      </c>
      <c r="E121" s="25">
        <v>0.75</v>
      </c>
      <c r="F121" s="25" t="s">
        <v>100</v>
      </c>
      <c r="G121" s="25" t="s">
        <v>878</v>
      </c>
    </row>
    <row r="122" spans="1:7" x14ac:dyDescent="0.35">
      <c r="A122" s="25" t="s">
        <v>1210</v>
      </c>
      <c r="B122" s="25" t="s">
        <v>1211</v>
      </c>
      <c r="C122" s="25" t="s">
        <v>3073</v>
      </c>
      <c r="D122" s="25">
        <v>32458</v>
      </c>
      <c r="E122" s="25">
        <v>0.75</v>
      </c>
      <c r="F122" s="25" t="s">
        <v>36</v>
      </c>
      <c r="G122" s="25" t="s">
        <v>878</v>
      </c>
    </row>
    <row r="123" spans="1:7" x14ac:dyDescent="0.35">
      <c r="A123" s="25" t="s">
        <v>1212</v>
      </c>
      <c r="B123" s="25" t="s">
        <v>1213</v>
      </c>
      <c r="C123" s="25" t="s">
        <v>3073</v>
      </c>
      <c r="D123" s="25">
        <v>11805</v>
      </c>
      <c r="E123" s="25">
        <v>0.75</v>
      </c>
      <c r="F123" s="25" t="s">
        <v>148</v>
      </c>
      <c r="G123" s="25" t="s">
        <v>878</v>
      </c>
    </row>
    <row r="124" spans="1:7" x14ac:dyDescent="0.35">
      <c r="A124" s="25" t="s">
        <v>1214</v>
      </c>
      <c r="B124" s="25" t="s">
        <v>1215</v>
      </c>
      <c r="C124" s="25" t="s">
        <v>3073</v>
      </c>
      <c r="D124" s="25">
        <v>11805</v>
      </c>
      <c r="E124" s="25">
        <v>0.75</v>
      </c>
      <c r="F124" s="25" t="s">
        <v>159</v>
      </c>
      <c r="G124" s="25" t="s">
        <v>878</v>
      </c>
    </row>
    <row r="125" spans="1:7" x14ac:dyDescent="0.35">
      <c r="A125" s="25" t="s">
        <v>1216</v>
      </c>
      <c r="B125" s="25" t="s">
        <v>1217</v>
      </c>
      <c r="C125" s="25" t="s">
        <v>3073</v>
      </c>
      <c r="D125" s="25">
        <v>32458</v>
      </c>
      <c r="E125" s="25">
        <v>0.75</v>
      </c>
      <c r="F125" s="25" t="s">
        <v>36</v>
      </c>
      <c r="G125" s="25" t="s">
        <v>878</v>
      </c>
    </row>
    <row r="126" spans="1:7" x14ac:dyDescent="0.35">
      <c r="A126" s="25" t="s">
        <v>1218</v>
      </c>
      <c r="B126" s="25" t="s">
        <v>1219</v>
      </c>
      <c r="C126" s="25" t="s">
        <v>3073</v>
      </c>
      <c r="D126" s="25">
        <v>32458</v>
      </c>
      <c r="E126" s="25">
        <v>0.75</v>
      </c>
      <c r="F126" s="25" t="s">
        <v>53</v>
      </c>
      <c r="G126" s="25" t="s">
        <v>878</v>
      </c>
    </row>
    <row r="127" spans="1:7" x14ac:dyDescent="0.35">
      <c r="A127" s="25" t="s">
        <v>1220</v>
      </c>
      <c r="B127" s="25" t="s">
        <v>1221</v>
      </c>
      <c r="C127" s="25" t="s">
        <v>3073</v>
      </c>
      <c r="D127" s="25">
        <v>32458</v>
      </c>
      <c r="E127" s="25">
        <v>0.75</v>
      </c>
      <c r="F127" s="25" t="s">
        <v>68</v>
      </c>
      <c r="G127" s="25" t="s">
        <v>878</v>
      </c>
    </row>
    <row r="128" spans="1:7" x14ac:dyDescent="0.35">
      <c r="A128" s="25" t="s">
        <v>3408</v>
      </c>
      <c r="B128" s="25" t="s">
        <v>3409</v>
      </c>
      <c r="C128" s="25" t="s">
        <v>3070</v>
      </c>
      <c r="D128" s="25">
        <v>10923</v>
      </c>
      <c r="E128" s="25">
        <v>0.93200000000000005</v>
      </c>
      <c r="F128" s="25" t="s">
        <v>35</v>
      </c>
      <c r="G128" s="25" t="s">
        <v>878</v>
      </c>
    </row>
    <row r="129" spans="1:7" x14ac:dyDescent="0.35">
      <c r="A129" s="25" t="s">
        <v>3413</v>
      </c>
      <c r="B129" s="25" t="s">
        <v>3414</v>
      </c>
      <c r="C129" s="25" t="s">
        <v>3066</v>
      </c>
      <c r="D129" s="25">
        <v>13924</v>
      </c>
      <c r="E129" s="25">
        <v>2.7719999999999998</v>
      </c>
      <c r="F129" s="25" t="s">
        <v>42</v>
      </c>
      <c r="G129" s="25" t="s">
        <v>878</v>
      </c>
    </row>
    <row r="130" spans="1:7" x14ac:dyDescent="0.35">
      <c r="A130" s="25" t="s">
        <v>1222</v>
      </c>
      <c r="B130" s="25" t="s">
        <v>1223</v>
      </c>
      <c r="C130" s="25" t="s">
        <v>3073</v>
      </c>
      <c r="D130" s="25">
        <v>11805</v>
      </c>
      <c r="E130" s="25">
        <v>0.75</v>
      </c>
      <c r="F130" s="25" t="s">
        <v>35</v>
      </c>
      <c r="G130" s="25" t="s">
        <v>878</v>
      </c>
    </row>
    <row r="131" spans="1:7" x14ac:dyDescent="0.35">
      <c r="A131" s="25" t="s">
        <v>1224</v>
      </c>
      <c r="B131" s="25" t="s">
        <v>1225</v>
      </c>
      <c r="C131" s="25" t="s">
        <v>3073</v>
      </c>
      <c r="D131" s="25">
        <v>11805</v>
      </c>
      <c r="E131" s="25">
        <v>0.75</v>
      </c>
      <c r="F131" s="25" t="s">
        <v>148</v>
      </c>
      <c r="G131" s="25" t="s">
        <v>878</v>
      </c>
    </row>
    <row r="132" spans="1:7" x14ac:dyDescent="0.35">
      <c r="A132" s="25" t="s">
        <v>2372</v>
      </c>
      <c r="B132" s="25" t="s">
        <v>2373</v>
      </c>
      <c r="C132" s="25" t="s">
        <v>3073</v>
      </c>
      <c r="D132" s="25">
        <v>32458</v>
      </c>
      <c r="E132" s="25">
        <v>0.75</v>
      </c>
      <c r="F132" s="25" t="s">
        <v>87</v>
      </c>
      <c r="G132" s="25" t="s">
        <v>878</v>
      </c>
    </row>
    <row r="133" spans="1:7" x14ac:dyDescent="0.35">
      <c r="A133" s="25" t="s">
        <v>1226</v>
      </c>
      <c r="B133" s="25" t="s">
        <v>1227</v>
      </c>
      <c r="C133" s="25" t="s">
        <v>3073</v>
      </c>
      <c r="D133" s="25">
        <v>11805</v>
      </c>
      <c r="E133" s="25">
        <v>0.75</v>
      </c>
      <c r="F133" s="25" t="s">
        <v>100</v>
      </c>
      <c r="G133" s="25" t="s">
        <v>878</v>
      </c>
    </row>
    <row r="134" spans="1:7" x14ac:dyDescent="0.35">
      <c r="A134" s="25" t="s">
        <v>1228</v>
      </c>
      <c r="B134" s="25" t="s">
        <v>1229</v>
      </c>
      <c r="C134" s="25" t="s">
        <v>3073</v>
      </c>
      <c r="D134" s="25">
        <v>32458</v>
      </c>
      <c r="E134" s="25">
        <v>0.75</v>
      </c>
      <c r="F134" s="25" t="s">
        <v>100</v>
      </c>
      <c r="G134" s="25" t="s">
        <v>878</v>
      </c>
    </row>
    <row r="135" spans="1:7" x14ac:dyDescent="0.35">
      <c r="A135" s="25" t="s">
        <v>1093</v>
      </c>
      <c r="B135" s="25" t="s">
        <v>1094</v>
      </c>
      <c r="C135" s="25" t="s">
        <v>3073</v>
      </c>
      <c r="D135" s="25">
        <v>11805</v>
      </c>
      <c r="E135" s="25">
        <v>0.75</v>
      </c>
      <c r="F135" s="25" t="s">
        <v>47</v>
      </c>
      <c r="G135" s="25" t="s">
        <v>878</v>
      </c>
    </row>
    <row r="136" spans="1:7" x14ac:dyDescent="0.35">
      <c r="A136" s="25" t="s">
        <v>1230</v>
      </c>
      <c r="B136" s="25" t="s">
        <v>1231</v>
      </c>
      <c r="C136" s="25" t="s">
        <v>3073</v>
      </c>
      <c r="D136" s="25">
        <v>32458</v>
      </c>
      <c r="E136" s="25">
        <v>0.75</v>
      </c>
      <c r="F136" s="25" t="s">
        <v>36</v>
      </c>
      <c r="G136" s="25" t="s">
        <v>878</v>
      </c>
    </row>
    <row r="137" spans="1:7" x14ac:dyDescent="0.35">
      <c r="A137" s="25" t="s">
        <v>4027</v>
      </c>
      <c r="B137" s="25" t="s">
        <v>4028</v>
      </c>
      <c r="C137" s="25" t="s">
        <v>3084</v>
      </c>
      <c r="D137" s="25">
        <v>4917</v>
      </c>
      <c r="E137" s="25">
        <v>4.7859999999999996</v>
      </c>
      <c r="F137" s="25" t="s">
        <v>36</v>
      </c>
      <c r="G137" s="25" t="s">
        <v>878</v>
      </c>
    </row>
    <row r="138" spans="1:7" x14ac:dyDescent="0.35">
      <c r="A138" s="25" t="s">
        <v>1232</v>
      </c>
      <c r="B138" s="25" t="s">
        <v>395</v>
      </c>
      <c r="C138" s="25" t="s">
        <v>3073</v>
      </c>
      <c r="D138" s="25">
        <v>32458</v>
      </c>
      <c r="E138" s="25">
        <v>0.75</v>
      </c>
      <c r="F138" s="25" t="s">
        <v>39</v>
      </c>
      <c r="G138" s="25" t="s">
        <v>878</v>
      </c>
    </row>
    <row r="139" spans="1:7" x14ac:dyDescent="0.35">
      <c r="A139" s="25" t="s">
        <v>3400</v>
      </c>
      <c r="B139" s="25" t="s">
        <v>3401</v>
      </c>
      <c r="C139" s="25" t="s">
        <v>3073</v>
      </c>
      <c r="D139" s="25">
        <v>11805</v>
      </c>
      <c r="E139" s="25">
        <v>0.75</v>
      </c>
      <c r="F139" s="25" t="s">
        <v>83</v>
      </c>
      <c r="G139" s="25" t="s">
        <v>878</v>
      </c>
    </row>
    <row r="140" spans="1:7" x14ac:dyDescent="0.35">
      <c r="A140" s="25" t="s">
        <v>601</v>
      </c>
      <c r="B140" s="25" t="s">
        <v>602</v>
      </c>
      <c r="C140" s="25" t="s">
        <v>3070</v>
      </c>
      <c r="D140" s="25">
        <v>9393</v>
      </c>
      <c r="E140" s="25">
        <v>1.2969999999999999</v>
      </c>
      <c r="F140" s="25" t="s">
        <v>36</v>
      </c>
      <c r="G140" s="25" t="s">
        <v>878</v>
      </c>
    </row>
    <row r="141" spans="1:7" x14ac:dyDescent="0.35">
      <c r="A141" s="25" t="s">
        <v>1233</v>
      </c>
      <c r="B141" s="25" t="s">
        <v>1234</v>
      </c>
      <c r="C141" s="25" t="s">
        <v>3073</v>
      </c>
      <c r="D141" s="25">
        <v>32458</v>
      </c>
      <c r="E141" s="25">
        <v>0.75</v>
      </c>
      <c r="F141" s="25" t="s">
        <v>78</v>
      </c>
      <c r="G141" s="25" t="s">
        <v>878</v>
      </c>
    </row>
    <row r="142" spans="1:7" x14ac:dyDescent="0.35">
      <c r="A142" s="25" t="s">
        <v>627</v>
      </c>
      <c r="B142" s="25" t="s">
        <v>628</v>
      </c>
      <c r="C142" s="25" t="s">
        <v>3070</v>
      </c>
      <c r="D142" s="25">
        <v>25928</v>
      </c>
      <c r="E142" s="25">
        <v>1.2709999999999999</v>
      </c>
      <c r="F142" s="25" t="s">
        <v>36</v>
      </c>
      <c r="G142" s="25" t="s">
        <v>36</v>
      </c>
    </row>
    <row r="143" spans="1:7" x14ac:dyDescent="0.35">
      <c r="A143" s="25" t="s">
        <v>2344</v>
      </c>
      <c r="B143" s="25" t="s">
        <v>2345</v>
      </c>
      <c r="C143" s="25" t="s">
        <v>3066</v>
      </c>
      <c r="D143" s="25">
        <v>20421</v>
      </c>
      <c r="E143" s="25">
        <v>1.8420000000000001</v>
      </c>
      <c r="F143" s="25" t="s">
        <v>36</v>
      </c>
      <c r="G143" s="25" t="s">
        <v>878</v>
      </c>
    </row>
    <row r="144" spans="1:7" x14ac:dyDescent="0.35">
      <c r="A144" s="25" t="s">
        <v>3145</v>
      </c>
      <c r="B144" s="25" t="s">
        <v>3146</v>
      </c>
      <c r="C144" s="25" t="s">
        <v>3073</v>
      </c>
      <c r="D144" s="25">
        <v>32458</v>
      </c>
      <c r="E144" s="25">
        <v>0.75</v>
      </c>
      <c r="F144" s="25" t="s">
        <v>73</v>
      </c>
      <c r="G144" s="25" t="s">
        <v>878</v>
      </c>
    </row>
    <row r="145" spans="1:7" x14ac:dyDescent="0.35">
      <c r="A145" s="25" t="s">
        <v>2336</v>
      </c>
      <c r="B145" s="25" t="s">
        <v>2337</v>
      </c>
      <c r="C145" s="25" t="s">
        <v>3066</v>
      </c>
      <c r="D145" s="25">
        <v>4934</v>
      </c>
      <c r="E145" s="25">
        <v>2.7389999999999999</v>
      </c>
      <c r="F145" s="25" t="s">
        <v>87</v>
      </c>
      <c r="G145" s="25" t="s">
        <v>36</v>
      </c>
    </row>
    <row r="146" spans="1:7" x14ac:dyDescent="0.35">
      <c r="A146" s="25" t="s">
        <v>2381</v>
      </c>
      <c r="B146" s="25" t="s">
        <v>2382</v>
      </c>
      <c r="C146" s="25" t="s">
        <v>3066</v>
      </c>
      <c r="D146" s="25">
        <v>7380</v>
      </c>
      <c r="E146" s="25">
        <v>1.8420000000000001</v>
      </c>
      <c r="F146" s="25" t="s">
        <v>100</v>
      </c>
      <c r="G146" s="25" t="s">
        <v>36</v>
      </c>
    </row>
    <row r="147" spans="1:7" x14ac:dyDescent="0.35">
      <c r="A147" s="25" t="s">
        <v>615</v>
      </c>
      <c r="B147" s="25" t="s">
        <v>616</v>
      </c>
      <c r="C147" s="25" t="s">
        <v>3073</v>
      </c>
      <c r="D147" s="25">
        <v>32458</v>
      </c>
      <c r="E147" s="25">
        <v>0.75</v>
      </c>
      <c r="F147" s="25" t="s">
        <v>36</v>
      </c>
      <c r="G147" s="25" t="s">
        <v>878</v>
      </c>
    </row>
    <row r="148" spans="1:7" x14ac:dyDescent="0.35">
      <c r="A148" s="25" t="s">
        <v>625</v>
      </c>
      <c r="B148" s="25" t="s">
        <v>626</v>
      </c>
      <c r="C148" s="25" t="s">
        <v>3073</v>
      </c>
      <c r="D148" s="25">
        <v>32458</v>
      </c>
      <c r="E148" s="25">
        <v>0.75</v>
      </c>
      <c r="F148" s="25" t="s">
        <v>36</v>
      </c>
      <c r="G148" s="25" t="s">
        <v>878</v>
      </c>
    </row>
    <row r="149" spans="1:7" x14ac:dyDescent="0.35">
      <c r="A149" s="25" t="s">
        <v>1235</v>
      </c>
      <c r="B149" s="25" t="s">
        <v>1236</v>
      </c>
      <c r="C149" s="25" t="s">
        <v>3073</v>
      </c>
      <c r="D149" s="25">
        <v>32458</v>
      </c>
      <c r="E149" s="25">
        <v>0.75</v>
      </c>
      <c r="F149" s="25" t="s">
        <v>36</v>
      </c>
      <c r="G149" s="25" t="s">
        <v>878</v>
      </c>
    </row>
    <row r="150" spans="1:7" x14ac:dyDescent="0.35">
      <c r="A150" s="25" t="s">
        <v>1237</v>
      </c>
      <c r="B150" s="25" t="s">
        <v>398</v>
      </c>
      <c r="C150" s="25" t="s">
        <v>3073</v>
      </c>
      <c r="D150" s="25">
        <v>32458</v>
      </c>
      <c r="E150" s="25">
        <v>0.75</v>
      </c>
      <c r="F150" s="25" t="s">
        <v>36</v>
      </c>
      <c r="G150" s="25" t="s">
        <v>878</v>
      </c>
    </row>
    <row r="151" spans="1:7" x14ac:dyDescent="0.35">
      <c r="A151" s="25" t="s">
        <v>1238</v>
      </c>
      <c r="B151" s="25" t="s">
        <v>1239</v>
      </c>
      <c r="C151" s="25" t="s">
        <v>3073</v>
      </c>
      <c r="D151" s="25">
        <v>32458</v>
      </c>
      <c r="E151" s="25">
        <v>0.75</v>
      </c>
      <c r="F151" s="25" t="s">
        <v>36</v>
      </c>
      <c r="G151" s="25" t="s">
        <v>878</v>
      </c>
    </row>
    <row r="152" spans="1:7" x14ac:dyDescent="0.35">
      <c r="A152" s="25" t="s">
        <v>1240</v>
      </c>
      <c r="B152" s="25" t="s">
        <v>1241</v>
      </c>
      <c r="C152" s="25" t="s">
        <v>3073</v>
      </c>
      <c r="D152" s="25">
        <v>32458</v>
      </c>
      <c r="E152" s="25">
        <v>0.75</v>
      </c>
      <c r="F152" s="25" t="s">
        <v>36</v>
      </c>
      <c r="G152" s="25" t="s">
        <v>878</v>
      </c>
    </row>
    <row r="153" spans="1:7" x14ac:dyDescent="0.35">
      <c r="A153" s="25" t="s">
        <v>1242</v>
      </c>
      <c r="B153" s="25" t="s">
        <v>1243</v>
      </c>
      <c r="C153" s="25" t="s">
        <v>3073</v>
      </c>
      <c r="D153" s="25">
        <v>32458</v>
      </c>
      <c r="E153" s="25">
        <v>0.75</v>
      </c>
      <c r="F153" s="25" t="s">
        <v>53</v>
      </c>
      <c r="G153" s="25" t="s">
        <v>878</v>
      </c>
    </row>
    <row r="154" spans="1:7" x14ac:dyDescent="0.35">
      <c r="A154" s="25" t="s">
        <v>4029</v>
      </c>
      <c r="B154" s="25" t="s">
        <v>4030</v>
      </c>
      <c r="C154" s="25" t="s">
        <v>3065</v>
      </c>
      <c r="D154" s="25">
        <v>5364</v>
      </c>
      <c r="E154" s="25">
        <v>4.641</v>
      </c>
      <c r="F154" s="25" t="s">
        <v>36</v>
      </c>
      <c r="G154" s="25" t="s">
        <v>878</v>
      </c>
    </row>
    <row r="155" spans="1:7" x14ac:dyDescent="0.35">
      <c r="A155" s="25" t="s">
        <v>4019</v>
      </c>
      <c r="B155" s="25" t="s">
        <v>4020</v>
      </c>
      <c r="C155" s="25" t="s">
        <v>3084</v>
      </c>
      <c r="D155" s="25">
        <v>2683</v>
      </c>
      <c r="E155" s="25">
        <v>5.7640000000000002</v>
      </c>
      <c r="F155" s="25" t="s">
        <v>36</v>
      </c>
      <c r="G155" s="25" t="s">
        <v>36</v>
      </c>
    </row>
    <row r="156" spans="1:7" x14ac:dyDescent="0.35">
      <c r="A156" s="25" t="s">
        <v>1244</v>
      </c>
      <c r="B156" s="25" t="s">
        <v>1245</v>
      </c>
      <c r="C156" s="25" t="s">
        <v>3073</v>
      </c>
      <c r="D156" s="25">
        <v>32458</v>
      </c>
      <c r="E156" s="25">
        <v>0.75</v>
      </c>
      <c r="F156" s="25" t="s">
        <v>36</v>
      </c>
      <c r="G156" s="25" t="s">
        <v>878</v>
      </c>
    </row>
    <row r="157" spans="1:7" x14ac:dyDescent="0.35">
      <c r="A157" s="25" t="s">
        <v>1246</v>
      </c>
      <c r="B157" s="25" t="s">
        <v>1247</v>
      </c>
      <c r="C157" s="25" t="s">
        <v>3073</v>
      </c>
      <c r="D157" s="25">
        <v>32458</v>
      </c>
      <c r="E157" s="25">
        <v>0.75</v>
      </c>
      <c r="F157" s="25" t="s">
        <v>42</v>
      </c>
      <c r="G157" s="25" t="s">
        <v>878</v>
      </c>
    </row>
    <row r="158" spans="1:7" x14ac:dyDescent="0.35">
      <c r="A158" s="25" t="s">
        <v>4021</v>
      </c>
      <c r="B158" s="25" t="s">
        <v>4022</v>
      </c>
      <c r="C158" s="25" t="s">
        <v>3084</v>
      </c>
      <c r="D158" s="25">
        <v>2863</v>
      </c>
      <c r="E158" s="25">
        <v>5.6479999999999997</v>
      </c>
      <c r="F158" s="25" t="s">
        <v>36</v>
      </c>
      <c r="G158" s="25" t="s">
        <v>878</v>
      </c>
    </row>
    <row r="159" spans="1:7" x14ac:dyDescent="0.35">
      <c r="A159" s="25" t="s">
        <v>2356</v>
      </c>
      <c r="B159" s="25" t="s">
        <v>2357</v>
      </c>
      <c r="C159" s="25" t="s">
        <v>3066</v>
      </c>
      <c r="D159" s="25">
        <v>4146</v>
      </c>
      <c r="E159" s="25">
        <v>3.1219999999999999</v>
      </c>
      <c r="F159" s="25" t="s">
        <v>100</v>
      </c>
      <c r="G159" s="25" t="s">
        <v>36</v>
      </c>
    </row>
    <row r="160" spans="1:7" x14ac:dyDescent="0.35">
      <c r="A160" s="25" t="s">
        <v>1248</v>
      </c>
      <c r="B160" s="25" t="s">
        <v>1249</v>
      </c>
      <c r="C160" s="25" t="s">
        <v>3073</v>
      </c>
      <c r="D160" s="25">
        <v>11805</v>
      </c>
      <c r="E160" s="25">
        <v>0.75</v>
      </c>
      <c r="F160" s="25" t="s">
        <v>35</v>
      </c>
      <c r="G160" s="25" t="s">
        <v>878</v>
      </c>
    </row>
    <row r="161" spans="1:7" x14ac:dyDescent="0.35">
      <c r="A161" s="25" t="s">
        <v>3420</v>
      </c>
      <c r="B161" s="25" t="s">
        <v>3421</v>
      </c>
      <c r="C161" s="25" t="s">
        <v>3070</v>
      </c>
      <c r="D161" s="25">
        <v>30569</v>
      </c>
      <c r="E161" s="25">
        <v>0.88700000000000001</v>
      </c>
      <c r="F161" s="25" t="s">
        <v>78</v>
      </c>
      <c r="G161" s="25" t="s">
        <v>36</v>
      </c>
    </row>
    <row r="162" spans="1:7" x14ac:dyDescent="0.35">
      <c r="A162" s="25" t="s">
        <v>648</v>
      </c>
      <c r="B162" s="25" t="s">
        <v>649</v>
      </c>
      <c r="C162" s="25" t="s">
        <v>3073</v>
      </c>
      <c r="D162" s="25">
        <v>32458</v>
      </c>
      <c r="E162" s="25">
        <v>0.75</v>
      </c>
      <c r="F162" s="25" t="s">
        <v>47</v>
      </c>
      <c r="G162" s="25" t="s">
        <v>878</v>
      </c>
    </row>
    <row r="163" spans="1:7" x14ac:dyDescent="0.35">
      <c r="A163" s="25" t="s">
        <v>1250</v>
      </c>
      <c r="B163" s="25" t="s">
        <v>1251</v>
      </c>
      <c r="C163" s="25" t="s">
        <v>3073</v>
      </c>
      <c r="D163" s="25">
        <v>32458</v>
      </c>
      <c r="E163" s="25">
        <v>0.75</v>
      </c>
      <c r="F163" s="25" t="s">
        <v>42</v>
      </c>
      <c r="G163" s="25" t="s">
        <v>878</v>
      </c>
    </row>
    <row r="164" spans="1:7" x14ac:dyDescent="0.35">
      <c r="A164" s="25" t="s">
        <v>650</v>
      </c>
      <c r="B164" s="25" t="s">
        <v>651</v>
      </c>
      <c r="C164" s="25" t="s">
        <v>3073</v>
      </c>
      <c r="D164" s="25">
        <v>11805</v>
      </c>
      <c r="E164" s="25">
        <v>0.75</v>
      </c>
      <c r="F164" s="25" t="s">
        <v>42</v>
      </c>
      <c r="G164" s="25" t="s">
        <v>878</v>
      </c>
    </row>
    <row r="165" spans="1:7" x14ac:dyDescent="0.35">
      <c r="A165" s="25" t="s">
        <v>3428</v>
      </c>
      <c r="B165" s="25" t="s">
        <v>3429</v>
      </c>
      <c r="C165" s="25" t="s">
        <v>3065</v>
      </c>
      <c r="D165" s="25">
        <v>9716</v>
      </c>
      <c r="E165" s="25">
        <v>3.5510000000000002</v>
      </c>
      <c r="F165" s="25" t="s">
        <v>110</v>
      </c>
      <c r="G165" s="25" t="s">
        <v>36</v>
      </c>
    </row>
    <row r="166" spans="1:7" x14ac:dyDescent="0.35">
      <c r="A166" s="25" t="s">
        <v>4033</v>
      </c>
      <c r="B166" s="25" t="s">
        <v>4034</v>
      </c>
      <c r="C166" s="25" t="s">
        <v>3065</v>
      </c>
      <c r="D166" s="25">
        <v>9404</v>
      </c>
      <c r="E166" s="25">
        <v>3.6110000000000002</v>
      </c>
      <c r="F166" s="25" t="s">
        <v>50</v>
      </c>
      <c r="G166" s="25" t="s">
        <v>36</v>
      </c>
    </row>
    <row r="167" spans="1:7" x14ac:dyDescent="0.35">
      <c r="A167" s="25" t="s">
        <v>1252</v>
      </c>
      <c r="B167" s="25" t="s">
        <v>1253</v>
      </c>
      <c r="C167" s="25" t="s">
        <v>3073</v>
      </c>
      <c r="D167" s="25">
        <v>32458</v>
      </c>
      <c r="E167" s="25">
        <v>0.75</v>
      </c>
      <c r="F167" s="25" t="s">
        <v>159</v>
      </c>
      <c r="G167" s="25" t="s">
        <v>878</v>
      </c>
    </row>
    <row r="168" spans="1:7" x14ac:dyDescent="0.35">
      <c r="A168" s="25" t="s">
        <v>1254</v>
      </c>
      <c r="B168" s="25" t="s">
        <v>1255</v>
      </c>
      <c r="C168" s="25" t="s">
        <v>3073</v>
      </c>
      <c r="D168" s="25">
        <v>32458</v>
      </c>
      <c r="E168" s="25">
        <v>0.75</v>
      </c>
      <c r="F168" s="25" t="s">
        <v>53</v>
      </c>
      <c r="G168" s="25" t="s">
        <v>878</v>
      </c>
    </row>
    <row r="169" spans="1:7" x14ac:dyDescent="0.35">
      <c r="A169" s="25" t="s">
        <v>2389</v>
      </c>
      <c r="B169" s="25" t="s">
        <v>2390</v>
      </c>
      <c r="C169" s="25" t="s">
        <v>3073</v>
      </c>
      <c r="D169" s="25">
        <v>32458</v>
      </c>
      <c r="E169" s="25">
        <v>0.75</v>
      </c>
      <c r="F169" s="25" t="s">
        <v>50</v>
      </c>
      <c r="G169" s="25" t="s">
        <v>878</v>
      </c>
    </row>
    <row r="170" spans="1:7" x14ac:dyDescent="0.35">
      <c r="A170" s="25" t="s">
        <v>1256</v>
      </c>
      <c r="B170" s="25" t="s">
        <v>1257</v>
      </c>
      <c r="C170" s="25" t="s">
        <v>3070</v>
      </c>
      <c r="D170" s="25">
        <v>28807</v>
      </c>
      <c r="E170" s="25">
        <v>1.0089999999999999</v>
      </c>
      <c r="F170" s="25" t="s">
        <v>36</v>
      </c>
      <c r="G170" s="25" t="s">
        <v>878</v>
      </c>
    </row>
    <row r="171" spans="1:7" x14ac:dyDescent="0.35">
      <c r="A171" s="25" t="s">
        <v>1258</v>
      </c>
      <c r="B171" s="25" t="s">
        <v>1259</v>
      </c>
      <c r="C171" s="25" t="s">
        <v>3073</v>
      </c>
      <c r="D171" s="25">
        <v>11805</v>
      </c>
      <c r="E171" s="25">
        <v>0.75</v>
      </c>
      <c r="F171" s="25" t="s">
        <v>36</v>
      </c>
      <c r="G171" s="25" t="s">
        <v>878</v>
      </c>
    </row>
    <row r="172" spans="1:7" x14ac:dyDescent="0.35">
      <c r="A172" s="25" t="s">
        <v>1260</v>
      </c>
      <c r="B172" s="25" t="s">
        <v>1261</v>
      </c>
      <c r="C172" s="25" t="s">
        <v>3073</v>
      </c>
      <c r="D172" s="25">
        <v>32458</v>
      </c>
      <c r="E172" s="25">
        <v>0.75</v>
      </c>
      <c r="F172" s="25" t="s">
        <v>42</v>
      </c>
      <c r="G172" s="25" t="s">
        <v>878</v>
      </c>
    </row>
    <row r="173" spans="1:7" x14ac:dyDescent="0.35">
      <c r="A173" s="25" t="s">
        <v>658</v>
      </c>
      <c r="B173" s="25" t="s">
        <v>659</v>
      </c>
      <c r="C173" s="25" t="s">
        <v>3073</v>
      </c>
      <c r="D173" s="25">
        <v>32458</v>
      </c>
      <c r="E173" s="25">
        <v>0.75</v>
      </c>
      <c r="F173" s="25" t="s">
        <v>78</v>
      </c>
      <c r="G173" s="25" t="s">
        <v>36</v>
      </c>
    </row>
    <row r="174" spans="1:7" x14ac:dyDescent="0.35">
      <c r="A174" s="25" t="s">
        <v>1262</v>
      </c>
      <c r="B174" s="25" t="s">
        <v>1263</v>
      </c>
      <c r="C174" s="25" t="s">
        <v>3073</v>
      </c>
      <c r="D174" s="25">
        <v>32458</v>
      </c>
      <c r="E174" s="25">
        <v>0.75</v>
      </c>
      <c r="F174" s="25" t="s">
        <v>36</v>
      </c>
      <c r="G174" s="25" t="s">
        <v>878</v>
      </c>
    </row>
    <row r="175" spans="1:7" x14ac:dyDescent="0.35">
      <c r="A175" s="25" t="s">
        <v>3142</v>
      </c>
      <c r="B175" s="25" t="s">
        <v>3143</v>
      </c>
      <c r="C175" s="25" t="s">
        <v>3065</v>
      </c>
      <c r="D175" s="25">
        <v>8205</v>
      </c>
      <c r="E175" s="25">
        <v>3.8849999999999998</v>
      </c>
      <c r="F175" s="25" t="s">
        <v>42</v>
      </c>
      <c r="G175" s="25" t="s">
        <v>36</v>
      </c>
    </row>
    <row r="176" spans="1:7" x14ac:dyDescent="0.35">
      <c r="A176" s="25" t="s">
        <v>4017</v>
      </c>
      <c r="B176" s="25" t="s">
        <v>4018</v>
      </c>
      <c r="C176" s="25" t="s">
        <v>3073</v>
      </c>
      <c r="D176" s="25">
        <v>11805</v>
      </c>
      <c r="E176" s="25">
        <v>0.75</v>
      </c>
      <c r="F176" s="25" t="s">
        <v>50</v>
      </c>
      <c r="G176" s="25" t="s">
        <v>878</v>
      </c>
    </row>
    <row r="177" spans="1:7" x14ac:dyDescent="0.35">
      <c r="A177" s="25" t="s">
        <v>1264</v>
      </c>
      <c r="B177" s="25" t="s">
        <v>1265</v>
      </c>
      <c r="C177" s="25" t="s">
        <v>3073</v>
      </c>
      <c r="D177" s="25">
        <v>11805</v>
      </c>
      <c r="E177" s="25">
        <v>0.75</v>
      </c>
      <c r="F177" s="25" t="s">
        <v>159</v>
      </c>
      <c r="G177" s="25" t="s">
        <v>878</v>
      </c>
    </row>
    <row r="178" spans="1:7" x14ac:dyDescent="0.35">
      <c r="A178" s="25" t="s">
        <v>3415</v>
      </c>
      <c r="B178" s="25" t="s">
        <v>3416</v>
      </c>
      <c r="C178" s="25" t="s">
        <v>3065</v>
      </c>
      <c r="D178" s="25">
        <v>8512</v>
      </c>
      <c r="E178" s="25">
        <v>3.8090000000000002</v>
      </c>
      <c r="F178" s="25" t="s">
        <v>83</v>
      </c>
      <c r="G178" s="25" t="s">
        <v>36</v>
      </c>
    </row>
    <row r="179" spans="1:7" x14ac:dyDescent="0.35">
      <c r="A179" s="25" t="s">
        <v>1266</v>
      </c>
      <c r="B179" s="25" t="s">
        <v>1267</v>
      </c>
      <c r="C179" s="25" t="s">
        <v>3073</v>
      </c>
      <c r="D179" s="25">
        <v>32458</v>
      </c>
      <c r="E179" s="25">
        <v>0.75</v>
      </c>
      <c r="F179" s="25" t="s">
        <v>68</v>
      </c>
      <c r="G179" s="25" t="s">
        <v>878</v>
      </c>
    </row>
    <row r="180" spans="1:7" x14ac:dyDescent="0.35">
      <c r="A180" s="25" t="s">
        <v>1268</v>
      </c>
      <c r="B180" s="25" t="s">
        <v>1269</v>
      </c>
      <c r="C180" s="25" t="s">
        <v>3073</v>
      </c>
      <c r="D180" s="25">
        <v>32458</v>
      </c>
      <c r="E180" s="25">
        <v>0.75</v>
      </c>
      <c r="F180" s="25" t="s">
        <v>36</v>
      </c>
      <c r="G180" s="25" t="s">
        <v>878</v>
      </c>
    </row>
    <row r="181" spans="1:7" x14ac:dyDescent="0.35">
      <c r="A181" s="25" t="s">
        <v>1270</v>
      </c>
      <c r="B181" s="25" t="s">
        <v>1271</v>
      </c>
      <c r="C181" s="25" t="s">
        <v>3073</v>
      </c>
      <c r="D181" s="25">
        <v>32458</v>
      </c>
      <c r="E181" s="25">
        <v>0.75</v>
      </c>
      <c r="F181" s="25" t="s">
        <v>36</v>
      </c>
      <c r="G181" s="25" t="s">
        <v>878</v>
      </c>
    </row>
    <row r="182" spans="1:7" x14ac:dyDescent="0.35">
      <c r="A182" s="25" t="s">
        <v>497</v>
      </c>
      <c r="B182" s="25" t="s">
        <v>498</v>
      </c>
      <c r="C182" s="25" t="s">
        <v>3065</v>
      </c>
      <c r="D182" s="25">
        <v>2759</v>
      </c>
      <c r="E182" s="25">
        <v>3.9420000000000002</v>
      </c>
      <c r="F182" s="25" t="s">
        <v>53</v>
      </c>
      <c r="G182" s="25" t="s">
        <v>36</v>
      </c>
    </row>
    <row r="183" spans="1:7" x14ac:dyDescent="0.35">
      <c r="A183" s="25" t="s">
        <v>635</v>
      </c>
      <c r="B183" s="25" t="s">
        <v>636</v>
      </c>
      <c r="C183" s="25" t="s">
        <v>3066</v>
      </c>
      <c r="D183" s="25">
        <v>17695</v>
      </c>
      <c r="E183" s="25">
        <v>2.2010000000000001</v>
      </c>
      <c r="F183" s="25" t="s">
        <v>47</v>
      </c>
      <c r="G183" s="25" t="s">
        <v>36</v>
      </c>
    </row>
    <row r="184" spans="1:7" x14ac:dyDescent="0.35">
      <c r="A184" s="25" t="s">
        <v>1272</v>
      </c>
      <c r="B184" s="25" t="s">
        <v>1273</v>
      </c>
      <c r="C184" s="25" t="s">
        <v>3073</v>
      </c>
      <c r="D184" s="25">
        <v>32458</v>
      </c>
      <c r="E184" s="25">
        <v>0.75</v>
      </c>
      <c r="F184" s="25" t="s">
        <v>36</v>
      </c>
      <c r="G184" s="25" t="s">
        <v>878</v>
      </c>
    </row>
    <row r="185" spans="1:7" x14ac:dyDescent="0.35">
      <c r="A185" s="25" t="s">
        <v>1274</v>
      </c>
      <c r="B185" s="25" t="s">
        <v>1275</v>
      </c>
      <c r="C185" s="25" t="s">
        <v>3073</v>
      </c>
      <c r="D185" s="25">
        <v>32458</v>
      </c>
      <c r="E185" s="25">
        <v>0.75</v>
      </c>
      <c r="F185" s="25" t="s">
        <v>78</v>
      </c>
      <c r="G185" s="25" t="s">
        <v>878</v>
      </c>
    </row>
    <row r="186" spans="1:7" x14ac:dyDescent="0.35">
      <c r="A186" s="25" t="s">
        <v>2331</v>
      </c>
      <c r="B186" s="25" t="s">
        <v>2332</v>
      </c>
      <c r="C186" s="25" t="s">
        <v>3066</v>
      </c>
      <c r="D186" s="25">
        <v>16150</v>
      </c>
      <c r="E186" s="25">
        <v>2.4180000000000001</v>
      </c>
      <c r="F186" s="25" t="s">
        <v>36</v>
      </c>
      <c r="G186" s="25" t="s">
        <v>878</v>
      </c>
    </row>
    <row r="187" spans="1:7" x14ac:dyDescent="0.35">
      <c r="A187" s="25" t="s">
        <v>1276</v>
      </c>
      <c r="B187" s="25" t="s">
        <v>1277</v>
      </c>
      <c r="C187" s="25" t="s">
        <v>3073</v>
      </c>
      <c r="D187" s="25">
        <v>32458</v>
      </c>
      <c r="E187" s="25">
        <v>0.75</v>
      </c>
      <c r="F187" s="25" t="s">
        <v>78</v>
      </c>
      <c r="G187" s="25" t="s">
        <v>878</v>
      </c>
    </row>
    <row r="188" spans="1:7" x14ac:dyDescent="0.35">
      <c r="A188" s="25" t="s">
        <v>1278</v>
      </c>
      <c r="B188" s="25" t="s">
        <v>1279</v>
      </c>
      <c r="C188" s="25" t="s">
        <v>3073</v>
      </c>
      <c r="D188" s="25">
        <v>11805</v>
      </c>
      <c r="E188" s="25">
        <v>0.75</v>
      </c>
      <c r="F188" s="25" t="s">
        <v>35</v>
      </c>
      <c r="G188" s="25" t="s">
        <v>878</v>
      </c>
    </row>
    <row r="189" spans="1:7" x14ac:dyDescent="0.35">
      <c r="A189" s="25" t="s">
        <v>1792</v>
      </c>
      <c r="B189" s="25" t="s">
        <v>3417</v>
      </c>
      <c r="C189" s="25" t="s">
        <v>3066</v>
      </c>
      <c r="D189" s="25">
        <v>11369</v>
      </c>
      <c r="E189" s="25">
        <v>3.22</v>
      </c>
      <c r="F189" s="25" t="s">
        <v>53</v>
      </c>
      <c r="G189" s="25" t="s">
        <v>36</v>
      </c>
    </row>
    <row r="190" spans="1:7" x14ac:dyDescent="0.35">
      <c r="A190" s="25" t="s">
        <v>656</v>
      </c>
      <c r="B190" s="25" t="s">
        <v>657</v>
      </c>
      <c r="C190" s="25" t="s">
        <v>3073</v>
      </c>
      <c r="D190" s="25">
        <v>32458</v>
      </c>
      <c r="E190" s="25">
        <v>0.75</v>
      </c>
      <c r="F190" s="25" t="s">
        <v>47</v>
      </c>
      <c r="G190" s="25" t="s">
        <v>36</v>
      </c>
    </row>
    <row r="191" spans="1:7" x14ac:dyDescent="0.35">
      <c r="A191" s="25" t="s">
        <v>652</v>
      </c>
      <c r="B191" s="25" t="s">
        <v>653</v>
      </c>
      <c r="C191" s="25" t="s">
        <v>3070</v>
      </c>
      <c r="D191" s="25">
        <v>24209</v>
      </c>
      <c r="E191" s="25">
        <v>1.419</v>
      </c>
      <c r="F191" s="25" t="s">
        <v>73</v>
      </c>
      <c r="G191" s="25" t="s">
        <v>878</v>
      </c>
    </row>
    <row r="192" spans="1:7" x14ac:dyDescent="0.35">
      <c r="A192" s="25" t="s">
        <v>1280</v>
      </c>
      <c r="B192" s="25" t="s">
        <v>1281</v>
      </c>
      <c r="C192" s="25" t="s">
        <v>3073</v>
      </c>
      <c r="D192" s="25">
        <v>11805</v>
      </c>
      <c r="E192" s="25">
        <v>0.75</v>
      </c>
      <c r="F192" s="25" t="s">
        <v>53</v>
      </c>
      <c r="G192" s="25" t="s">
        <v>878</v>
      </c>
    </row>
    <row r="193" spans="1:7" x14ac:dyDescent="0.35">
      <c r="A193" s="25" t="s">
        <v>599</v>
      </c>
      <c r="B193" s="25" t="s">
        <v>600</v>
      </c>
      <c r="C193" s="25" t="s">
        <v>3070</v>
      </c>
      <c r="D193" s="25">
        <v>8632</v>
      </c>
      <c r="E193" s="25">
        <v>1.476</v>
      </c>
      <c r="F193" s="25" t="s">
        <v>36</v>
      </c>
      <c r="G193" s="25" t="s">
        <v>878</v>
      </c>
    </row>
    <row r="194" spans="1:7" x14ac:dyDescent="0.35">
      <c r="A194" s="25" t="s">
        <v>1282</v>
      </c>
      <c r="B194" s="25" t="s">
        <v>1283</v>
      </c>
      <c r="C194" s="25" t="s">
        <v>3073</v>
      </c>
      <c r="D194" s="25">
        <v>32458</v>
      </c>
      <c r="E194" s="25">
        <v>0.75</v>
      </c>
      <c r="F194" s="25" t="s">
        <v>53</v>
      </c>
      <c r="G194" s="25" t="s">
        <v>878</v>
      </c>
    </row>
    <row r="195" spans="1:7" x14ac:dyDescent="0.35">
      <c r="A195" s="25" t="s">
        <v>1811</v>
      </c>
      <c r="B195" s="25" t="s">
        <v>2376</v>
      </c>
      <c r="C195" s="25" t="s">
        <v>3073</v>
      </c>
      <c r="D195" s="25">
        <v>32458</v>
      </c>
      <c r="E195" s="25">
        <v>0.75</v>
      </c>
      <c r="F195" s="25" t="s">
        <v>47</v>
      </c>
      <c r="G195" s="25" t="s">
        <v>878</v>
      </c>
    </row>
    <row r="196" spans="1:7" x14ac:dyDescent="0.35">
      <c r="A196" s="25" t="s">
        <v>1284</v>
      </c>
      <c r="B196" s="25" t="s">
        <v>1285</v>
      </c>
      <c r="C196" s="25" t="s">
        <v>3073</v>
      </c>
      <c r="D196" s="25">
        <v>32458</v>
      </c>
      <c r="E196" s="25">
        <v>0.75</v>
      </c>
      <c r="F196" s="25" t="s">
        <v>47</v>
      </c>
      <c r="G196" s="25" t="s">
        <v>878</v>
      </c>
    </row>
    <row r="197" spans="1:7" x14ac:dyDescent="0.35">
      <c r="A197" s="25" t="s">
        <v>1286</v>
      </c>
      <c r="B197" s="25" t="s">
        <v>1287</v>
      </c>
      <c r="C197" s="25" t="s">
        <v>3073</v>
      </c>
      <c r="D197" s="25">
        <v>11805</v>
      </c>
      <c r="E197" s="25">
        <v>0.75</v>
      </c>
      <c r="F197" s="25" t="s">
        <v>68</v>
      </c>
      <c r="G197" s="25" t="s">
        <v>878</v>
      </c>
    </row>
    <row r="198" spans="1:7" x14ac:dyDescent="0.35">
      <c r="A198" s="25" t="s">
        <v>1288</v>
      </c>
      <c r="B198" s="25" t="s">
        <v>1289</v>
      </c>
      <c r="C198" s="25" t="s">
        <v>3073</v>
      </c>
      <c r="D198" s="25">
        <v>11805</v>
      </c>
      <c r="E198" s="25">
        <v>0.75</v>
      </c>
      <c r="F198" s="25" t="s">
        <v>159</v>
      </c>
      <c r="G198" s="25" t="s">
        <v>878</v>
      </c>
    </row>
    <row r="199" spans="1:7" x14ac:dyDescent="0.35">
      <c r="A199" s="25" t="s">
        <v>1290</v>
      </c>
      <c r="B199" s="25" t="s">
        <v>1291</v>
      </c>
      <c r="C199" s="25" t="s">
        <v>3073</v>
      </c>
      <c r="D199" s="25">
        <v>32458</v>
      </c>
      <c r="E199" s="25">
        <v>0.75</v>
      </c>
      <c r="F199" s="25" t="s">
        <v>36</v>
      </c>
      <c r="G199" s="25" t="s">
        <v>878</v>
      </c>
    </row>
    <row r="200" spans="1:7" x14ac:dyDescent="0.35">
      <c r="A200" s="25" t="s">
        <v>3138</v>
      </c>
      <c r="B200" s="25" t="s">
        <v>3139</v>
      </c>
      <c r="C200" s="25" t="s">
        <v>3073</v>
      </c>
      <c r="D200" s="25">
        <v>32070</v>
      </c>
      <c r="E200" s="25">
        <v>0.77700000000000002</v>
      </c>
      <c r="F200" s="25" t="s">
        <v>83</v>
      </c>
      <c r="G200" s="25" t="s">
        <v>36</v>
      </c>
    </row>
    <row r="201" spans="1:7" x14ac:dyDescent="0.35">
      <c r="A201" s="25" t="s">
        <v>1292</v>
      </c>
      <c r="B201" s="25" t="s">
        <v>1293</v>
      </c>
      <c r="C201" s="25" t="s">
        <v>3073</v>
      </c>
      <c r="D201" s="25">
        <v>32458</v>
      </c>
      <c r="E201" s="25">
        <v>0.75</v>
      </c>
      <c r="F201" s="25" t="s">
        <v>36</v>
      </c>
      <c r="G201" s="25" t="s">
        <v>878</v>
      </c>
    </row>
    <row r="202" spans="1:7" x14ac:dyDescent="0.35">
      <c r="A202" s="25" t="s">
        <v>1294</v>
      </c>
      <c r="B202" s="25" t="s">
        <v>1295</v>
      </c>
      <c r="C202" s="25" t="s">
        <v>3073</v>
      </c>
      <c r="D202" s="25">
        <v>32458</v>
      </c>
      <c r="E202" s="25">
        <v>0.75</v>
      </c>
      <c r="F202" s="25" t="s">
        <v>39</v>
      </c>
      <c r="G202" s="25" t="s">
        <v>878</v>
      </c>
    </row>
    <row r="203" spans="1:7" x14ac:dyDescent="0.35">
      <c r="A203" s="25" t="s">
        <v>1296</v>
      </c>
      <c r="B203" s="25" t="s">
        <v>1297</v>
      </c>
      <c r="C203" s="25" t="s">
        <v>3073</v>
      </c>
      <c r="D203" s="25">
        <v>32458</v>
      </c>
      <c r="E203" s="25">
        <v>0.75</v>
      </c>
      <c r="F203" s="25" t="s">
        <v>47</v>
      </c>
      <c r="G203" s="25" t="s">
        <v>878</v>
      </c>
    </row>
    <row r="204" spans="1:7" x14ac:dyDescent="0.35">
      <c r="A204" s="25" t="s">
        <v>1298</v>
      </c>
      <c r="B204" s="25" t="s">
        <v>3144</v>
      </c>
      <c r="C204" s="25" t="s">
        <v>3073</v>
      </c>
      <c r="D204" s="25">
        <v>32458</v>
      </c>
      <c r="E204" s="25">
        <v>0.75</v>
      </c>
      <c r="F204" s="25" t="s">
        <v>47</v>
      </c>
      <c r="G204" s="25" t="s">
        <v>878</v>
      </c>
    </row>
    <row r="205" spans="1:7" x14ac:dyDescent="0.35">
      <c r="A205" s="25" t="s">
        <v>1299</v>
      </c>
      <c r="B205" s="25" t="s">
        <v>1300</v>
      </c>
      <c r="C205" s="25" t="s">
        <v>3073</v>
      </c>
      <c r="D205" s="25">
        <v>32458</v>
      </c>
      <c r="E205" s="25">
        <v>0.75</v>
      </c>
      <c r="F205" s="25" t="s">
        <v>78</v>
      </c>
      <c r="G205" s="25" t="s">
        <v>878</v>
      </c>
    </row>
    <row r="206" spans="1:7" x14ac:dyDescent="0.35">
      <c r="A206" s="25" t="s">
        <v>638</v>
      </c>
      <c r="B206" s="25" t="s">
        <v>639</v>
      </c>
      <c r="C206" s="25" t="s">
        <v>3073</v>
      </c>
      <c r="D206" s="25">
        <v>11805</v>
      </c>
      <c r="E206" s="25">
        <v>0.75</v>
      </c>
      <c r="F206" s="25" t="s">
        <v>159</v>
      </c>
      <c r="G206" s="25" t="s">
        <v>878</v>
      </c>
    </row>
    <row r="207" spans="1:7" x14ac:dyDescent="0.35">
      <c r="A207" s="25" t="s">
        <v>1301</v>
      </c>
      <c r="B207" s="25" t="s">
        <v>1302</v>
      </c>
      <c r="C207" s="25" t="s">
        <v>3066</v>
      </c>
      <c r="D207" s="25">
        <v>10736</v>
      </c>
      <c r="E207" s="25">
        <v>3.3490000000000002</v>
      </c>
      <c r="F207" s="25" t="s">
        <v>68</v>
      </c>
      <c r="G207" s="25" t="s">
        <v>36</v>
      </c>
    </row>
    <row r="208" spans="1:7" x14ac:dyDescent="0.35">
      <c r="A208" s="25" t="s">
        <v>1303</v>
      </c>
      <c r="B208" s="25" t="s">
        <v>1304</v>
      </c>
      <c r="C208" s="25" t="s">
        <v>3073</v>
      </c>
      <c r="D208" s="25">
        <v>32458</v>
      </c>
      <c r="E208" s="25">
        <v>0.75</v>
      </c>
      <c r="F208" s="25" t="s">
        <v>36</v>
      </c>
      <c r="G208" s="25" t="s">
        <v>878</v>
      </c>
    </row>
    <row r="209" spans="1:7" x14ac:dyDescent="0.35">
      <c r="A209" s="25" t="s">
        <v>1305</v>
      </c>
      <c r="B209" s="25" t="s">
        <v>1306</v>
      </c>
      <c r="C209" s="25" t="s">
        <v>3073</v>
      </c>
      <c r="D209" s="25">
        <v>32458</v>
      </c>
      <c r="E209" s="25">
        <v>0.75</v>
      </c>
      <c r="F209" s="25" t="s">
        <v>36</v>
      </c>
      <c r="G209" s="25" t="s">
        <v>878</v>
      </c>
    </row>
    <row r="210" spans="1:7" x14ac:dyDescent="0.35">
      <c r="A210" s="25" t="s">
        <v>499</v>
      </c>
      <c r="B210" s="25" t="s">
        <v>500</v>
      </c>
      <c r="C210" s="25" t="s">
        <v>3066</v>
      </c>
      <c r="D210" s="25">
        <v>4660</v>
      </c>
      <c r="E210" s="25">
        <v>2.8719999999999999</v>
      </c>
      <c r="F210" s="25" t="s">
        <v>148</v>
      </c>
      <c r="G210" s="25" t="s">
        <v>36</v>
      </c>
    </row>
    <row r="211" spans="1:7" x14ac:dyDescent="0.35">
      <c r="A211" s="25" t="s">
        <v>1307</v>
      </c>
      <c r="B211" s="25" t="s">
        <v>1308</v>
      </c>
      <c r="C211" s="25" t="s">
        <v>3073</v>
      </c>
      <c r="D211" s="25">
        <v>32458</v>
      </c>
      <c r="E211" s="25">
        <v>0.75</v>
      </c>
      <c r="F211" s="25" t="s">
        <v>42</v>
      </c>
      <c r="G211" s="25" t="s">
        <v>878</v>
      </c>
    </row>
    <row r="212" spans="1:7" x14ac:dyDescent="0.35">
      <c r="A212" s="25" t="s">
        <v>1812</v>
      </c>
      <c r="B212" s="25" t="s">
        <v>1813</v>
      </c>
      <c r="C212" s="25" t="s">
        <v>3073</v>
      </c>
      <c r="D212" s="25">
        <v>32458</v>
      </c>
      <c r="E212" s="25">
        <v>0.75</v>
      </c>
      <c r="F212" s="25" t="s">
        <v>42</v>
      </c>
      <c r="G212" s="25" t="s">
        <v>878</v>
      </c>
    </row>
    <row r="213" spans="1:7" x14ac:dyDescent="0.35">
      <c r="A213" s="25" t="s">
        <v>1309</v>
      </c>
      <c r="B213" s="25" t="s">
        <v>1310</v>
      </c>
      <c r="C213" s="25" t="s">
        <v>3073</v>
      </c>
      <c r="D213" s="25">
        <v>11805</v>
      </c>
      <c r="E213" s="25">
        <v>0.75</v>
      </c>
      <c r="F213" s="25" t="s">
        <v>35</v>
      </c>
      <c r="G213" s="25" t="s">
        <v>878</v>
      </c>
    </row>
    <row r="214" spans="1:7" x14ac:dyDescent="0.35">
      <c r="A214" s="25" t="s">
        <v>4011</v>
      </c>
      <c r="B214" s="25" t="s">
        <v>4012</v>
      </c>
      <c r="C214" s="25" t="s">
        <v>3065</v>
      </c>
      <c r="D214" s="25">
        <v>3055</v>
      </c>
      <c r="E214" s="25">
        <v>3.7450000000000001</v>
      </c>
      <c r="F214" s="25" t="s">
        <v>39</v>
      </c>
      <c r="G214" s="25" t="s">
        <v>36</v>
      </c>
    </row>
    <row r="215" spans="1:7" x14ac:dyDescent="0.35">
      <c r="A215" s="25" t="s">
        <v>1311</v>
      </c>
      <c r="B215" s="25" t="s">
        <v>1312</v>
      </c>
      <c r="C215" s="25" t="s">
        <v>3073</v>
      </c>
      <c r="D215" s="25">
        <v>32458</v>
      </c>
      <c r="E215" s="25">
        <v>0.75</v>
      </c>
      <c r="F215" s="25" t="s">
        <v>159</v>
      </c>
      <c r="G215" s="25" t="s">
        <v>878</v>
      </c>
    </row>
    <row r="216" spans="1:7" x14ac:dyDescent="0.35">
      <c r="A216" s="25" t="s">
        <v>2340</v>
      </c>
      <c r="B216" s="25" t="s">
        <v>2341</v>
      </c>
      <c r="C216" s="25" t="s">
        <v>3070</v>
      </c>
      <c r="D216" s="25">
        <v>22626</v>
      </c>
      <c r="E216" s="25">
        <v>1.589</v>
      </c>
      <c r="F216" s="25" t="s">
        <v>87</v>
      </c>
      <c r="G216" s="25" t="s">
        <v>878</v>
      </c>
    </row>
    <row r="217" spans="1:7" x14ac:dyDescent="0.35">
      <c r="A217" s="25" t="s">
        <v>1313</v>
      </c>
      <c r="B217" s="25" t="s">
        <v>1314</v>
      </c>
      <c r="C217" s="25" t="s">
        <v>3073</v>
      </c>
      <c r="D217" s="25">
        <v>11805</v>
      </c>
      <c r="E217" s="25">
        <v>0.75</v>
      </c>
      <c r="F217" s="25" t="s">
        <v>36</v>
      </c>
      <c r="G217" s="25" t="s">
        <v>878</v>
      </c>
    </row>
    <row r="218" spans="1:7" x14ac:dyDescent="0.35">
      <c r="A218" s="25" t="s">
        <v>1315</v>
      </c>
      <c r="B218" s="25" t="s">
        <v>1316</v>
      </c>
      <c r="C218" s="25" t="s">
        <v>3073</v>
      </c>
      <c r="D218" s="25">
        <v>32233</v>
      </c>
      <c r="E218" s="25">
        <v>0.76700000000000002</v>
      </c>
      <c r="F218" s="25" t="s">
        <v>39</v>
      </c>
      <c r="G218" s="25" t="s">
        <v>878</v>
      </c>
    </row>
    <row r="219" spans="1:7" x14ac:dyDescent="0.35">
      <c r="A219" s="25" t="s">
        <v>1317</v>
      </c>
      <c r="B219" s="25" t="s">
        <v>1318</v>
      </c>
      <c r="C219" s="25" t="s">
        <v>3073</v>
      </c>
      <c r="D219" s="25">
        <v>11805</v>
      </c>
      <c r="E219" s="25">
        <v>0.75</v>
      </c>
      <c r="F219" s="25" t="s">
        <v>53</v>
      </c>
      <c r="G219" s="25" t="s">
        <v>878</v>
      </c>
    </row>
    <row r="220" spans="1:7" x14ac:dyDescent="0.35">
      <c r="A220" s="25" t="s">
        <v>3398</v>
      </c>
      <c r="B220" s="25" t="s">
        <v>3399</v>
      </c>
      <c r="C220" s="25" t="s">
        <v>3073</v>
      </c>
      <c r="D220" s="25">
        <v>21084</v>
      </c>
      <c r="E220" s="25">
        <v>0.626</v>
      </c>
      <c r="F220" s="25" t="s">
        <v>68</v>
      </c>
      <c r="G220" s="25" t="s">
        <v>36</v>
      </c>
    </row>
    <row r="221" spans="1:7" x14ac:dyDescent="0.35">
      <c r="A221" s="25" t="s">
        <v>2366</v>
      </c>
      <c r="B221" s="25" t="s">
        <v>2367</v>
      </c>
      <c r="C221" s="25" t="s">
        <v>3070</v>
      </c>
      <c r="D221" s="25">
        <v>7898</v>
      </c>
      <c r="E221" s="25">
        <v>1.6870000000000001</v>
      </c>
      <c r="F221" s="25" t="s">
        <v>36</v>
      </c>
      <c r="G221" s="25" t="s">
        <v>878</v>
      </c>
    </row>
    <row r="222" spans="1:7" x14ac:dyDescent="0.35">
      <c r="A222" s="25" t="s">
        <v>3132</v>
      </c>
      <c r="B222" s="25" t="s">
        <v>3133</v>
      </c>
      <c r="C222" s="25" t="s">
        <v>3065</v>
      </c>
      <c r="D222" s="25">
        <v>5111</v>
      </c>
      <c r="E222" s="25">
        <v>4.7210000000000001</v>
      </c>
      <c r="F222" s="25" t="s">
        <v>73</v>
      </c>
      <c r="G222" s="25" t="s">
        <v>36</v>
      </c>
    </row>
    <row r="223" spans="1:7" x14ac:dyDescent="0.35">
      <c r="A223" s="25" t="s">
        <v>3394</v>
      </c>
      <c r="B223" s="25" t="s">
        <v>3395</v>
      </c>
      <c r="C223" s="25" t="s">
        <v>3084</v>
      </c>
      <c r="D223" s="25">
        <v>1412</v>
      </c>
      <c r="E223" s="25">
        <v>5.1449999999999996</v>
      </c>
      <c r="F223" s="25" t="s">
        <v>50</v>
      </c>
      <c r="G223" s="25" t="s">
        <v>36</v>
      </c>
    </row>
    <row r="224" spans="1:7" x14ac:dyDescent="0.35">
      <c r="A224" s="25" t="s">
        <v>676</v>
      </c>
      <c r="B224" s="25" t="s">
        <v>677</v>
      </c>
      <c r="C224" s="25" t="s">
        <v>3073</v>
      </c>
      <c r="D224" s="25">
        <v>32458</v>
      </c>
      <c r="E224" s="25">
        <v>0.75</v>
      </c>
      <c r="F224" s="25" t="s">
        <v>47</v>
      </c>
      <c r="G224" s="25" t="s">
        <v>878</v>
      </c>
    </row>
    <row r="225" spans="1:7" x14ac:dyDescent="0.35">
      <c r="A225" s="25" t="s">
        <v>1319</v>
      </c>
      <c r="B225" s="25" t="s">
        <v>1320</v>
      </c>
      <c r="C225" s="25" t="s">
        <v>3073</v>
      </c>
      <c r="D225" s="25">
        <v>11805</v>
      </c>
      <c r="E225" s="25">
        <v>0.75</v>
      </c>
      <c r="F225" s="25" t="s">
        <v>78</v>
      </c>
      <c r="G225" s="25" t="s">
        <v>878</v>
      </c>
    </row>
    <row r="226" spans="1:7" x14ac:dyDescent="0.35">
      <c r="A226" s="25" t="s">
        <v>1321</v>
      </c>
      <c r="B226" s="25" t="s">
        <v>1322</v>
      </c>
      <c r="C226" s="25" t="s">
        <v>3073</v>
      </c>
      <c r="D226" s="25">
        <v>11805</v>
      </c>
      <c r="E226" s="25">
        <v>0.75</v>
      </c>
      <c r="F226" s="25" t="s">
        <v>160</v>
      </c>
      <c r="G226" s="25" t="s">
        <v>878</v>
      </c>
    </row>
    <row r="227" spans="1:7" x14ac:dyDescent="0.35">
      <c r="A227" s="25" t="s">
        <v>583</v>
      </c>
      <c r="B227" s="25" t="s">
        <v>584</v>
      </c>
      <c r="C227" s="25" t="s">
        <v>3073</v>
      </c>
      <c r="D227" s="25">
        <v>32458</v>
      </c>
      <c r="E227" s="25">
        <v>0.75</v>
      </c>
      <c r="F227" s="25" t="s">
        <v>47</v>
      </c>
      <c r="G227" s="25" t="s">
        <v>878</v>
      </c>
    </row>
    <row r="228" spans="1:7" x14ac:dyDescent="0.35">
      <c r="A228" s="25" t="s">
        <v>1465</v>
      </c>
      <c r="B228" s="25" t="s">
        <v>1466</v>
      </c>
      <c r="C228" s="25" t="s">
        <v>3070</v>
      </c>
      <c r="D228" s="25">
        <v>25503</v>
      </c>
      <c r="E228" s="25">
        <v>1.306</v>
      </c>
      <c r="F228" s="25" t="s">
        <v>39</v>
      </c>
      <c r="G228" s="25" t="s">
        <v>36</v>
      </c>
    </row>
    <row r="229" spans="1:7" x14ac:dyDescent="0.35">
      <c r="A229" s="25" t="s">
        <v>4009</v>
      </c>
      <c r="B229" s="25" t="s">
        <v>4010</v>
      </c>
      <c r="C229" s="25" t="s">
        <v>3065</v>
      </c>
      <c r="D229" s="25">
        <v>2801</v>
      </c>
      <c r="E229" s="25">
        <v>3.92</v>
      </c>
      <c r="F229" s="25" t="s">
        <v>110</v>
      </c>
      <c r="G229" s="25" t="s">
        <v>36</v>
      </c>
    </row>
    <row r="230" spans="1:7" x14ac:dyDescent="0.35">
      <c r="A230" s="25" t="s">
        <v>4013</v>
      </c>
      <c r="B230" s="25" t="s">
        <v>4014</v>
      </c>
      <c r="C230" s="25" t="s">
        <v>3066</v>
      </c>
      <c r="D230" s="25">
        <v>5830</v>
      </c>
      <c r="E230" s="25">
        <v>2.3690000000000002</v>
      </c>
      <c r="F230" s="25" t="s">
        <v>110</v>
      </c>
      <c r="G230" s="25" t="s">
        <v>36</v>
      </c>
    </row>
    <row r="231" spans="1:7" x14ac:dyDescent="0.35">
      <c r="A231" s="25" t="s">
        <v>1323</v>
      </c>
      <c r="B231" s="25" t="s">
        <v>1324</v>
      </c>
      <c r="C231" s="25" t="s">
        <v>3073</v>
      </c>
      <c r="D231" s="25">
        <v>32458</v>
      </c>
      <c r="E231" s="25">
        <v>0.75</v>
      </c>
      <c r="F231" s="25" t="s">
        <v>36</v>
      </c>
      <c r="G231" s="25" t="s">
        <v>878</v>
      </c>
    </row>
    <row r="232" spans="1:7" x14ac:dyDescent="0.35">
      <c r="A232" s="25" t="s">
        <v>1325</v>
      </c>
      <c r="B232" s="25" t="s">
        <v>1326</v>
      </c>
      <c r="C232" s="25" t="s">
        <v>3073</v>
      </c>
      <c r="D232" s="25">
        <v>32458</v>
      </c>
      <c r="E232" s="25">
        <v>0.75</v>
      </c>
      <c r="F232" s="25" t="s">
        <v>36</v>
      </c>
      <c r="G232" s="25" t="s">
        <v>878</v>
      </c>
    </row>
    <row r="233" spans="1:7" x14ac:dyDescent="0.35">
      <c r="A233" s="25" t="s">
        <v>3126</v>
      </c>
      <c r="B233" s="25" t="s">
        <v>3127</v>
      </c>
      <c r="C233" s="25" t="s">
        <v>3073</v>
      </c>
      <c r="D233" s="25">
        <v>11805</v>
      </c>
      <c r="E233" s="25">
        <v>0.75</v>
      </c>
      <c r="F233" s="25" t="s">
        <v>87</v>
      </c>
      <c r="G233" s="25" t="s">
        <v>878</v>
      </c>
    </row>
    <row r="234" spans="1:7" x14ac:dyDescent="0.35">
      <c r="A234" s="25" t="s">
        <v>541</v>
      </c>
      <c r="B234" s="25" t="s">
        <v>542</v>
      </c>
      <c r="C234" s="25" t="s">
        <v>3066</v>
      </c>
      <c r="D234" s="25">
        <v>7227</v>
      </c>
      <c r="E234" s="25">
        <v>1.88</v>
      </c>
      <c r="F234" s="25" t="s">
        <v>100</v>
      </c>
      <c r="G234" s="25" t="s">
        <v>36</v>
      </c>
    </row>
    <row r="235" spans="1:7" x14ac:dyDescent="0.35">
      <c r="A235" s="25" t="s">
        <v>382</v>
      </c>
      <c r="B235" s="25" t="s">
        <v>383</v>
      </c>
      <c r="C235" s="25" t="s">
        <v>3070</v>
      </c>
      <c r="D235" s="25">
        <v>28184</v>
      </c>
      <c r="E235" s="25">
        <v>1.0720000000000001</v>
      </c>
      <c r="F235" s="25" t="s">
        <v>36</v>
      </c>
      <c r="G235" s="25" t="s">
        <v>36</v>
      </c>
    </row>
    <row r="236" spans="1:7" x14ac:dyDescent="0.35">
      <c r="A236" s="25" t="s">
        <v>3426</v>
      </c>
      <c r="B236" s="25" t="s">
        <v>3427</v>
      </c>
      <c r="C236" s="25" t="s">
        <v>3066</v>
      </c>
      <c r="D236" s="25">
        <v>15972</v>
      </c>
      <c r="E236" s="25">
        <v>2.4430000000000001</v>
      </c>
      <c r="F236" s="25" t="s">
        <v>50</v>
      </c>
      <c r="G236" s="25" t="s">
        <v>36</v>
      </c>
    </row>
    <row r="237" spans="1:7" x14ac:dyDescent="0.35">
      <c r="A237" s="25" t="s">
        <v>1327</v>
      </c>
      <c r="B237" s="25" t="s">
        <v>1328</v>
      </c>
      <c r="C237" s="25" t="s">
        <v>3073</v>
      </c>
      <c r="D237" s="25">
        <v>32458</v>
      </c>
      <c r="E237" s="25">
        <v>0.75</v>
      </c>
      <c r="F237" s="25" t="s">
        <v>36</v>
      </c>
      <c r="G237" s="25" t="s">
        <v>878</v>
      </c>
    </row>
    <row r="238" spans="1:7" x14ac:dyDescent="0.35">
      <c r="A238" s="25" t="s">
        <v>1329</v>
      </c>
      <c r="B238" s="25" t="s">
        <v>1330</v>
      </c>
      <c r="C238" s="25" t="s">
        <v>3073</v>
      </c>
      <c r="D238" s="25">
        <v>11805</v>
      </c>
      <c r="E238" s="25">
        <v>0.75</v>
      </c>
      <c r="F238" s="25" t="s">
        <v>35</v>
      </c>
      <c r="G238" s="25" t="s">
        <v>878</v>
      </c>
    </row>
    <row r="239" spans="1:7" x14ac:dyDescent="0.35">
      <c r="A239" s="25" t="s">
        <v>621</v>
      </c>
      <c r="B239" s="25" t="s">
        <v>622</v>
      </c>
      <c r="C239" s="25" t="s">
        <v>3065</v>
      </c>
      <c r="D239" s="25">
        <v>3452</v>
      </c>
      <c r="E239" s="25">
        <v>3.4969999999999999</v>
      </c>
      <c r="F239" s="25" t="s">
        <v>47</v>
      </c>
      <c r="G239" s="25" t="s">
        <v>36</v>
      </c>
    </row>
    <row r="240" spans="1:7" x14ac:dyDescent="0.35">
      <c r="A240" s="25" t="s">
        <v>1331</v>
      </c>
      <c r="B240" s="25" t="s">
        <v>1332</v>
      </c>
      <c r="C240" s="25" t="s">
        <v>3073</v>
      </c>
      <c r="D240" s="25">
        <v>32458</v>
      </c>
      <c r="E240" s="25">
        <v>0.75</v>
      </c>
      <c r="F240" s="25" t="s">
        <v>42</v>
      </c>
      <c r="G240" s="25" t="s">
        <v>878</v>
      </c>
    </row>
    <row r="241" spans="1:7" x14ac:dyDescent="0.35">
      <c r="A241" s="25" t="s">
        <v>1333</v>
      </c>
      <c r="B241" s="25" t="s">
        <v>1334</v>
      </c>
      <c r="C241" s="25" t="s">
        <v>3073</v>
      </c>
      <c r="D241" s="25">
        <v>32458</v>
      </c>
      <c r="E241" s="25">
        <v>0.75</v>
      </c>
      <c r="F241" s="25" t="s">
        <v>36</v>
      </c>
      <c r="G241" s="25" t="s">
        <v>878</v>
      </c>
    </row>
    <row r="242" spans="1:7" x14ac:dyDescent="0.35">
      <c r="A242" s="25" t="s">
        <v>1335</v>
      </c>
      <c r="B242" s="25" t="s">
        <v>1336</v>
      </c>
      <c r="C242" s="25" t="s">
        <v>3073</v>
      </c>
      <c r="D242" s="25">
        <v>11805</v>
      </c>
      <c r="E242" s="25">
        <v>0.75</v>
      </c>
      <c r="F242" s="25" t="s">
        <v>35</v>
      </c>
      <c r="G242" s="25" t="s">
        <v>878</v>
      </c>
    </row>
    <row r="243" spans="1:7" x14ac:dyDescent="0.35">
      <c r="A243" s="25" t="s">
        <v>1337</v>
      </c>
      <c r="B243" s="25" t="s">
        <v>1338</v>
      </c>
      <c r="C243" s="25" t="s">
        <v>3073</v>
      </c>
      <c r="D243" s="25">
        <v>32458</v>
      </c>
      <c r="E243" s="25">
        <v>0.75</v>
      </c>
      <c r="F243" s="25" t="s">
        <v>36</v>
      </c>
      <c r="G243" s="25" t="s">
        <v>878</v>
      </c>
    </row>
    <row r="244" spans="1:7" x14ac:dyDescent="0.35">
      <c r="A244" s="25" t="s">
        <v>1339</v>
      </c>
      <c r="B244" s="25" t="s">
        <v>1340</v>
      </c>
      <c r="C244" s="25" t="s">
        <v>3073</v>
      </c>
      <c r="D244" s="25">
        <v>32458</v>
      </c>
      <c r="E244" s="25">
        <v>0.75</v>
      </c>
      <c r="F244" s="25" t="s">
        <v>36</v>
      </c>
      <c r="G244" s="25" t="s">
        <v>878</v>
      </c>
    </row>
    <row r="245" spans="1:7" x14ac:dyDescent="0.35">
      <c r="A245" s="25" t="s">
        <v>1341</v>
      </c>
      <c r="B245" s="25" t="s">
        <v>1342</v>
      </c>
      <c r="C245" s="25" t="s">
        <v>3073</v>
      </c>
      <c r="D245" s="25">
        <v>32458</v>
      </c>
      <c r="E245" s="25">
        <v>0.75</v>
      </c>
      <c r="F245" s="25" t="s">
        <v>68</v>
      </c>
      <c r="G245" s="25" t="s">
        <v>878</v>
      </c>
    </row>
    <row r="246" spans="1:7" x14ac:dyDescent="0.35">
      <c r="A246" s="25" t="s">
        <v>1343</v>
      </c>
      <c r="B246" s="25" t="s">
        <v>1344</v>
      </c>
      <c r="C246" s="25" t="s">
        <v>3073</v>
      </c>
      <c r="D246" s="25">
        <v>11805</v>
      </c>
      <c r="E246" s="25">
        <v>0.75</v>
      </c>
      <c r="F246" s="25" t="s">
        <v>36</v>
      </c>
      <c r="G246" s="25" t="s">
        <v>878</v>
      </c>
    </row>
    <row r="247" spans="1:7" x14ac:dyDescent="0.35">
      <c r="A247" s="25" t="s">
        <v>4031</v>
      </c>
      <c r="B247" s="25" t="s">
        <v>4032</v>
      </c>
      <c r="C247" s="25" t="s">
        <v>3065</v>
      </c>
      <c r="D247" s="25">
        <v>6645</v>
      </c>
      <c r="E247" s="25">
        <v>4.2590000000000003</v>
      </c>
      <c r="F247" s="25" t="s">
        <v>83</v>
      </c>
      <c r="G247" s="25" t="s">
        <v>36</v>
      </c>
    </row>
    <row r="248" spans="1:7" x14ac:dyDescent="0.35">
      <c r="A248" s="25" t="s">
        <v>1345</v>
      </c>
      <c r="B248" s="25" t="s">
        <v>1346</v>
      </c>
      <c r="C248" s="25" t="s">
        <v>3073</v>
      </c>
      <c r="D248" s="25">
        <v>32458</v>
      </c>
      <c r="E248" s="25">
        <v>0.75</v>
      </c>
      <c r="F248" s="25" t="s">
        <v>36</v>
      </c>
      <c r="G248" s="25" t="s">
        <v>878</v>
      </c>
    </row>
    <row r="249" spans="1:7" x14ac:dyDescent="0.35">
      <c r="A249" s="25" t="s">
        <v>3410</v>
      </c>
      <c r="B249" s="25" t="s">
        <v>4008</v>
      </c>
      <c r="C249" s="25" t="s">
        <v>3065</v>
      </c>
      <c r="D249" s="25">
        <v>2487</v>
      </c>
      <c r="E249" s="25">
        <v>4.1210000000000004</v>
      </c>
      <c r="F249" s="25" t="s">
        <v>42</v>
      </c>
      <c r="G249" s="25" t="s">
        <v>36</v>
      </c>
    </row>
    <row r="250" spans="1:7" x14ac:dyDescent="0.35">
      <c r="A250" s="25" t="s">
        <v>629</v>
      </c>
      <c r="B250" s="25" t="s">
        <v>630</v>
      </c>
      <c r="C250" s="25" t="s">
        <v>3073</v>
      </c>
      <c r="D250" s="25">
        <v>32458</v>
      </c>
      <c r="E250" s="25">
        <v>0.75</v>
      </c>
      <c r="F250" s="25" t="s">
        <v>36</v>
      </c>
      <c r="G250" s="25" t="s">
        <v>878</v>
      </c>
    </row>
    <row r="251" spans="1:7" x14ac:dyDescent="0.35">
      <c r="A251" s="25" t="s">
        <v>2377</v>
      </c>
      <c r="B251" s="25" t="s">
        <v>2378</v>
      </c>
      <c r="C251" s="25" t="s">
        <v>3065</v>
      </c>
      <c r="D251" s="25">
        <v>5992</v>
      </c>
      <c r="E251" s="25">
        <v>4.4489999999999998</v>
      </c>
      <c r="F251" s="25" t="s">
        <v>87</v>
      </c>
      <c r="G251" s="25" t="s">
        <v>36</v>
      </c>
    </row>
    <row r="252" spans="1:7" x14ac:dyDescent="0.35">
      <c r="A252" s="25" t="s">
        <v>644</v>
      </c>
      <c r="B252" s="25" t="s">
        <v>645</v>
      </c>
      <c r="C252" s="25" t="s">
        <v>3073</v>
      </c>
      <c r="D252" s="25">
        <v>32458</v>
      </c>
      <c r="E252" s="25">
        <v>0.75</v>
      </c>
      <c r="F252" s="25" t="s">
        <v>47</v>
      </c>
      <c r="G252" s="25" t="s">
        <v>878</v>
      </c>
    </row>
    <row r="253" spans="1:7" x14ac:dyDescent="0.35">
      <c r="A253" s="25" t="s">
        <v>2358</v>
      </c>
      <c r="B253" s="25" t="s">
        <v>2359</v>
      </c>
      <c r="C253" s="25" t="s">
        <v>3070</v>
      </c>
      <c r="D253" s="25">
        <v>27424</v>
      </c>
      <c r="E253" s="25">
        <v>1.1439999999999999</v>
      </c>
      <c r="F253" s="25" t="s">
        <v>73</v>
      </c>
      <c r="G253" s="25" t="s">
        <v>878</v>
      </c>
    </row>
    <row r="254" spans="1:7" x14ac:dyDescent="0.35">
      <c r="A254" s="25" t="s">
        <v>3396</v>
      </c>
      <c r="B254" s="25" t="s">
        <v>3397</v>
      </c>
      <c r="C254" s="25" t="s">
        <v>3065</v>
      </c>
      <c r="D254" s="25">
        <v>2244</v>
      </c>
      <c r="E254" s="25">
        <v>4.3220000000000001</v>
      </c>
      <c r="F254" s="25" t="s">
        <v>50</v>
      </c>
      <c r="G254" s="25" t="s">
        <v>36</v>
      </c>
    </row>
    <row r="255" spans="1:7" x14ac:dyDescent="0.35">
      <c r="A255" s="25" t="s">
        <v>1814</v>
      </c>
      <c r="B255" s="25" t="s">
        <v>1815</v>
      </c>
      <c r="C255" s="25" t="s">
        <v>3070</v>
      </c>
      <c r="D255" s="25">
        <v>27120</v>
      </c>
      <c r="E255" s="25">
        <v>1.17</v>
      </c>
      <c r="F255" s="25" t="s">
        <v>68</v>
      </c>
      <c r="G255" s="25" t="s">
        <v>878</v>
      </c>
    </row>
    <row r="256" spans="1:7" x14ac:dyDescent="0.35">
      <c r="A256" s="25" t="s">
        <v>1347</v>
      </c>
      <c r="B256" s="25" t="s">
        <v>1348</v>
      </c>
      <c r="C256" s="25" t="s">
        <v>3073</v>
      </c>
      <c r="D256" s="25">
        <v>32458</v>
      </c>
      <c r="E256" s="25">
        <v>0.75</v>
      </c>
      <c r="F256" s="25" t="s">
        <v>36</v>
      </c>
      <c r="G256" s="25" t="s">
        <v>878</v>
      </c>
    </row>
    <row r="257" spans="1:7" x14ac:dyDescent="0.35">
      <c r="A257" s="25" t="s">
        <v>1349</v>
      </c>
      <c r="B257" s="25" t="s">
        <v>1350</v>
      </c>
      <c r="C257" s="25" t="s">
        <v>3073</v>
      </c>
      <c r="D257" s="25">
        <v>32458</v>
      </c>
      <c r="E257" s="25">
        <v>0.75</v>
      </c>
      <c r="F257" s="25" t="s">
        <v>42</v>
      </c>
      <c r="G257" s="25" t="s">
        <v>878</v>
      </c>
    </row>
    <row r="258" spans="1:7" x14ac:dyDescent="0.35">
      <c r="A258" s="25" t="s">
        <v>1351</v>
      </c>
      <c r="B258" s="25" t="s">
        <v>1352</v>
      </c>
      <c r="C258" s="25" t="s">
        <v>3073</v>
      </c>
      <c r="D258" s="25">
        <v>32458</v>
      </c>
      <c r="E258" s="25">
        <v>0.75</v>
      </c>
      <c r="F258" s="25" t="s">
        <v>36</v>
      </c>
      <c r="G258" s="25" t="s">
        <v>878</v>
      </c>
    </row>
    <row r="259" spans="1:7" x14ac:dyDescent="0.35">
      <c r="A259" s="25" t="s">
        <v>1353</v>
      </c>
      <c r="B259" s="25" t="s">
        <v>1354</v>
      </c>
      <c r="C259" s="25" t="s">
        <v>3073</v>
      </c>
      <c r="D259" s="25">
        <v>32458</v>
      </c>
      <c r="E259" s="25">
        <v>0.75</v>
      </c>
      <c r="F259" s="25" t="s">
        <v>36</v>
      </c>
      <c r="G259" s="25" t="s">
        <v>878</v>
      </c>
    </row>
    <row r="260" spans="1:7" x14ac:dyDescent="0.35">
      <c r="A260" s="25" t="s">
        <v>2370</v>
      </c>
      <c r="B260" s="25" t="s">
        <v>2371</v>
      </c>
      <c r="C260" s="25" t="s">
        <v>3084</v>
      </c>
      <c r="D260" s="25">
        <v>4376</v>
      </c>
      <c r="E260" s="25">
        <v>4.9790000000000001</v>
      </c>
      <c r="F260" s="25" t="s">
        <v>83</v>
      </c>
      <c r="G260" s="25" t="s">
        <v>36</v>
      </c>
    </row>
    <row r="261" spans="1:7" x14ac:dyDescent="0.35">
      <c r="A261" s="25" t="s">
        <v>631</v>
      </c>
      <c r="B261" s="25" t="s">
        <v>632</v>
      </c>
      <c r="C261" s="25" t="s">
        <v>3084</v>
      </c>
      <c r="D261" s="25">
        <v>3811</v>
      </c>
      <c r="E261" s="25">
        <v>5.1859999999999999</v>
      </c>
      <c r="F261" s="25" t="s">
        <v>73</v>
      </c>
      <c r="G261" s="25" t="s">
        <v>36</v>
      </c>
    </row>
    <row r="262" spans="1:7" x14ac:dyDescent="0.35">
      <c r="A262" s="25" t="s">
        <v>1355</v>
      </c>
      <c r="B262" s="25" t="s">
        <v>1356</v>
      </c>
      <c r="C262" s="25" t="s">
        <v>3073</v>
      </c>
      <c r="D262" s="25">
        <v>32458</v>
      </c>
      <c r="E262" s="25">
        <v>0.75</v>
      </c>
      <c r="F262" s="25" t="s">
        <v>68</v>
      </c>
      <c r="G262" s="25" t="s">
        <v>878</v>
      </c>
    </row>
    <row r="263" spans="1:7" x14ac:dyDescent="0.35">
      <c r="A263" s="25" t="s">
        <v>1357</v>
      </c>
      <c r="B263" s="25" t="s">
        <v>1358</v>
      </c>
      <c r="C263" s="25" t="s">
        <v>3073</v>
      </c>
      <c r="D263" s="25">
        <v>32458</v>
      </c>
      <c r="E263" s="25">
        <v>0.75</v>
      </c>
      <c r="F263" s="25" t="s">
        <v>53</v>
      </c>
      <c r="G263" s="25" t="s">
        <v>878</v>
      </c>
    </row>
    <row r="264" spans="1:7" x14ac:dyDescent="0.35">
      <c r="A264" s="25" t="s">
        <v>1359</v>
      </c>
      <c r="B264" s="25" t="s">
        <v>1360</v>
      </c>
      <c r="C264" s="25" t="s">
        <v>3073</v>
      </c>
      <c r="D264" s="25">
        <v>32458</v>
      </c>
      <c r="E264" s="25">
        <v>0.75</v>
      </c>
      <c r="F264" s="25" t="s">
        <v>68</v>
      </c>
      <c r="G264" s="25" t="s">
        <v>878</v>
      </c>
    </row>
    <row r="265" spans="1:7" x14ac:dyDescent="0.35">
      <c r="A265" s="25" t="s">
        <v>1361</v>
      </c>
      <c r="B265" s="25" t="s">
        <v>1362</v>
      </c>
      <c r="C265" s="25" t="s">
        <v>3073</v>
      </c>
      <c r="D265" s="25">
        <v>32458</v>
      </c>
      <c r="E265" s="25">
        <v>0.75</v>
      </c>
      <c r="F265" s="25" t="s">
        <v>36</v>
      </c>
      <c r="G265" s="25" t="s">
        <v>878</v>
      </c>
    </row>
    <row r="266" spans="1:7" x14ac:dyDescent="0.35">
      <c r="A266" s="25" t="s">
        <v>1363</v>
      </c>
      <c r="B266" s="25" t="s">
        <v>1364</v>
      </c>
      <c r="C266" s="25" t="s">
        <v>3073</v>
      </c>
      <c r="D266" s="25">
        <v>11805</v>
      </c>
      <c r="E266" s="25">
        <v>0.75</v>
      </c>
      <c r="F266" s="25" t="s">
        <v>36</v>
      </c>
      <c r="G266" s="25" t="s">
        <v>878</v>
      </c>
    </row>
    <row r="267" spans="1:7" x14ac:dyDescent="0.35">
      <c r="A267" s="25" t="s">
        <v>1365</v>
      </c>
      <c r="B267" s="25" t="s">
        <v>1366</v>
      </c>
      <c r="C267" s="25" t="s">
        <v>3073</v>
      </c>
      <c r="D267" s="25">
        <v>32458</v>
      </c>
      <c r="E267" s="25">
        <v>0.75</v>
      </c>
      <c r="F267" s="25" t="s">
        <v>36</v>
      </c>
      <c r="G267" s="25" t="s">
        <v>878</v>
      </c>
    </row>
    <row r="268" spans="1:7" x14ac:dyDescent="0.35">
      <c r="A268" s="25" t="s">
        <v>1367</v>
      </c>
      <c r="B268" s="25" t="s">
        <v>1368</v>
      </c>
      <c r="C268" s="25" t="s">
        <v>3073</v>
      </c>
      <c r="D268" s="25">
        <v>11805</v>
      </c>
      <c r="E268" s="25">
        <v>0.75</v>
      </c>
      <c r="F268" s="25" t="s">
        <v>36</v>
      </c>
      <c r="G268" s="25" t="s">
        <v>878</v>
      </c>
    </row>
    <row r="269" spans="1:7" x14ac:dyDescent="0.35">
      <c r="A269" s="25" t="s">
        <v>1369</v>
      </c>
      <c r="B269" s="25" t="s">
        <v>1370</v>
      </c>
      <c r="C269" s="25" t="s">
        <v>3073</v>
      </c>
      <c r="D269" s="25">
        <v>11805</v>
      </c>
      <c r="E269" s="25">
        <v>0.75</v>
      </c>
      <c r="F269" s="25" t="s">
        <v>42</v>
      </c>
      <c r="G269" s="25" t="s">
        <v>878</v>
      </c>
    </row>
    <row r="270" spans="1:7" x14ac:dyDescent="0.35">
      <c r="A270" s="25" t="s">
        <v>3140</v>
      </c>
      <c r="B270" s="25" t="s">
        <v>3141</v>
      </c>
      <c r="C270" s="25" t="s">
        <v>3066</v>
      </c>
      <c r="D270" s="25">
        <v>16822</v>
      </c>
      <c r="E270" s="25">
        <v>2.3220000000000001</v>
      </c>
      <c r="F270" s="25" t="s">
        <v>83</v>
      </c>
      <c r="G270" s="25" t="s">
        <v>36</v>
      </c>
    </row>
    <row r="271" spans="1:7" x14ac:dyDescent="0.35">
      <c r="A271" s="25" t="s">
        <v>1371</v>
      </c>
      <c r="B271" s="25" t="s">
        <v>1372</v>
      </c>
      <c r="C271" s="25" t="s">
        <v>3073</v>
      </c>
      <c r="D271" s="25">
        <v>32458</v>
      </c>
      <c r="E271" s="25">
        <v>0.75</v>
      </c>
      <c r="F271" s="25" t="s">
        <v>39</v>
      </c>
      <c r="G271" s="25" t="s">
        <v>878</v>
      </c>
    </row>
    <row r="272" spans="1:7" x14ac:dyDescent="0.35">
      <c r="A272" s="25" t="s">
        <v>1373</v>
      </c>
      <c r="B272" s="25" t="s">
        <v>1374</v>
      </c>
      <c r="C272" s="25" t="s">
        <v>3073</v>
      </c>
      <c r="D272" s="25">
        <v>32458</v>
      </c>
      <c r="E272" s="25">
        <v>0.75</v>
      </c>
      <c r="F272" s="25" t="s">
        <v>160</v>
      </c>
      <c r="G272" s="25" t="s">
        <v>878</v>
      </c>
    </row>
    <row r="273" spans="1:7" x14ac:dyDescent="0.35">
      <c r="A273" s="25" t="s">
        <v>1375</v>
      </c>
      <c r="B273" s="25" t="s">
        <v>1376</v>
      </c>
      <c r="C273" s="25" t="s">
        <v>3073</v>
      </c>
      <c r="D273" s="25">
        <v>32458</v>
      </c>
      <c r="E273" s="25">
        <v>0.75</v>
      </c>
      <c r="F273" s="25" t="s">
        <v>36</v>
      </c>
      <c r="G273" s="25" t="s">
        <v>878</v>
      </c>
    </row>
    <row r="274" spans="1:7" x14ac:dyDescent="0.35">
      <c r="A274" s="25" t="s">
        <v>872</v>
      </c>
      <c r="B274" s="25" t="s">
        <v>873</v>
      </c>
      <c r="C274" s="25" t="s">
        <v>3073</v>
      </c>
      <c r="D274" s="25">
        <v>31910</v>
      </c>
      <c r="E274" s="25">
        <v>0.78800000000000003</v>
      </c>
      <c r="F274" s="25" t="s">
        <v>53</v>
      </c>
      <c r="G274" s="25" t="s">
        <v>36</v>
      </c>
    </row>
    <row r="275" spans="1:7" x14ac:dyDescent="0.35">
      <c r="A275" s="25" t="s">
        <v>1377</v>
      </c>
      <c r="B275" s="25" t="s">
        <v>1378</v>
      </c>
      <c r="C275" s="25" t="s">
        <v>3073</v>
      </c>
      <c r="D275" s="25">
        <v>32458</v>
      </c>
      <c r="E275" s="25">
        <v>0.75</v>
      </c>
      <c r="F275" s="25" t="s">
        <v>100</v>
      </c>
      <c r="G275" s="25" t="s">
        <v>878</v>
      </c>
    </row>
    <row r="276" spans="1:7" x14ac:dyDescent="0.35">
      <c r="A276" s="25" t="s">
        <v>2352</v>
      </c>
      <c r="B276" s="25" t="s">
        <v>2353</v>
      </c>
      <c r="C276" s="25" t="s">
        <v>3084</v>
      </c>
      <c r="D276" s="25">
        <v>5019</v>
      </c>
      <c r="E276" s="25">
        <v>4.75</v>
      </c>
      <c r="F276" s="25" t="s">
        <v>42</v>
      </c>
      <c r="G276" s="25" t="s">
        <v>36</v>
      </c>
    </row>
    <row r="277" spans="1:7" x14ac:dyDescent="0.35">
      <c r="A277" s="25" t="s">
        <v>1379</v>
      </c>
      <c r="B277" s="25" t="s">
        <v>1380</v>
      </c>
      <c r="C277" s="25" t="s">
        <v>3073</v>
      </c>
      <c r="D277" s="25">
        <v>32458</v>
      </c>
      <c r="E277" s="25">
        <v>0.75</v>
      </c>
      <c r="F277" s="25" t="s">
        <v>36</v>
      </c>
      <c r="G277" s="25" t="s">
        <v>878</v>
      </c>
    </row>
    <row r="278" spans="1:7" x14ac:dyDescent="0.35">
      <c r="A278" s="25" t="s">
        <v>1381</v>
      </c>
      <c r="B278" s="25" t="s">
        <v>1382</v>
      </c>
      <c r="C278" s="25" t="s">
        <v>3073</v>
      </c>
      <c r="D278" s="25">
        <v>32458</v>
      </c>
      <c r="E278" s="25">
        <v>0.75</v>
      </c>
      <c r="F278" s="25" t="s">
        <v>68</v>
      </c>
      <c r="G278" s="25" t="s">
        <v>878</v>
      </c>
    </row>
    <row r="279" spans="1:7" x14ac:dyDescent="0.35">
      <c r="A279" s="25" t="s">
        <v>2460</v>
      </c>
      <c r="B279" s="25" t="s">
        <v>2461</v>
      </c>
      <c r="C279" s="25" t="s">
        <v>3065</v>
      </c>
      <c r="D279" s="25">
        <v>5857</v>
      </c>
      <c r="E279" s="25">
        <v>4.4859999999999998</v>
      </c>
      <c r="F279" s="25" t="s">
        <v>53</v>
      </c>
      <c r="G279" s="25" t="s">
        <v>36</v>
      </c>
    </row>
    <row r="280" spans="1:7" x14ac:dyDescent="0.35">
      <c r="A280" s="25" t="s">
        <v>2348</v>
      </c>
      <c r="B280" s="25" t="s">
        <v>2349</v>
      </c>
      <c r="C280" s="25" t="s">
        <v>3066</v>
      </c>
      <c r="D280" s="25">
        <v>6581</v>
      </c>
      <c r="E280" s="25">
        <v>2.097</v>
      </c>
      <c r="F280" s="25" t="s">
        <v>36</v>
      </c>
      <c r="G280" s="25" t="s">
        <v>878</v>
      </c>
    </row>
    <row r="281" spans="1:7" x14ac:dyDescent="0.35">
      <c r="A281" s="25" t="s">
        <v>3151</v>
      </c>
      <c r="B281" s="25" t="s">
        <v>3152</v>
      </c>
      <c r="C281" s="25" t="s">
        <v>3073</v>
      </c>
      <c r="D281" s="25">
        <v>32458</v>
      </c>
      <c r="E281" s="25">
        <v>0.75</v>
      </c>
      <c r="F281" s="25" t="s">
        <v>78</v>
      </c>
      <c r="G281" s="25" t="s">
        <v>878</v>
      </c>
    </row>
    <row r="282" spans="1:7" x14ac:dyDescent="0.35">
      <c r="A282" s="25" t="s">
        <v>674</v>
      </c>
      <c r="B282" s="25" t="s">
        <v>675</v>
      </c>
      <c r="C282" s="25" t="s">
        <v>3073</v>
      </c>
      <c r="D282" s="25">
        <v>32458</v>
      </c>
      <c r="E282" s="25">
        <v>0.75</v>
      </c>
      <c r="F282" s="25" t="s">
        <v>36</v>
      </c>
      <c r="G282" s="25" t="s">
        <v>878</v>
      </c>
    </row>
    <row r="283" spans="1:7" x14ac:dyDescent="0.35">
      <c r="A283" s="25" t="s">
        <v>2362</v>
      </c>
      <c r="B283" s="25" t="s">
        <v>2363</v>
      </c>
      <c r="C283" s="25" t="s">
        <v>3070</v>
      </c>
      <c r="D283" s="25">
        <v>10027</v>
      </c>
      <c r="E283" s="25">
        <v>1.1559999999999999</v>
      </c>
      <c r="F283" s="25" t="s">
        <v>78</v>
      </c>
      <c r="G283" s="25" t="s">
        <v>36</v>
      </c>
    </row>
    <row r="284" spans="1:7" x14ac:dyDescent="0.35">
      <c r="A284" s="25" t="s">
        <v>1383</v>
      </c>
      <c r="B284" s="25" t="s">
        <v>1384</v>
      </c>
      <c r="C284" s="25" t="s">
        <v>3073</v>
      </c>
      <c r="D284" s="25">
        <v>32458</v>
      </c>
      <c r="E284" s="25">
        <v>0.75</v>
      </c>
      <c r="F284" s="25" t="s">
        <v>36</v>
      </c>
      <c r="G284" s="25" t="s">
        <v>878</v>
      </c>
    </row>
    <row r="285" spans="1:7" x14ac:dyDescent="0.35">
      <c r="A285" s="25" t="s">
        <v>1385</v>
      </c>
      <c r="B285" s="25" t="s">
        <v>1386</v>
      </c>
      <c r="C285" s="25" t="s">
        <v>3073</v>
      </c>
      <c r="D285" s="25">
        <v>32458</v>
      </c>
      <c r="E285" s="25">
        <v>0.75</v>
      </c>
      <c r="F285" s="25" t="s">
        <v>78</v>
      </c>
      <c r="G285" s="25" t="s">
        <v>878</v>
      </c>
    </row>
    <row r="286" spans="1:7" x14ac:dyDescent="0.35">
      <c r="A286" s="25" t="s">
        <v>4040</v>
      </c>
      <c r="B286" s="25" t="s">
        <v>4041</v>
      </c>
      <c r="C286" s="25" t="s">
        <v>3073</v>
      </c>
      <c r="D286" s="25">
        <v>44548</v>
      </c>
      <c r="E286" s="25">
        <v>0.745</v>
      </c>
      <c r="F286" s="25" t="s">
        <v>110</v>
      </c>
      <c r="G286" s="25" t="s">
        <v>36</v>
      </c>
    </row>
    <row r="287" spans="1:7" x14ac:dyDescent="0.35">
      <c r="A287" s="25" t="s">
        <v>2338</v>
      </c>
      <c r="B287" s="25" t="s">
        <v>2339</v>
      </c>
      <c r="C287" s="25" t="s">
        <v>3066</v>
      </c>
      <c r="D287" s="25">
        <v>5156</v>
      </c>
      <c r="E287" s="25">
        <v>2.64</v>
      </c>
      <c r="F287" s="25" t="s">
        <v>42</v>
      </c>
      <c r="G287" s="25" t="s">
        <v>878</v>
      </c>
    </row>
    <row r="288" spans="1:7" x14ac:dyDescent="0.35">
      <c r="A288" s="25" t="s">
        <v>1387</v>
      </c>
      <c r="B288" s="25" t="s">
        <v>1388</v>
      </c>
      <c r="C288" s="25" t="s">
        <v>3073</v>
      </c>
      <c r="D288" s="25">
        <v>32458</v>
      </c>
      <c r="E288" s="25">
        <v>0.75</v>
      </c>
      <c r="F288" s="25" t="s">
        <v>39</v>
      </c>
      <c r="G288" s="25" t="s">
        <v>878</v>
      </c>
    </row>
    <row r="289" spans="1:7" x14ac:dyDescent="0.35">
      <c r="A289" s="25" t="s">
        <v>1389</v>
      </c>
      <c r="B289" s="25" t="s">
        <v>1390</v>
      </c>
      <c r="C289" s="25" t="s">
        <v>3073</v>
      </c>
      <c r="D289" s="25">
        <v>32458</v>
      </c>
      <c r="E289" s="25">
        <v>0.75</v>
      </c>
      <c r="F289" s="25" t="s">
        <v>53</v>
      </c>
      <c r="G289" s="25" t="s">
        <v>878</v>
      </c>
    </row>
    <row r="290" spans="1:7" x14ac:dyDescent="0.35">
      <c r="A290" s="25" t="s">
        <v>3136</v>
      </c>
      <c r="B290" s="25" t="s">
        <v>3137</v>
      </c>
      <c r="C290" s="25" t="s">
        <v>3065</v>
      </c>
      <c r="D290" s="25">
        <v>9526</v>
      </c>
      <c r="E290" s="25">
        <v>3.5859999999999999</v>
      </c>
      <c r="F290" s="25" t="s">
        <v>42</v>
      </c>
      <c r="G290" s="25" t="s">
        <v>36</v>
      </c>
    </row>
    <row r="291" spans="1:7" x14ac:dyDescent="0.35">
      <c r="A291" s="25" t="s">
        <v>1391</v>
      </c>
      <c r="B291" s="25" t="s">
        <v>1392</v>
      </c>
      <c r="C291" s="25" t="s">
        <v>3073</v>
      </c>
      <c r="D291" s="25">
        <v>32458</v>
      </c>
      <c r="E291" s="25">
        <v>0.75</v>
      </c>
      <c r="F291" s="25" t="s">
        <v>78</v>
      </c>
      <c r="G291" s="25" t="s">
        <v>878</v>
      </c>
    </row>
    <row r="292" spans="1:7" x14ac:dyDescent="0.35">
      <c r="A292" s="25" t="s">
        <v>1393</v>
      </c>
      <c r="B292" s="25" t="s">
        <v>1394</v>
      </c>
      <c r="C292" s="25" t="s">
        <v>3065</v>
      </c>
      <c r="D292" s="25">
        <v>3538</v>
      </c>
      <c r="E292" s="25">
        <v>3.45</v>
      </c>
      <c r="F292" s="25" t="s">
        <v>39</v>
      </c>
      <c r="G292" s="25" t="s">
        <v>36</v>
      </c>
    </row>
    <row r="293" spans="1:7" x14ac:dyDescent="0.35">
      <c r="A293" s="25" t="s">
        <v>1395</v>
      </c>
      <c r="B293" s="25" t="s">
        <v>1396</v>
      </c>
      <c r="C293" s="25" t="s">
        <v>3073</v>
      </c>
      <c r="D293" s="25">
        <v>11805</v>
      </c>
      <c r="E293" s="25">
        <v>0.75</v>
      </c>
      <c r="F293" s="25" t="s">
        <v>42</v>
      </c>
      <c r="G293" s="25" t="s">
        <v>878</v>
      </c>
    </row>
    <row r="294" spans="1:7" x14ac:dyDescent="0.35">
      <c r="A294" s="25" t="s">
        <v>633</v>
      </c>
      <c r="B294" s="25" t="s">
        <v>634</v>
      </c>
      <c r="C294" s="25" t="s">
        <v>3073</v>
      </c>
      <c r="D294" s="25">
        <v>32458</v>
      </c>
      <c r="E294" s="25">
        <v>0.75</v>
      </c>
      <c r="F294" s="25" t="s">
        <v>39</v>
      </c>
      <c r="G294" s="25" t="s">
        <v>878</v>
      </c>
    </row>
    <row r="295" spans="1:7" x14ac:dyDescent="0.35">
      <c r="A295" s="25" t="s">
        <v>1397</v>
      </c>
      <c r="B295" s="25" t="s">
        <v>1398</v>
      </c>
      <c r="C295" s="25" t="s">
        <v>3073</v>
      </c>
      <c r="D295" s="25">
        <v>32458</v>
      </c>
      <c r="E295" s="25">
        <v>0.75</v>
      </c>
      <c r="F295" s="25" t="s">
        <v>36</v>
      </c>
      <c r="G295" s="25" t="s">
        <v>878</v>
      </c>
    </row>
    <row r="296" spans="1:7" x14ac:dyDescent="0.35">
      <c r="A296" s="25" t="s">
        <v>1816</v>
      </c>
      <c r="B296" s="25" t="s">
        <v>1817</v>
      </c>
      <c r="C296" s="25" t="s">
        <v>3065</v>
      </c>
      <c r="D296" s="25">
        <v>6294</v>
      </c>
      <c r="E296" s="25">
        <v>4.359</v>
      </c>
      <c r="F296" s="25" t="s">
        <v>73</v>
      </c>
      <c r="G296" s="25" t="s">
        <v>36</v>
      </c>
    </row>
    <row r="297" spans="1:7" x14ac:dyDescent="0.35">
      <c r="A297" s="25" t="s">
        <v>4036</v>
      </c>
      <c r="B297" s="25" t="s">
        <v>4037</v>
      </c>
      <c r="C297" s="25" t="s">
        <v>3066</v>
      </c>
      <c r="D297" s="25">
        <v>18333</v>
      </c>
      <c r="E297" s="25">
        <v>2.1110000000000002</v>
      </c>
      <c r="F297" s="25" t="s">
        <v>36</v>
      </c>
      <c r="G297" s="25" t="s">
        <v>36</v>
      </c>
    </row>
    <row r="298" spans="1:7" x14ac:dyDescent="0.35">
      <c r="A298" s="25" t="s">
        <v>1399</v>
      </c>
      <c r="B298" s="25" t="s">
        <v>1400</v>
      </c>
      <c r="C298" s="25" t="s">
        <v>3066</v>
      </c>
      <c r="D298" s="25">
        <v>16626</v>
      </c>
      <c r="E298" s="25">
        <v>2.351</v>
      </c>
      <c r="F298" s="25" t="s">
        <v>39</v>
      </c>
      <c r="G298" s="25" t="s">
        <v>36</v>
      </c>
    </row>
    <row r="299" spans="1:7" x14ac:dyDescent="0.35">
      <c r="A299" s="25" t="s">
        <v>664</v>
      </c>
      <c r="B299" s="25" t="s">
        <v>665</v>
      </c>
      <c r="C299" s="25" t="s">
        <v>3073</v>
      </c>
      <c r="D299" s="25">
        <v>32458</v>
      </c>
      <c r="E299" s="25">
        <v>0.75</v>
      </c>
      <c r="F299" s="25" t="s">
        <v>42</v>
      </c>
      <c r="G299" s="25" t="s">
        <v>878</v>
      </c>
    </row>
    <row r="300" spans="1:7" x14ac:dyDescent="0.35">
      <c r="A300" s="25" t="s">
        <v>1401</v>
      </c>
      <c r="B300" s="25" t="s">
        <v>1402</v>
      </c>
      <c r="C300" s="25" t="s">
        <v>3066</v>
      </c>
      <c r="D300" s="25">
        <v>16275</v>
      </c>
      <c r="E300" s="25">
        <v>2.4020000000000001</v>
      </c>
      <c r="F300" s="25" t="s">
        <v>42</v>
      </c>
      <c r="G300" s="25" t="s">
        <v>878</v>
      </c>
    </row>
    <row r="301" spans="1:7" x14ac:dyDescent="0.35">
      <c r="A301" s="25" t="s">
        <v>1403</v>
      </c>
      <c r="B301" s="25" t="s">
        <v>1404</v>
      </c>
      <c r="C301" s="25" t="s">
        <v>3073</v>
      </c>
      <c r="D301" s="25">
        <v>32458</v>
      </c>
      <c r="E301" s="25">
        <v>0.75</v>
      </c>
      <c r="F301" s="25" t="s">
        <v>78</v>
      </c>
      <c r="G301" s="25" t="s">
        <v>878</v>
      </c>
    </row>
    <row r="302" spans="1:7" x14ac:dyDescent="0.35">
      <c r="A302" s="25" t="s">
        <v>4025</v>
      </c>
      <c r="B302" s="25" t="s">
        <v>4026</v>
      </c>
      <c r="C302" s="25" t="s">
        <v>3084</v>
      </c>
      <c r="D302" s="25">
        <v>3890</v>
      </c>
      <c r="E302" s="25">
        <v>5.1459999999999999</v>
      </c>
      <c r="F302" s="25" t="s">
        <v>36</v>
      </c>
      <c r="G302" s="25" t="s">
        <v>878</v>
      </c>
    </row>
    <row r="303" spans="1:7" x14ac:dyDescent="0.35">
      <c r="A303" s="25" t="s">
        <v>3411</v>
      </c>
      <c r="B303" s="25" t="s">
        <v>3412</v>
      </c>
      <c r="C303" s="25" t="s">
        <v>3065</v>
      </c>
      <c r="D303" s="25">
        <v>7816</v>
      </c>
      <c r="E303" s="25">
        <v>3.9740000000000002</v>
      </c>
      <c r="F303" s="25" t="s">
        <v>73</v>
      </c>
      <c r="G303" s="25" t="s">
        <v>878</v>
      </c>
    </row>
    <row r="304" spans="1:7" x14ac:dyDescent="0.35">
      <c r="A304" s="25" t="s">
        <v>4015</v>
      </c>
      <c r="B304" s="25" t="s">
        <v>4016</v>
      </c>
      <c r="C304" s="25" t="s">
        <v>3070</v>
      </c>
      <c r="D304" s="25">
        <v>9933</v>
      </c>
      <c r="E304" s="25">
        <v>1.177</v>
      </c>
      <c r="F304" s="25" t="s">
        <v>39</v>
      </c>
      <c r="G304" s="25" t="s">
        <v>36</v>
      </c>
    </row>
    <row r="305" spans="1:7" x14ac:dyDescent="0.35">
      <c r="A305" s="25" t="s">
        <v>2383</v>
      </c>
      <c r="B305" s="25" t="s">
        <v>2384</v>
      </c>
      <c r="C305" s="25" t="s">
        <v>3065</v>
      </c>
      <c r="D305" s="25">
        <v>2213</v>
      </c>
      <c r="E305" s="25">
        <v>4.351</v>
      </c>
      <c r="F305" s="25" t="s">
        <v>39</v>
      </c>
      <c r="G305" s="25" t="s">
        <v>36</v>
      </c>
    </row>
    <row r="306" spans="1:7" x14ac:dyDescent="0.35">
      <c r="A306" s="25" t="s">
        <v>2393</v>
      </c>
      <c r="B306" s="25" t="s">
        <v>2394</v>
      </c>
      <c r="C306" s="25" t="s">
        <v>3070</v>
      </c>
      <c r="D306" s="25">
        <v>22249</v>
      </c>
      <c r="E306" s="25">
        <v>1.629</v>
      </c>
      <c r="F306" s="25" t="s">
        <v>73</v>
      </c>
      <c r="G306" s="25" t="s">
        <v>878</v>
      </c>
    </row>
    <row r="307" spans="1:7" x14ac:dyDescent="0.35">
      <c r="A307" s="25" t="s">
        <v>4004</v>
      </c>
      <c r="B307" s="25" t="s">
        <v>4005</v>
      </c>
      <c r="C307" s="25" t="s">
        <v>3064</v>
      </c>
      <c r="D307" s="25">
        <v>930</v>
      </c>
      <c r="E307" s="25">
        <v>5.8540000000000001</v>
      </c>
      <c r="F307" s="25" t="s">
        <v>39</v>
      </c>
      <c r="G307" s="25" t="s">
        <v>36</v>
      </c>
    </row>
    <row r="308" spans="1:7" x14ac:dyDescent="0.35">
      <c r="A308" s="25" t="s">
        <v>1405</v>
      </c>
      <c r="B308" s="25" t="s">
        <v>1406</v>
      </c>
      <c r="C308" s="25" t="s">
        <v>3073</v>
      </c>
      <c r="D308" s="25">
        <v>11805</v>
      </c>
      <c r="E308" s="25">
        <v>0.75</v>
      </c>
      <c r="F308" s="25" t="s">
        <v>36</v>
      </c>
      <c r="G308" s="25" t="s">
        <v>878</v>
      </c>
    </row>
    <row r="309" spans="1:7" x14ac:dyDescent="0.35">
      <c r="A309" s="25" t="s">
        <v>4023</v>
      </c>
      <c r="B309" s="25" t="s">
        <v>4024</v>
      </c>
      <c r="C309" s="25" t="s">
        <v>3084</v>
      </c>
      <c r="D309" s="25">
        <v>3200</v>
      </c>
      <c r="E309" s="25">
        <v>5.4630000000000001</v>
      </c>
      <c r="F309" s="25" t="s">
        <v>68</v>
      </c>
      <c r="G309" s="25" t="s">
        <v>878</v>
      </c>
    </row>
    <row r="310" spans="1:7" x14ac:dyDescent="0.35">
      <c r="A310" s="25" t="s">
        <v>3123</v>
      </c>
      <c r="B310" s="25" t="s">
        <v>3124</v>
      </c>
      <c r="C310" s="25" t="s">
        <v>3073</v>
      </c>
      <c r="D310" s="25">
        <v>11805</v>
      </c>
      <c r="E310" s="25">
        <v>0.75</v>
      </c>
      <c r="F310" s="25" t="s">
        <v>73</v>
      </c>
      <c r="G310" s="25" t="s">
        <v>878</v>
      </c>
    </row>
    <row r="311" spans="1:7" x14ac:dyDescent="0.35">
      <c r="A311" s="25" t="s">
        <v>1407</v>
      </c>
      <c r="B311" s="25" t="s">
        <v>1408</v>
      </c>
      <c r="C311" s="25" t="s">
        <v>3073</v>
      </c>
      <c r="D311" s="25">
        <v>32458</v>
      </c>
      <c r="E311" s="25">
        <v>0.75</v>
      </c>
      <c r="F311" s="25" t="s">
        <v>42</v>
      </c>
      <c r="G311" s="25" t="s">
        <v>878</v>
      </c>
    </row>
    <row r="312" spans="1:7" x14ac:dyDescent="0.35">
      <c r="A312" s="25" t="s">
        <v>4042</v>
      </c>
      <c r="B312" s="25" t="s">
        <v>4043</v>
      </c>
      <c r="C312" s="25" t="s">
        <v>3073</v>
      </c>
      <c r="D312" s="25">
        <v>44548</v>
      </c>
      <c r="E312" s="25">
        <v>0.745</v>
      </c>
      <c r="F312" s="25" t="s">
        <v>50</v>
      </c>
      <c r="G312" s="25" t="s">
        <v>36</v>
      </c>
    </row>
    <row r="313" spans="1:7" x14ac:dyDescent="0.35">
      <c r="A313" s="25" t="s">
        <v>1409</v>
      </c>
      <c r="B313" s="25" t="s">
        <v>1410</v>
      </c>
      <c r="C313" s="25" t="s">
        <v>3073</v>
      </c>
      <c r="D313" s="25">
        <v>32458</v>
      </c>
      <c r="E313" s="25">
        <v>0.75</v>
      </c>
      <c r="F313" s="25" t="s">
        <v>159</v>
      </c>
      <c r="G313" s="25" t="s">
        <v>878</v>
      </c>
    </row>
    <row r="314" spans="1:7" x14ac:dyDescent="0.35">
      <c r="A314" s="25" t="s">
        <v>870</v>
      </c>
      <c r="B314" s="25" t="s">
        <v>871</v>
      </c>
      <c r="C314" s="25" t="s">
        <v>3070</v>
      </c>
      <c r="D314" s="25">
        <v>24912</v>
      </c>
      <c r="E314" s="25">
        <v>1.3560000000000001</v>
      </c>
      <c r="F314" s="25" t="s">
        <v>47</v>
      </c>
      <c r="G314" s="25" t="s">
        <v>36</v>
      </c>
    </row>
    <row r="315" spans="1:7" x14ac:dyDescent="0.35">
      <c r="A315" s="25" t="s">
        <v>2397</v>
      </c>
      <c r="B315" s="25" t="s">
        <v>2398</v>
      </c>
      <c r="C315" s="25" t="s">
        <v>3070</v>
      </c>
      <c r="D315" s="25">
        <v>21306</v>
      </c>
      <c r="E315" s="25">
        <v>1.734</v>
      </c>
      <c r="F315" s="25" t="s">
        <v>53</v>
      </c>
      <c r="G315" s="25" t="s">
        <v>36</v>
      </c>
    </row>
    <row r="316" spans="1:7" x14ac:dyDescent="0.35">
      <c r="A316" s="25" t="s">
        <v>1411</v>
      </c>
      <c r="B316" s="25" t="s">
        <v>1412</v>
      </c>
      <c r="C316" s="25" t="s">
        <v>3073</v>
      </c>
      <c r="D316" s="25">
        <v>32458</v>
      </c>
      <c r="E316" s="25">
        <v>0.75</v>
      </c>
      <c r="F316" s="25" t="s">
        <v>78</v>
      </c>
      <c r="G316" s="25" t="s">
        <v>878</v>
      </c>
    </row>
    <row r="317" spans="1:7" x14ac:dyDescent="0.35">
      <c r="A317" s="25" t="s">
        <v>1413</v>
      </c>
      <c r="B317" s="25" t="s">
        <v>1414</v>
      </c>
      <c r="C317" s="25" t="s">
        <v>3073</v>
      </c>
      <c r="D317" s="25">
        <v>32458</v>
      </c>
      <c r="E317" s="25">
        <v>0.75</v>
      </c>
      <c r="F317" s="25" t="s">
        <v>100</v>
      </c>
      <c r="G317" s="25" t="s">
        <v>878</v>
      </c>
    </row>
    <row r="318" spans="1:7" x14ac:dyDescent="0.35">
      <c r="A318" s="25" t="s">
        <v>1415</v>
      </c>
      <c r="B318" s="25" t="s">
        <v>1416</v>
      </c>
      <c r="C318" s="25" t="s">
        <v>3073</v>
      </c>
      <c r="D318" s="25">
        <v>32458</v>
      </c>
      <c r="E318" s="25">
        <v>0.75</v>
      </c>
      <c r="F318" s="25" t="s">
        <v>36</v>
      </c>
      <c r="G318" s="25" t="s">
        <v>878</v>
      </c>
    </row>
  </sheetData>
  <sheetProtection algorithmName="SHA-512" hashValue="rUS7DSZ8c4XxISwR6ybBdFR1VUpwESw+Bel88mEoB8HVa0yMFHeM0hYUm8CYmigq6XjEjpUBiUvqsqrPXZixRg==" saltValue="ZkEwly/Ny07Edr9SBg5qGQ==" spinCount="100000" sheet="1" objects="1" scenarios="1"/>
  <sortState xmlns:xlrd2="http://schemas.microsoft.com/office/spreadsheetml/2017/richdata2" ref="A2:G318">
    <sortCondition ref="B2:B318"/>
  </sortState>
  <pageMargins left="0.70866141732283472" right="0.70866141732283472" top="0.74803149606299213" bottom="0.74803149606299213" header="0.31496062992125984" footer="0.31496062992125984"/>
  <pageSetup orientation="portrait" r:id="rId1"/>
  <headerFooter>
    <oddHeader>&amp;C&amp;"Arial,Gras"&amp;U&amp;A</oddHead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G163"/>
  <sheetViews>
    <sheetView workbookViewId="0">
      <selection activeCell="A2" sqref="A2"/>
    </sheetView>
  </sheetViews>
  <sheetFormatPr baseColWidth="10" defaultRowHeight="12.75" x14ac:dyDescent="0.35"/>
  <cols>
    <col min="1" max="1" width="11.73046875" bestFit="1" customWidth="1"/>
    <col min="2" max="2" width="22.6640625" bestFit="1" customWidth="1"/>
    <col min="3" max="3" width="10.33203125" bestFit="1" customWidth="1"/>
    <col min="4" max="4" width="5.73046875" bestFit="1" customWidth="1"/>
    <col min="5" max="5" width="5.86328125" bestFit="1" customWidth="1"/>
    <col min="6" max="6" width="8.59765625" bestFit="1" customWidth="1"/>
    <col min="7" max="7" width="5.53125" bestFit="1" customWidth="1"/>
  </cols>
  <sheetData>
    <row r="1" spans="1:7" x14ac:dyDescent="0.35">
      <c r="A1" s="41" t="s">
        <v>13</v>
      </c>
      <c r="B1" s="41" t="s">
        <v>3058</v>
      </c>
      <c r="C1" s="41" t="s">
        <v>3059</v>
      </c>
      <c r="D1" s="41" t="s">
        <v>3060</v>
      </c>
      <c r="E1" s="41" t="s">
        <v>3061</v>
      </c>
      <c r="F1" s="41" t="s">
        <v>3062</v>
      </c>
      <c r="G1" s="41" t="s">
        <v>3063</v>
      </c>
    </row>
    <row r="2" spans="1:7" x14ac:dyDescent="0.35">
      <c r="A2" s="25" t="s">
        <v>2186</v>
      </c>
      <c r="B2" s="25" t="s">
        <v>2187</v>
      </c>
      <c r="C2" s="25" t="s">
        <v>3070</v>
      </c>
      <c r="D2" s="25">
        <v>8473</v>
      </c>
      <c r="E2" s="25">
        <v>1.5209999999999999</v>
      </c>
      <c r="F2" s="25" t="s">
        <v>148</v>
      </c>
      <c r="G2" s="25" t="s">
        <v>878</v>
      </c>
    </row>
    <row r="3" spans="1:7" x14ac:dyDescent="0.35">
      <c r="A3" s="25" t="s">
        <v>897</v>
      </c>
      <c r="B3" s="25" t="s">
        <v>898</v>
      </c>
      <c r="C3" s="25" t="s">
        <v>3073</v>
      </c>
      <c r="D3" s="25">
        <v>32458</v>
      </c>
      <c r="E3" s="25">
        <v>0.75</v>
      </c>
      <c r="F3" s="25" t="s">
        <v>78</v>
      </c>
      <c r="G3" s="25" t="s">
        <v>878</v>
      </c>
    </row>
    <row r="4" spans="1:7" x14ac:dyDescent="0.35">
      <c r="A4" s="25" t="s">
        <v>37</v>
      </c>
      <c r="B4" s="25" t="s">
        <v>38</v>
      </c>
      <c r="C4" s="25" t="s">
        <v>3066</v>
      </c>
      <c r="D4" s="25">
        <v>4234</v>
      </c>
      <c r="E4" s="25">
        <v>3.08</v>
      </c>
      <c r="F4" s="25" t="s">
        <v>47</v>
      </c>
      <c r="G4" s="25" t="s">
        <v>36</v>
      </c>
    </row>
    <row r="5" spans="1:7" x14ac:dyDescent="0.35">
      <c r="A5" s="25" t="s">
        <v>98</v>
      </c>
      <c r="B5" s="25" t="s">
        <v>99</v>
      </c>
      <c r="C5" s="25" t="s">
        <v>3066</v>
      </c>
      <c r="D5" s="25">
        <v>4350</v>
      </c>
      <c r="E5" s="25">
        <v>3.0219999999999998</v>
      </c>
      <c r="F5" s="25" t="s">
        <v>36</v>
      </c>
      <c r="G5" s="25" t="s">
        <v>36</v>
      </c>
    </row>
    <row r="6" spans="1:7" x14ac:dyDescent="0.35">
      <c r="A6" s="25" t="s">
        <v>879</v>
      </c>
      <c r="B6" s="25" t="s">
        <v>880</v>
      </c>
      <c r="C6" s="25" t="s">
        <v>3070</v>
      </c>
      <c r="D6" s="25">
        <v>20829</v>
      </c>
      <c r="E6" s="25">
        <v>1.796</v>
      </c>
      <c r="F6" s="25" t="s">
        <v>36</v>
      </c>
      <c r="G6" s="25" t="s">
        <v>36</v>
      </c>
    </row>
    <row r="7" spans="1:7" x14ac:dyDescent="0.35">
      <c r="A7" s="25" t="s">
        <v>899</v>
      </c>
      <c r="B7" s="25" t="s">
        <v>900</v>
      </c>
      <c r="C7" s="25" t="s">
        <v>3073</v>
      </c>
      <c r="D7" s="25">
        <v>11805</v>
      </c>
      <c r="E7" s="25">
        <v>0.75</v>
      </c>
      <c r="F7" s="25" t="s">
        <v>39</v>
      </c>
      <c r="G7" s="25" t="s">
        <v>878</v>
      </c>
    </row>
    <row r="8" spans="1:7" x14ac:dyDescent="0.35">
      <c r="A8" s="25" t="s">
        <v>2192</v>
      </c>
      <c r="B8" s="25" t="s">
        <v>2193</v>
      </c>
      <c r="C8" s="25" t="s">
        <v>3066</v>
      </c>
      <c r="D8" s="25">
        <v>4531</v>
      </c>
      <c r="E8" s="25">
        <v>2.931</v>
      </c>
      <c r="F8" s="25" t="s">
        <v>68</v>
      </c>
      <c r="G8" s="25" t="s">
        <v>36</v>
      </c>
    </row>
    <row r="9" spans="1:7" x14ac:dyDescent="0.35">
      <c r="A9" s="25" t="s">
        <v>901</v>
      </c>
      <c r="B9" s="25" t="s">
        <v>902</v>
      </c>
      <c r="C9" s="25" t="s">
        <v>3073</v>
      </c>
      <c r="D9" s="25">
        <v>11805</v>
      </c>
      <c r="E9" s="25">
        <v>0.75</v>
      </c>
      <c r="F9" s="25" t="s">
        <v>148</v>
      </c>
      <c r="G9" s="25" t="s">
        <v>878</v>
      </c>
    </row>
    <row r="10" spans="1:7" x14ac:dyDescent="0.35">
      <c r="A10" s="25" t="s">
        <v>903</v>
      </c>
      <c r="B10" s="25" t="s">
        <v>904</v>
      </c>
      <c r="C10" s="25" t="s">
        <v>3073</v>
      </c>
      <c r="D10" s="25">
        <v>11805</v>
      </c>
      <c r="E10" s="25">
        <v>0.75</v>
      </c>
      <c r="F10" s="25" t="s">
        <v>36</v>
      </c>
      <c r="G10" s="25" t="s">
        <v>878</v>
      </c>
    </row>
    <row r="11" spans="1:7" x14ac:dyDescent="0.35">
      <c r="A11" s="25" t="s">
        <v>194</v>
      </c>
      <c r="B11" s="25" t="s">
        <v>195</v>
      </c>
      <c r="C11" s="25" t="s">
        <v>3066</v>
      </c>
      <c r="D11" s="25">
        <v>6925</v>
      </c>
      <c r="E11" s="25">
        <v>1.984</v>
      </c>
      <c r="F11" s="25" t="s">
        <v>78</v>
      </c>
      <c r="G11" s="25" t="s">
        <v>878</v>
      </c>
    </row>
    <row r="12" spans="1:7" x14ac:dyDescent="0.35">
      <c r="A12" s="25" t="s">
        <v>3433</v>
      </c>
      <c r="B12" s="25" t="s">
        <v>2254</v>
      </c>
      <c r="C12" s="25" t="s">
        <v>3070</v>
      </c>
      <c r="D12" s="25">
        <v>9561</v>
      </c>
      <c r="E12" s="25">
        <v>1.26</v>
      </c>
      <c r="F12" s="25" t="s">
        <v>35</v>
      </c>
      <c r="G12" s="25" t="s">
        <v>36</v>
      </c>
    </row>
    <row r="13" spans="1:7" x14ac:dyDescent="0.35">
      <c r="A13" s="25" t="s">
        <v>3436</v>
      </c>
      <c r="B13" s="25" t="s">
        <v>3437</v>
      </c>
      <c r="C13" s="25" t="s">
        <v>3066</v>
      </c>
      <c r="D13" s="25">
        <v>17113</v>
      </c>
      <c r="E13" s="25">
        <v>2.2799999999999998</v>
      </c>
      <c r="F13" s="25" t="s">
        <v>42</v>
      </c>
      <c r="G13" s="25" t="s">
        <v>36</v>
      </c>
    </row>
    <row r="14" spans="1:7" x14ac:dyDescent="0.35">
      <c r="A14" s="25" t="s">
        <v>3080</v>
      </c>
      <c r="B14" s="25" t="s">
        <v>3081</v>
      </c>
      <c r="C14" s="25" t="s">
        <v>3066</v>
      </c>
      <c r="D14" s="25">
        <v>14311</v>
      </c>
      <c r="E14" s="25">
        <v>2.7090000000000001</v>
      </c>
      <c r="F14" s="25" t="s">
        <v>42</v>
      </c>
      <c r="G14" s="25" t="s">
        <v>878</v>
      </c>
    </row>
    <row r="15" spans="1:7" x14ac:dyDescent="0.35">
      <c r="A15" s="25" t="s">
        <v>905</v>
      </c>
      <c r="B15" s="25" t="s">
        <v>906</v>
      </c>
      <c r="C15" s="25" t="s">
        <v>3073</v>
      </c>
      <c r="D15" s="25">
        <v>11805</v>
      </c>
      <c r="E15" s="25">
        <v>0.75</v>
      </c>
      <c r="F15" s="25" t="s">
        <v>36</v>
      </c>
      <c r="G15" s="25" t="s">
        <v>878</v>
      </c>
    </row>
    <row r="16" spans="1:7" x14ac:dyDescent="0.35">
      <c r="A16" s="25" t="s">
        <v>907</v>
      </c>
      <c r="B16" s="25" t="s">
        <v>908</v>
      </c>
      <c r="C16" s="25" t="s">
        <v>3073</v>
      </c>
      <c r="D16" s="25">
        <v>32458</v>
      </c>
      <c r="E16" s="25">
        <v>0.75</v>
      </c>
      <c r="F16" s="25" t="s">
        <v>36</v>
      </c>
      <c r="G16" s="25" t="s">
        <v>878</v>
      </c>
    </row>
    <row r="17" spans="1:7" x14ac:dyDescent="0.35">
      <c r="A17" s="25" t="s">
        <v>3438</v>
      </c>
      <c r="B17" s="25" t="s">
        <v>3439</v>
      </c>
      <c r="C17" s="25" t="s">
        <v>3070</v>
      </c>
      <c r="D17" s="25">
        <v>30538</v>
      </c>
      <c r="E17" s="25">
        <v>0.88900000000000001</v>
      </c>
      <c r="F17" s="25" t="s">
        <v>36</v>
      </c>
      <c r="G17" s="25" t="s">
        <v>36</v>
      </c>
    </row>
    <row r="18" spans="1:7" x14ac:dyDescent="0.35">
      <c r="A18" s="25" t="s">
        <v>117</v>
      </c>
      <c r="B18" s="25" t="s">
        <v>3067</v>
      </c>
      <c r="C18" s="25" t="s">
        <v>3073</v>
      </c>
      <c r="D18" s="25">
        <v>11805</v>
      </c>
      <c r="E18" s="25">
        <v>0.75</v>
      </c>
      <c r="F18" s="25" t="s">
        <v>35</v>
      </c>
      <c r="G18" s="25" t="s">
        <v>36</v>
      </c>
    </row>
    <row r="19" spans="1:7" x14ac:dyDescent="0.35">
      <c r="A19" s="25" t="s">
        <v>909</v>
      </c>
      <c r="B19" s="25" t="s">
        <v>910</v>
      </c>
      <c r="C19" s="25" t="s">
        <v>3073</v>
      </c>
      <c r="D19" s="25">
        <v>32458</v>
      </c>
      <c r="E19" s="25">
        <v>0.75</v>
      </c>
      <c r="F19" s="25" t="s">
        <v>36</v>
      </c>
      <c r="G19" s="25" t="s">
        <v>878</v>
      </c>
    </row>
    <row r="20" spans="1:7" x14ac:dyDescent="0.35">
      <c r="A20" s="25" t="s">
        <v>2190</v>
      </c>
      <c r="B20" s="25" t="s">
        <v>2191</v>
      </c>
      <c r="C20" s="25" t="s">
        <v>3073</v>
      </c>
      <c r="D20" s="25">
        <v>32458</v>
      </c>
      <c r="E20" s="25">
        <v>0.75</v>
      </c>
      <c r="F20" s="25" t="s">
        <v>73</v>
      </c>
      <c r="G20" s="25" t="s">
        <v>878</v>
      </c>
    </row>
    <row r="21" spans="1:7" x14ac:dyDescent="0.35">
      <c r="A21" s="25" t="s">
        <v>424</v>
      </c>
      <c r="B21" s="25" t="s">
        <v>425</v>
      </c>
      <c r="C21" s="25" t="s">
        <v>3073</v>
      </c>
      <c r="D21" s="25">
        <v>11805</v>
      </c>
      <c r="E21" s="25">
        <v>0.75</v>
      </c>
      <c r="F21" s="25" t="s">
        <v>35</v>
      </c>
      <c r="G21" s="25" t="s">
        <v>878</v>
      </c>
    </row>
    <row r="22" spans="1:7" x14ac:dyDescent="0.35">
      <c r="A22" s="25" t="s">
        <v>92</v>
      </c>
      <c r="B22" s="25" t="s">
        <v>93</v>
      </c>
      <c r="C22" s="25" t="s">
        <v>3066</v>
      </c>
      <c r="D22" s="25">
        <v>18376</v>
      </c>
      <c r="E22" s="25">
        <v>2.105</v>
      </c>
      <c r="F22" s="25" t="s">
        <v>36</v>
      </c>
      <c r="G22" s="25" t="s">
        <v>878</v>
      </c>
    </row>
    <row r="23" spans="1:7" x14ac:dyDescent="0.35">
      <c r="A23" s="25" t="s">
        <v>71</v>
      </c>
      <c r="B23" s="25" t="s">
        <v>72</v>
      </c>
      <c r="C23" s="25" t="s">
        <v>3066</v>
      </c>
      <c r="D23" s="25">
        <v>16360</v>
      </c>
      <c r="E23" s="25">
        <v>2.3889999999999998</v>
      </c>
      <c r="F23" s="25" t="s">
        <v>36</v>
      </c>
      <c r="G23" s="25" t="s">
        <v>36</v>
      </c>
    </row>
    <row r="24" spans="1:7" x14ac:dyDescent="0.35">
      <c r="A24" s="25" t="s">
        <v>103</v>
      </c>
      <c r="B24" s="25" t="s">
        <v>104</v>
      </c>
      <c r="C24" s="25" t="s">
        <v>3066</v>
      </c>
      <c r="D24" s="25">
        <v>16788</v>
      </c>
      <c r="E24" s="25">
        <v>2.3260000000000001</v>
      </c>
      <c r="F24" s="25" t="s">
        <v>39</v>
      </c>
      <c r="G24" s="25" t="s">
        <v>36</v>
      </c>
    </row>
    <row r="25" spans="1:7" x14ac:dyDescent="0.35">
      <c r="A25" s="25" t="s">
        <v>155</v>
      </c>
      <c r="B25" s="25" t="s">
        <v>156</v>
      </c>
      <c r="C25" s="25" t="s">
        <v>3070</v>
      </c>
      <c r="D25" s="25">
        <v>29356</v>
      </c>
      <c r="E25" s="25">
        <v>0.97099999999999997</v>
      </c>
      <c r="F25" s="25" t="s">
        <v>36</v>
      </c>
      <c r="G25" s="25" t="s">
        <v>36</v>
      </c>
    </row>
    <row r="26" spans="1:7" x14ac:dyDescent="0.35">
      <c r="A26" s="25" t="s">
        <v>130</v>
      </c>
      <c r="B26" s="25" t="s">
        <v>131</v>
      </c>
      <c r="C26" s="25" t="s">
        <v>3073</v>
      </c>
      <c r="D26" s="25">
        <v>32458</v>
      </c>
      <c r="E26" s="25">
        <v>0.75</v>
      </c>
      <c r="F26" s="25" t="s">
        <v>100</v>
      </c>
      <c r="G26" s="25" t="s">
        <v>36</v>
      </c>
    </row>
    <row r="27" spans="1:7" x14ac:dyDescent="0.35">
      <c r="A27" s="25" t="s">
        <v>54</v>
      </c>
      <c r="B27" s="25" t="s">
        <v>55</v>
      </c>
      <c r="C27" s="25" t="s">
        <v>3066</v>
      </c>
      <c r="D27" s="25">
        <v>5281</v>
      </c>
      <c r="E27" s="25">
        <v>2.597</v>
      </c>
      <c r="F27" s="25" t="s">
        <v>47</v>
      </c>
      <c r="G27" s="25" t="s">
        <v>36</v>
      </c>
    </row>
    <row r="28" spans="1:7" x14ac:dyDescent="0.35">
      <c r="A28" s="25" t="s">
        <v>4048</v>
      </c>
      <c r="B28" s="25" t="s">
        <v>4049</v>
      </c>
      <c r="C28" s="25" t="s">
        <v>3066</v>
      </c>
      <c r="D28" s="25">
        <v>13422</v>
      </c>
      <c r="E28" s="25">
        <v>2.86</v>
      </c>
      <c r="F28" s="25" t="s">
        <v>42</v>
      </c>
      <c r="G28" s="25" t="s">
        <v>36</v>
      </c>
    </row>
    <row r="29" spans="1:7" x14ac:dyDescent="0.35">
      <c r="A29" s="25" t="s">
        <v>64</v>
      </c>
      <c r="B29" s="25" t="s">
        <v>65</v>
      </c>
      <c r="C29" s="25" t="s">
        <v>3066</v>
      </c>
      <c r="D29" s="25">
        <v>19656</v>
      </c>
      <c r="E29" s="25">
        <v>1.9379999999999999</v>
      </c>
      <c r="F29" s="25" t="s">
        <v>36</v>
      </c>
      <c r="G29" s="25" t="s">
        <v>36</v>
      </c>
    </row>
    <row r="30" spans="1:7" x14ac:dyDescent="0.35">
      <c r="A30" s="25" t="s">
        <v>911</v>
      </c>
      <c r="B30" s="25" t="s">
        <v>912</v>
      </c>
      <c r="C30" s="25" t="s">
        <v>3073</v>
      </c>
      <c r="D30" s="25">
        <v>32458</v>
      </c>
      <c r="E30" s="25">
        <v>0.75</v>
      </c>
      <c r="F30" s="25" t="s">
        <v>42</v>
      </c>
      <c r="G30" s="25" t="s">
        <v>878</v>
      </c>
    </row>
    <row r="31" spans="1:7" x14ac:dyDescent="0.35">
      <c r="A31" s="25" t="s">
        <v>118</v>
      </c>
      <c r="B31" s="25" t="s">
        <v>119</v>
      </c>
      <c r="C31" s="25" t="s">
        <v>3070</v>
      </c>
      <c r="D31" s="25">
        <v>26970</v>
      </c>
      <c r="E31" s="25">
        <v>1.1830000000000001</v>
      </c>
      <c r="F31" s="25" t="s">
        <v>36</v>
      </c>
      <c r="G31" s="25" t="s">
        <v>36</v>
      </c>
    </row>
    <row r="32" spans="1:7" x14ac:dyDescent="0.35">
      <c r="A32" s="25" t="s">
        <v>122</v>
      </c>
      <c r="B32" s="25" t="s">
        <v>123</v>
      </c>
      <c r="C32" s="25" t="s">
        <v>3070</v>
      </c>
      <c r="D32" s="25">
        <v>26093</v>
      </c>
      <c r="E32" s="25">
        <v>1.2569999999999999</v>
      </c>
      <c r="F32" s="25" t="s">
        <v>36</v>
      </c>
      <c r="G32" s="25" t="s">
        <v>36</v>
      </c>
    </row>
    <row r="33" spans="1:7" x14ac:dyDescent="0.35">
      <c r="A33" s="25" t="s">
        <v>3068</v>
      </c>
      <c r="B33" s="25" t="s">
        <v>3069</v>
      </c>
      <c r="C33" s="25" t="s">
        <v>3066</v>
      </c>
      <c r="D33" s="25">
        <v>5286</v>
      </c>
      <c r="E33" s="25">
        <v>2.5920000000000001</v>
      </c>
      <c r="F33" s="25" t="s">
        <v>47</v>
      </c>
      <c r="G33" s="25" t="s">
        <v>36</v>
      </c>
    </row>
    <row r="34" spans="1:7" x14ac:dyDescent="0.35">
      <c r="A34" s="25" t="s">
        <v>3434</v>
      </c>
      <c r="B34" s="25" t="s">
        <v>3435</v>
      </c>
      <c r="C34" s="25" t="s">
        <v>3070</v>
      </c>
      <c r="D34" s="25">
        <v>20806</v>
      </c>
      <c r="E34" s="25">
        <v>1.7989999999999999</v>
      </c>
      <c r="F34" s="25" t="s">
        <v>42</v>
      </c>
      <c r="G34" s="25" t="s">
        <v>36</v>
      </c>
    </row>
    <row r="35" spans="1:7" x14ac:dyDescent="0.35">
      <c r="A35" s="25" t="s">
        <v>136</v>
      </c>
      <c r="B35" s="25" t="s">
        <v>137</v>
      </c>
      <c r="C35" s="25" t="s">
        <v>3073</v>
      </c>
      <c r="D35" s="25">
        <v>32458</v>
      </c>
      <c r="E35" s="25">
        <v>0.75</v>
      </c>
      <c r="F35" s="25" t="s">
        <v>36</v>
      </c>
      <c r="G35" s="25" t="s">
        <v>878</v>
      </c>
    </row>
    <row r="36" spans="1:7" x14ac:dyDescent="0.35">
      <c r="A36" s="25" t="s">
        <v>913</v>
      </c>
      <c r="B36" s="25" t="s">
        <v>914</v>
      </c>
      <c r="C36" s="25" t="s">
        <v>3073</v>
      </c>
      <c r="D36" s="25">
        <v>11805</v>
      </c>
      <c r="E36" s="25">
        <v>0.75</v>
      </c>
      <c r="F36" s="25" t="s">
        <v>36</v>
      </c>
      <c r="G36" s="25" t="s">
        <v>878</v>
      </c>
    </row>
    <row r="37" spans="1:7" x14ac:dyDescent="0.35">
      <c r="A37" s="25" t="s">
        <v>60</v>
      </c>
      <c r="B37" s="25" t="s">
        <v>61</v>
      </c>
      <c r="C37" s="25" t="s">
        <v>3066</v>
      </c>
      <c r="D37" s="25">
        <v>4761</v>
      </c>
      <c r="E37" s="25">
        <v>2.8170000000000002</v>
      </c>
      <c r="F37" s="25" t="s">
        <v>100</v>
      </c>
      <c r="G37" s="25" t="s">
        <v>36</v>
      </c>
    </row>
    <row r="38" spans="1:7" x14ac:dyDescent="0.35">
      <c r="A38" s="25" t="s">
        <v>915</v>
      </c>
      <c r="B38" s="25" t="s">
        <v>916</v>
      </c>
      <c r="C38" s="25" t="s">
        <v>3073</v>
      </c>
      <c r="D38" s="25">
        <v>32458</v>
      </c>
      <c r="E38" s="25">
        <v>0.75</v>
      </c>
      <c r="F38" s="25" t="s">
        <v>39</v>
      </c>
      <c r="G38" s="25" t="s">
        <v>878</v>
      </c>
    </row>
    <row r="39" spans="1:7" x14ac:dyDescent="0.35">
      <c r="A39" s="25" t="s">
        <v>917</v>
      </c>
      <c r="B39" s="25" t="s">
        <v>918</v>
      </c>
      <c r="C39" s="25" t="s">
        <v>3073</v>
      </c>
      <c r="D39" s="25">
        <v>11805</v>
      </c>
      <c r="E39" s="25">
        <v>0.75</v>
      </c>
      <c r="F39" s="25" t="s">
        <v>39</v>
      </c>
      <c r="G39" s="25" t="s">
        <v>878</v>
      </c>
    </row>
    <row r="40" spans="1:7" x14ac:dyDescent="0.35">
      <c r="A40" s="25" t="s">
        <v>919</v>
      </c>
      <c r="B40" s="25" t="s">
        <v>920</v>
      </c>
      <c r="C40" s="25" t="s">
        <v>3073</v>
      </c>
      <c r="D40" s="25">
        <v>32458</v>
      </c>
      <c r="E40" s="25">
        <v>0.75</v>
      </c>
      <c r="F40" s="25" t="s">
        <v>36</v>
      </c>
      <c r="G40" s="25" t="s">
        <v>878</v>
      </c>
    </row>
    <row r="41" spans="1:7" x14ac:dyDescent="0.35">
      <c r="A41" s="25" t="s">
        <v>111</v>
      </c>
      <c r="B41" s="25" t="s">
        <v>112</v>
      </c>
      <c r="C41" s="25" t="s">
        <v>3073</v>
      </c>
      <c r="D41" s="25">
        <v>11805</v>
      </c>
      <c r="E41" s="25">
        <v>0.75</v>
      </c>
      <c r="F41" s="25" t="s">
        <v>36</v>
      </c>
      <c r="G41" s="25" t="s">
        <v>878</v>
      </c>
    </row>
    <row r="42" spans="1:7" x14ac:dyDescent="0.35">
      <c r="A42" s="25" t="s">
        <v>94</v>
      </c>
      <c r="B42" s="25" t="s">
        <v>95</v>
      </c>
      <c r="C42" s="25" t="s">
        <v>3073</v>
      </c>
      <c r="D42" s="25">
        <v>11805</v>
      </c>
      <c r="E42" s="25">
        <v>0.75</v>
      </c>
      <c r="F42" s="25" t="s">
        <v>36</v>
      </c>
      <c r="G42" s="25" t="s">
        <v>878</v>
      </c>
    </row>
    <row r="43" spans="1:7" x14ac:dyDescent="0.35">
      <c r="A43" s="25" t="s">
        <v>921</v>
      </c>
      <c r="B43" s="25" t="s">
        <v>922</v>
      </c>
      <c r="C43" s="25" t="s">
        <v>3073</v>
      </c>
      <c r="D43" s="25">
        <v>11805</v>
      </c>
      <c r="E43" s="25">
        <v>0.75</v>
      </c>
      <c r="F43" s="25" t="s">
        <v>78</v>
      </c>
      <c r="G43" s="25" t="s">
        <v>878</v>
      </c>
    </row>
    <row r="44" spans="1:7" x14ac:dyDescent="0.35">
      <c r="A44" s="25" t="s">
        <v>923</v>
      </c>
      <c r="B44" s="25" t="s">
        <v>924</v>
      </c>
      <c r="C44" s="25" t="s">
        <v>3073</v>
      </c>
      <c r="D44" s="25">
        <v>11805</v>
      </c>
      <c r="E44" s="25">
        <v>0.75</v>
      </c>
      <c r="F44" s="25" t="s">
        <v>39</v>
      </c>
      <c r="G44" s="25" t="s">
        <v>878</v>
      </c>
    </row>
    <row r="45" spans="1:7" x14ac:dyDescent="0.35">
      <c r="A45" s="25" t="s">
        <v>925</v>
      </c>
      <c r="B45" s="25" t="s">
        <v>926</v>
      </c>
      <c r="C45" s="25" t="s">
        <v>3073</v>
      </c>
      <c r="D45" s="25">
        <v>11805</v>
      </c>
      <c r="E45" s="25">
        <v>0.75</v>
      </c>
      <c r="F45" s="25" t="s">
        <v>68</v>
      </c>
      <c r="G45" s="25" t="s">
        <v>878</v>
      </c>
    </row>
    <row r="46" spans="1:7" x14ac:dyDescent="0.35">
      <c r="A46" s="25" t="s">
        <v>927</v>
      </c>
      <c r="B46" s="25" t="s">
        <v>928</v>
      </c>
      <c r="C46" s="25" t="s">
        <v>3073</v>
      </c>
      <c r="D46" s="25">
        <v>11805</v>
      </c>
      <c r="E46" s="25">
        <v>0.75</v>
      </c>
      <c r="F46" s="25" t="s">
        <v>35</v>
      </c>
      <c r="G46" s="25" t="s">
        <v>878</v>
      </c>
    </row>
    <row r="47" spans="1:7" x14ac:dyDescent="0.35">
      <c r="A47" s="25" t="s">
        <v>66</v>
      </c>
      <c r="B47" s="25" t="s">
        <v>67</v>
      </c>
      <c r="C47" s="25" t="s">
        <v>3073</v>
      </c>
      <c r="D47" s="25">
        <v>11805</v>
      </c>
      <c r="E47" s="25">
        <v>0.75</v>
      </c>
      <c r="F47" s="25" t="s">
        <v>35</v>
      </c>
      <c r="G47" s="25" t="s">
        <v>878</v>
      </c>
    </row>
    <row r="48" spans="1:7" x14ac:dyDescent="0.35">
      <c r="A48" s="25" t="s">
        <v>3082</v>
      </c>
      <c r="B48" s="25" t="s">
        <v>3083</v>
      </c>
      <c r="C48" s="25" t="s">
        <v>3070</v>
      </c>
      <c r="D48" s="25">
        <v>27502</v>
      </c>
      <c r="E48" s="25">
        <v>1.137</v>
      </c>
      <c r="F48" s="25" t="s">
        <v>47</v>
      </c>
      <c r="G48" s="25" t="s">
        <v>36</v>
      </c>
    </row>
    <row r="49" spans="1:7" x14ac:dyDescent="0.35">
      <c r="A49" s="25" t="s">
        <v>157</v>
      </c>
      <c r="B49" s="25" t="s">
        <v>158</v>
      </c>
      <c r="C49" s="25" t="s">
        <v>3070</v>
      </c>
      <c r="D49" s="25">
        <v>26479</v>
      </c>
      <c r="E49" s="25">
        <v>1.2250000000000001</v>
      </c>
      <c r="F49" s="25" t="s">
        <v>39</v>
      </c>
      <c r="G49" s="25" t="s">
        <v>36</v>
      </c>
    </row>
    <row r="50" spans="1:7" x14ac:dyDescent="0.35">
      <c r="A50" s="25" t="s">
        <v>101</v>
      </c>
      <c r="B50" s="25" t="s">
        <v>102</v>
      </c>
      <c r="C50" s="25" t="s">
        <v>3073</v>
      </c>
      <c r="D50" s="25">
        <v>11805</v>
      </c>
      <c r="E50" s="25">
        <v>0.75</v>
      </c>
      <c r="F50" s="25" t="s">
        <v>68</v>
      </c>
      <c r="G50" s="25" t="s">
        <v>878</v>
      </c>
    </row>
    <row r="51" spans="1:7" x14ac:dyDescent="0.35">
      <c r="A51" s="25" t="s">
        <v>105</v>
      </c>
      <c r="B51" s="25" t="s">
        <v>106</v>
      </c>
      <c r="C51" s="25" t="s">
        <v>3070</v>
      </c>
      <c r="D51" s="25">
        <v>21740</v>
      </c>
      <c r="E51" s="25">
        <v>1.681</v>
      </c>
      <c r="F51" s="25" t="s">
        <v>47</v>
      </c>
      <c r="G51" s="25" t="s">
        <v>36</v>
      </c>
    </row>
    <row r="52" spans="1:7" x14ac:dyDescent="0.35">
      <c r="A52" s="25" t="s">
        <v>929</v>
      </c>
      <c r="B52" s="25" t="s">
        <v>930</v>
      </c>
      <c r="C52" s="25" t="s">
        <v>3073</v>
      </c>
      <c r="D52" s="25">
        <v>32458</v>
      </c>
      <c r="E52" s="25">
        <v>0.75</v>
      </c>
      <c r="F52" s="25" t="s">
        <v>148</v>
      </c>
      <c r="G52" s="25" t="s">
        <v>878</v>
      </c>
    </row>
    <row r="53" spans="1:7" x14ac:dyDescent="0.35">
      <c r="A53" s="25" t="s">
        <v>881</v>
      </c>
      <c r="B53" s="25" t="s">
        <v>882</v>
      </c>
      <c r="C53" s="25" t="s">
        <v>3073</v>
      </c>
      <c r="D53" s="25">
        <v>32458</v>
      </c>
      <c r="E53" s="25">
        <v>0.75</v>
      </c>
      <c r="F53" s="25" t="s">
        <v>68</v>
      </c>
      <c r="G53" s="25" t="s">
        <v>878</v>
      </c>
    </row>
    <row r="54" spans="1:7" x14ac:dyDescent="0.35">
      <c r="A54" s="25" t="s">
        <v>931</v>
      </c>
      <c r="B54" s="25" t="s">
        <v>932</v>
      </c>
      <c r="C54" s="25" t="s">
        <v>3073</v>
      </c>
      <c r="D54" s="25">
        <v>32458</v>
      </c>
      <c r="E54" s="25">
        <v>0.75</v>
      </c>
      <c r="F54" s="25" t="s">
        <v>36</v>
      </c>
      <c r="G54" s="25" t="s">
        <v>878</v>
      </c>
    </row>
    <row r="55" spans="1:7" x14ac:dyDescent="0.35">
      <c r="A55" s="25" t="s">
        <v>933</v>
      </c>
      <c r="B55" s="25" t="s">
        <v>934</v>
      </c>
      <c r="C55" s="25" t="s">
        <v>3073</v>
      </c>
      <c r="D55" s="25">
        <v>11805</v>
      </c>
      <c r="E55" s="25">
        <v>0.75</v>
      </c>
      <c r="F55" s="25" t="s">
        <v>148</v>
      </c>
      <c r="G55" s="25" t="s">
        <v>878</v>
      </c>
    </row>
    <row r="56" spans="1:7" x14ac:dyDescent="0.35">
      <c r="A56" s="25" t="s">
        <v>434</v>
      </c>
      <c r="B56" s="25" t="s">
        <v>435</v>
      </c>
      <c r="C56" s="25" t="s">
        <v>3073</v>
      </c>
      <c r="D56" s="25">
        <v>32458</v>
      </c>
      <c r="E56" s="25">
        <v>0.75</v>
      </c>
      <c r="F56" s="25" t="s">
        <v>36</v>
      </c>
      <c r="G56" s="25" t="s">
        <v>878</v>
      </c>
    </row>
    <row r="57" spans="1:7" x14ac:dyDescent="0.35">
      <c r="A57" s="25" t="s">
        <v>935</v>
      </c>
      <c r="B57" s="25" t="s">
        <v>936</v>
      </c>
      <c r="C57" s="25" t="s">
        <v>3073</v>
      </c>
      <c r="D57" s="25">
        <v>11805</v>
      </c>
      <c r="E57" s="25">
        <v>0.75</v>
      </c>
      <c r="F57" s="25" t="s">
        <v>159</v>
      </c>
      <c r="G57" s="25" t="s">
        <v>878</v>
      </c>
    </row>
    <row r="58" spans="1:7" x14ac:dyDescent="0.35">
      <c r="A58" s="25" t="s">
        <v>436</v>
      </c>
      <c r="B58" s="25" t="s">
        <v>437</v>
      </c>
      <c r="C58" s="25" t="s">
        <v>3073</v>
      </c>
      <c r="D58" s="25">
        <v>32458</v>
      </c>
      <c r="E58" s="25">
        <v>0.75</v>
      </c>
      <c r="F58" s="25" t="s">
        <v>53</v>
      </c>
      <c r="G58" s="25" t="s">
        <v>36</v>
      </c>
    </row>
    <row r="59" spans="1:7" x14ac:dyDescent="0.35">
      <c r="A59" s="25" t="s">
        <v>2188</v>
      </c>
      <c r="B59" s="25" t="s">
        <v>2189</v>
      </c>
      <c r="C59" s="25" t="s">
        <v>3073</v>
      </c>
      <c r="D59" s="25">
        <v>11805</v>
      </c>
      <c r="E59" s="25">
        <v>0.75</v>
      </c>
      <c r="F59" s="25" t="s">
        <v>42</v>
      </c>
      <c r="G59" s="25" t="s">
        <v>878</v>
      </c>
    </row>
    <row r="60" spans="1:7" x14ac:dyDescent="0.35">
      <c r="A60" s="25" t="s">
        <v>937</v>
      </c>
      <c r="B60" s="25" t="s">
        <v>938</v>
      </c>
      <c r="C60" s="25" t="s">
        <v>3073</v>
      </c>
      <c r="D60" s="25">
        <v>32458</v>
      </c>
      <c r="E60" s="25">
        <v>0.75</v>
      </c>
      <c r="F60" s="25" t="s">
        <v>36</v>
      </c>
      <c r="G60" s="25" t="s">
        <v>878</v>
      </c>
    </row>
    <row r="61" spans="1:7" x14ac:dyDescent="0.35">
      <c r="A61" s="25" t="s">
        <v>76</v>
      </c>
      <c r="B61" s="25" t="s">
        <v>77</v>
      </c>
      <c r="C61" s="25" t="s">
        <v>3073</v>
      </c>
      <c r="D61" s="25">
        <v>30908</v>
      </c>
      <c r="E61" s="25">
        <v>0.86099999999999999</v>
      </c>
      <c r="F61" s="25" t="s">
        <v>53</v>
      </c>
      <c r="G61" s="25" t="s">
        <v>878</v>
      </c>
    </row>
    <row r="62" spans="1:7" x14ac:dyDescent="0.35">
      <c r="A62" s="25" t="s">
        <v>939</v>
      </c>
      <c r="B62" s="25" t="s">
        <v>940</v>
      </c>
      <c r="C62" s="25" t="s">
        <v>3073</v>
      </c>
      <c r="D62" s="25">
        <v>11805</v>
      </c>
      <c r="E62" s="25">
        <v>0.75</v>
      </c>
      <c r="F62" s="25" t="s">
        <v>36</v>
      </c>
      <c r="G62" s="25" t="s">
        <v>878</v>
      </c>
    </row>
    <row r="63" spans="1:7" x14ac:dyDescent="0.35">
      <c r="A63" s="25" t="s">
        <v>941</v>
      </c>
      <c r="B63" s="25" t="s">
        <v>942</v>
      </c>
      <c r="C63" s="25" t="s">
        <v>3073</v>
      </c>
      <c r="D63" s="25">
        <v>32458</v>
      </c>
      <c r="E63" s="25">
        <v>0.75</v>
      </c>
      <c r="F63" s="25" t="s">
        <v>36</v>
      </c>
      <c r="G63" s="25" t="s">
        <v>878</v>
      </c>
    </row>
    <row r="64" spans="1:7" x14ac:dyDescent="0.35">
      <c r="A64" s="25" t="s">
        <v>132</v>
      </c>
      <c r="B64" s="25" t="s">
        <v>133</v>
      </c>
      <c r="C64" s="25" t="s">
        <v>3073</v>
      </c>
      <c r="D64" s="25">
        <v>32458</v>
      </c>
      <c r="E64" s="25">
        <v>0.75</v>
      </c>
      <c r="F64" s="25" t="s">
        <v>148</v>
      </c>
      <c r="G64" s="25" t="s">
        <v>878</v>
      </c>
    </row>
    <row r="65" spans="1:7" x14ac:dyDescent="0.35">
      <c r="A65" s="25" t="s">
        <v>943</v>
      </c>
      <c r="B65" s="25" t="s">
        <v>944</v>
      </c>
      <c r="C65" s="25" t="s">
        <v>3073</v>
      </c>
      <c r="D65" s="25">
        <v>32458</v>
      </c>
      <c r="E65" s="25">
        <v>0.75</v>
      </c>
      <c r="F65" s="25" t="s">
        <v>36</v>
      </c>
      <c r="G65" s="25" t="s">
        <v>878</v>
      </c>
    </row>
    <row r="66" spans="1:7" x14ac:dyDescent="0.35">
      <c r="A66" s="25" t="s">
        <v>48</v>
      </c>
      <c r="B66" s="25" t="s">
        <v>49</v>
      </c>
      <c r="C66" s="25" t="s">
        <v>3065</v>
      </c>
      <c r="D66" s="25">
        <v>2103</v>
      </c>
      <c r="E66" s="25">
        <v>4.4569999999999999</v>
      </c>
      <c r="F66" s="25" t="s">
        <v>36</v>
      </c>
      <c r="G66" s="25" t="s">
        <v>36</v>
      </c>
    </row>
    <row r="67" spans="1:7" x14ac:dyDescent="0.35">
      <c r="A67" s="25" t="s">
        <v>945</v>
      </c>
      <c r="B67" s="25" t="s">
        <v>946</v>
      </c>
      <c r="C67" s="25" t="s">
        <v>3073</v>
      </c>
      <c r="D67" s="25">
        <v>32458</v>
      </c>
      <c r="E67" s="25">
        <v>0.75</v>
      </c>
      <c r="F67" s="25" t="s">
        <v>36</v>
      </c>
      <c r="G67" s="25" t="s">
        <v>878</v>
      </c>
    </row>
    <row r="68" spans="1:7" x14ac:dyDescent="0.35">
      <c r="A68" s="25" t="s">
        <v>426</v>
      </c>
      <c r="B68" s="25" t="s">
        <v>427</v>
      </c>
      <c r="C68" s="25" t="s">
        <v>3073</v>
      </c>
      <c r="D68" s="25">
        <v>11805</v>
      </c>
      <c r="E68" s="25">
        <v>0.75</v>
      </c>
      <c r="F68" s="25" t="s">
        <v>36</v>
      </c>
      <c r="G68" s="25" t="s">
        <v>878</v>
      </c>
    </row>
    <row r="69" spans="1:7" x14ac:dyDescent="0.35">
      <c r="A69" s="25" t="s">
        <v>56</v>
      </c>
      <c r="B69" s="25" t="s">
        <v>57</v>
      </c>
      <c r="C69" s="25" t="s">
        <v>3066</v>
      </c>
      <c r="D69" s="25">
        <v>6793</v>
      </c>
      <c r="E69" s="25">
        <v>2.024</v>
      </c>
      <c r="F69" s="25" t="s">
        <v>78</v>
      </c>
      <c r="G69" s="25" t="s">
        <v>36</v>
      </c>
    </row>
    <row r="70" spans="1:7" x14ac:dyDescent="0.35">
      <c r="A70" s="25" t="s">
        <v>58</v>
      </c>
      <c r="B70" s="25" t="s">
        <v>59</v>
      </c>
      <c r="C70" s="25" t="s">
        <v>3066</v>
      </c>
      <c r="D70" s="25">
        <v>4708</v>
      </c>
      <c r="E70" s="25">
        <v>2.8439999999999999</v>
      </c>
      <c r="F70" s="25" t="s">
        <v>36</v>
      </c>
      <c r="G70" s="25" t="s">
        <v>36</v>
      </c>
    </row>
    <row r="71" spans="1:7" x14ac:dyDescent="0.35">
      <c r="A71" s="25" t="s">
        <v>120</v>
      </c>
      <c r="B71" s="25" t="s">
        <v>121</v>
      </c>
      <c r="C71" s="25" t="s">
        <v>3066</v>
      </c>
      <c r="D71" s="25">
        <v>16693</v>
      </c>
      <c r="E71" s="25">
        <v>2.339</v>
      </c>
      <c r="F71" s="25" t="s">
        <v>78</v>
      </c>
      <c r="G71" s="25" t="s">
        <v>36</v>
      </c>
    </row>
    <row r="72" spans="1:7" x14ac:dyDescent="0.35">
      <c r="A72" s="25" t="s">
        <v>45</v>
      </c>
      <c r="B72" s="25" t="s">
        <v>46</v>
      </c>
      <c r="C72" s="25" t="s">
        <v>3073</v>
      </c>
      <c r="D72" s="25">
        <v>11805</v>
      </c>
      <c r="E72" s="25">
        <v>0.75</v>
      </c>
      <c r="F72" s="25" t="s">
        <v>148</v>
      </c>
      <c r="G72" s="25" t="s">
        <v>878</v>
      </c>
    </row>
    <row r="73" spans="1:7" x14ac:dyDescent="0.35">
      <c r="A73" s="25" t="s">
        <v>113</v>
      </c>
      <c r="B73" s="25" t="s">
        <v>114</v>
      </c>
      <c r="C73" s="25" t="s">
        <v>3073</v>
      </c>
      <c r="D73" s="25">
        <v>32405</v>
      </c>
      <c r="E73" s="25">
        <v>0.753</v>
      </c>
      <c r="F73" s="25" t="s">
        <v>36</v>
      </c>
      <c r="G73" s="25" t="s">
        <v>36</v>
      </c>
    </row>
    <row r="74" spans="1:7" x14ac:dyDescent="0.35">
      <c r="A74" s="25" t="s">
        <v>3076</v>
      </c>
      <c r="B74" s="25" t="s">
        <v>3077</v>
      </c>
      <c r="C74" s="25" t="s">
        <v>3070</v>
      </c>
      <c r="D74" s="25">
        <v>10218</v>
      </c>
      <c r="E74" s="25">
        <v>1.109</v>
      </c>
      <c r="F74" s="25" t="s">
        <v>87</v>
      </c>
      <c r="G74" s="25" t="s">
        <v>36</v>
      </c>
    </row>
    <row r="75" spans="1:7" x14ac:dyDescent="0.35">
      <c r="A75" s="25" t="s">
        <v>3071</v>
      </c>
      <c r="B75" s="25" t="s">
        <v>3072</v>
      </c>
      <c r="C75" s="25" t="s">
        <v>3070</v>
      </c>
      <c r="D75" s="25">
        <v>10922</v>
      </c>
      <c r="E75" s="25">
        <v>0.93300000000000005</v>
      </c>
      <c r="F75" s="25" t="s">
        <v>47</v>
      </c>
      <c r="G75" s="25" t="s">
        <v>36</v>
      </c>
    </row>
    <row r="76" spans="1:7" x14ac:dyDescent="0.35">
      <c r="A76" s="25" t="s">
        <v>109</v>
      </c>
      <c r="B76" s="25" t="s">
        <v>438</v>
      </c>
      <c r="C76" s="25" t="s">
        <v>3073</v>
      </c>
      <c r="D76" s="25">
        <v>32458</v>
      </c>
      <c r="E76" s="25">
        <v>0.75</v>
      </c>
      <c r="F76" s="25" t="s">
        <v>42</v>
      </c>
      <c r="G76" s="25" t="s">
        <v>36</v>
      </c>
    </row>
    <row r="77" spans="1:7" x14ac:dyDescent="0.35">
      <c r="A77" s="25" t="s">
        <v>947</v>
      </c>
      <c r="B77" s="25" t="s">
        <v>948</v>
      </c>
      <c r="C77" s="25" t="s">
        <v>3073</v>
      </c>
      <c r="D77" s="25">
        <v>11805</v>
      </c>
      <c r="E77" s="25">
        <v>0.75</v>
      </c>
      <c r="F77" s="25" t="s">
        <v>148</v>
      </c>
      <c r="G77" s="25" t="s">
        <v>878</v>
      </c>
    </row>
    <row r="78" spans="1:7" x14ac:dyDescent="0.35">
      <c r="A78" s="25" t="s">
        <v>949</v>
      </c>
      <c r="B78" s="25" t="s">
        <v>950</v>
      </c>
      <c r="C78" s="25" t="s">
        <v>3073</v>
      </c>
      <c r="D78" s="25">
        <v>32458</v>
      </c>
      <c r="E78" s="25">
        <v>0.75</v>
      </c>
      <c r="F78" s="25" t="s">
        <v>100</v>
      </c>
      <c r="G78" s="25" t="s">
        <v>878</v>
      </c>
    </row>
    <row r="79" spans="1:7" x14ac:dyDescent="0.35">
      <c r="A79" s="25" t="s">
        <v>951</v>
      </c>
      <c r="B79" s="25" t="s">
        <v>952</v>
      </c>
      <c r="C79" s="25" t="s">
        <v>3073</v>
      </c>
      <c r="D79" s="25">
        <v>32458</v>
      </c>
      <c r="E79" s="25">
        <v>0.75</v>
      </c>
      <c r="F79" s="25" t="s">
        <v>36</v>
      </c>
      <c r="G79" s="25" t="s">
        <v>878</v>
      </c>
    </row>
    <row r="80" spans="1:7" x14ac:dyDescent="0.35">
      <c r="A80" s="25" t="s">
        <v>40</v>
      </c>
      <c r="B80" s="25" t="s">
        <v>41</v>
      </c>
      <c r="C80" s="25" t="s">
        <v>3065</v>
      </c>
      <c r="D80" s="25">
        <v>2760</v>
      </c>
      <c r="E80" s="25">
        <v>3.9409999999999998</v>
      </c>
      <c r="F80" s="25" t="s">
        <v>47</v>
      </c>
      <c r="G80" s="25" t="s">
        <v>36</v>
      </c>
    </row>
    <row r="81" spans="1:7" x14ac:dyDescent="0.35">
      <c r="A81" s="25" t="s">
        <v>51</v>
      </c>
      <c r="B81" s="25" t="s">
        <v>52</v>
      </c>
      <c r="C81" s="25" t="s">
        <v>3073</v>
      </c>
      <c r="D81" s="25">
        <v>11805</v>
      </c>
      <c r="E81" s="25">
        <v>0.75</v>
      </c>
      <c r="F81" s="25" t="s">
        <v>100</v>
      </c>
      <c r="G81" s="25" t="s">
        <v>878</v>
      </c>
    </row>
    <row r="82" spans="1:7" x14ac:dyDescent="0.35">
      <c r="A82" s="25" t="s">
        <v>953</v>
      </c>
      <c r="B82" s="25" t="s">
        <v>954</v>
      </c>
      <c r="C82" s="25" t="s">
        <v>3073</v>
      </c>
      <c r="D82" s="25">
        <v>11805</v>
      </c>
      <c r="E82" s="25">
        <v>0.75</v>
      </c>
      <c r="F82" s="25" t="s">
        <v>42</v>
      </c>
      <c r="G82" s="25" t="s">
        <v>878</v>
      </c>
    </row>
    <row r="83" spans="1:7" x14ac:dyDescent="0.35">
      <c r="A83" s="25" t="s">
        <v>955</v>
      </c>
      <c r="B83" s="25" t="s">
        <v>956</v>
      </c>
      <c r="C83" s="25" t="s">
        <v>3073</v>
      </c>
      <c r="D83" s="25">
        <v>32458</v>
      </c>
      <c r="E83" s="25">
        <v>0.75</v>
      </c>
      <c r="F83" s="25" t="s">
        <v>148</v>
      </c>
      <c r="G83" s="25" t="s">
        <v>878</v>
      </c>
    </row>
    <row r="84" spans="1:7" x14ac:dyDescent="0.35">
      <c r="A84" s="25" t="s">
        <v>957</v>
      </c>
      <c r="B84" s="25" t="s">
        <v>958</v>
      </c>
      <c r="C84" s="25" t="s">
        <v>3073</v>
      </c>
      <c r="D84" s="25">
        <v>32458</v>
      </c>
      <c r="E84" s="25">
        <v>0.75</v>
      </c>
      <c r="F84" s="25" t="s">
        <v>42</v>
      </c>
      <c r="G84" s="25" t="s">
        <v>878</v>
      </c>
    </row>
    <row r="85" spans="1:7" x14ac:dyDescent="0.35">
      <c r="A85" s="25" t="s">
        <v>959</v>
      </c>
      <c r="B85" s="25" t="s">
        <v>960</v>
      </c>
      <c r="C85" s="25" t="s">
        <v>3073</v>
      </c>
      <c r="D85" s="25">
        <v>32458</v>
      </c>
      <c r="E85" s="25">
        <v>0.75</v>
      </c>
      <c r="F85" s="25" t="s">
        <v>42</v>
      </c>
      <c r="G85" s="25" t="s">
        <v>878</v>
      </c>
    </row>
    <row r="86" spans="1:7" x14ac:dyDescent="0.35">
      <c r="A86" s="25" t="s">
        <v>88</v>
      </c>
      <c r="B86" s="25" t="s">
        <v>89</v>
      </c>
      <c r="C86" s="25" t="s">
        <v>3073</v>
      </c>
      <c r="D86" s="25">
        <v>11805</v>
      </c>
      <c r="E86" s="25">
        <v>0.75</v>
      </c>
      <c r="F86" s="25" t="s">
        <v>100</v>
      </c>
      <c r="G86" s="25" t="s">
        <v>36</v>
      </c>
    </row>
    <row r="87" spans="1:7" x14ac:dyDescent="0.35">
      <c r="A87" s="25" t="s">
        <v>62</v>
      </c>
      <c r="B87" s="25" t="s">
        <v>63</v>
      </c>
      <c r="C87" s="25" t="s">
        <v>3066</v>
      </c>
      <c r="D87" s="25">
        <v>18850</v>
      </c>
      <c r="E87" s="25">
        <v>2.0419999999999998</v>
      </c>
      <c r="F87" s="25" t="s">
        <v>68</v>
      </c>
      <c r="G87" s="25" t="s">
        <v>36</v>
      </c>
    </row>
    <row r="88" spans="1:7" x14ac:dyDescent="0.35">
      <c r="A88" s="25" t="s">
        <v>74</v>
      </c>
      <c r="B88" s="25" t="s">
        <v>75</v>
      </c>
      <c r="C88" s="25" t="s">
        <v>3070</v>
      </c>
      <c r="D88" s="25">
        <v>25655</v>
      </c>
      <c r="E88" s="25">
        <v>1.2949999999999999</v>
      </c>
      <c r="F88" s="25" t="s">
        <v>100</v>
      </c>
      <c r="G88" s="25" t="s">
        <v>36</v>
      </c>
    </row>
    <row r="89" spans="1:7" x14ac:dyDescent="0.35">
      <c r="A89" s="25" t="s">
        <v>3074</v>
      </c>
      <c r="B89" s="25" t="s">
        <v>3075</v>
      </c>
      <c r="C89" s="25" t="s">
        <v>3073</v>
      </c>
      <c r="D89" s="25">
        <v>11805</v>
      </c>
      <c r="E89" s="25">
        <v>0.75</v>
      </c>
      <c r="F89" s="25" t="s">
        <v>42</v>
      </c>
      <c r="G89" s="25" t="s">
        <v>878</v>
      </c>
    </row>
    <row r="90" spans="1:7" x14ac:dyDescent="0.35">
      <c r="A90" s="25" t="s">
        <v>961</v>
      </c>
      <c r="B90" s="25" t="s">
        <v>962</v>
      </c>
      <c r="C90" s="25" t="s">
        <v>3073</v>
      </c>
      <c r="D90" s="25">
        <v>32458</v>
      </c>
      <c r="E90" s="25">
        <v>0.75</v>
      </c>
      <c r="F90" s="25" t="s">
        <v>159</v>
      </c>
      <c r="G90" s="25" t="s">
        <v>878</v>
      </c>
    </row>
    <row r="91" spans="1:7" x14ac:dyDescent="0.35">
      <c r="A91" s="25" t="s">
        <v>963</v>
      </c>
      <c r="B91" s="25" t="s">
        <v>964</v>
      </c>
      <c r="C91" s="25" t="s">
        <v>3073</v>
      </c>
      <c r="D91" s="25">
        <v>32458</v>
      </c>
      <c r="E91" s="25">
        <v>0.75</v>
      </c>
      <c r="F91" s="25" t="s">
        <v>36</v>
      </c>
      <c r="G91" s="25" t="s">
        <v>878</v>
      </c>
    </row>
    <row r="92" spans="1:7" x14ac:dyDescent="0.35">
      <c r="A92" s="25" t="s">
        <v>965</v>
      </c>
      <c r="B92" s="25" t="s">
        <v>966</v>
      </c>
      <c r="C92" s="25" t="s">
        <v>3073</v>
      </c>
      <c r="D92" s="25">
        <v>32458</v>
      </c>
      <c r="E92" s="25">
        <v>0.75</v>
      </c>
      <c r="F92" s="25" t="s">
        <v>39</v>
      </c>
      <c r="G92" s="25" t="s">
        <v>878</v>
      </c>
    </row>
    <row r="93" spans="1:7" x14ac:dyDescent="0.35">
      <c r="A93" s="25" t="s">
        <v>546</v>
      </c>
      <c r="B93" s="25" t="s">
        <v>547</v>
      </c>
      <c r="C93" s="25" t="s">
        <v>3066</v>
      </c>
      <c r="D93" s="25">
        <v>5550</v>
      </c>
      <c r="E93" s="25">
        <v>2.4790000000000001</v>
      </c>
      <c r="F93" s="25" t="s">
        <v>78</v>
      </c>
      <c r="G93" s="25" t="s">
        <v>36</v>
      </c>
    </row>
    <row r="94" spans="1:7" x14ac:dyDescent="0.35">
      <c r="A94" s="25" t="s">
        <v>140</v>
      </c>
      <c r="B94" s="25" t="s">
        <v>141</v>
      </c>
      <c r="C94" s="25" t="s">
        <v>3073</v>
      </c>
      <c r="D94" s="25">
        <v>32458</v>
      </c>
      <c r="E94" s="25">
        <v>0.75</v>
      </c>
      <c r="F94" s="25" t="s">
        <v>36</v>
      </c>
      <c r="G94" s="25" t="s">
        <v>878</v>
      </c>
    </row>
    <row r="95" spans="1:7" x14ac:dyDescent="0.35">
      <c r="A95" s="25" t="s">
        <v>558</v>
      </c>
      <c r="B95" s="25" t="s">
        <v>1033</v>
      </c>
      <c r="C95" s="25" t="s">
        <v>3073</v>
      </c>
      <c r="D95" s="25">
        <v>32458</v>
      </c>
      <c r="E95" s="25">
        <v>0.75</v>
      </c>
      <c r="F95" s="25" t="s">
        <v>42</v>
      </c>
      <c r="G95" s="25" t="s">
        <v>878</v>
      </c>
    </row>
    <row r="96" spans="1:7" x14ac:dyDescent="0.35">
      <c r="A96" s="25" t="s">
        <v>4044</v>
      </c>
      <c r="B96" s="25" t="s">
        <v>4045</v>
      </c>
      <c r="C96" s="25" t="s">
        <v>3084</v>
      </c>
      <c r="D96" s="25">
        <v>1697</v>
      </c>
      <c r="E96" s="25">
        <v>4.8049999999999997</v>
      </c>
      <c r="F96" s="25" t="s">
        <v>36</v>
      </c>
      <c r="G96" s="25" t="s">
        <v>36</v>
      </c>
    </row>
    <row r="97" spans="1:7" x14ac:dyDescent="0.35">
      <c r="A97" s="25" t="s">
        <v>138</v>
      </c>
      <c r="B97" s="25" t="s">
        <v>139</v>
      </c>
      <c r="C97" s="25" t="s">
        <v>3073</v>
      </c>
      <c r="D97" s="25">
        <v>32458</v>
      </c>
      <c r="E97" s="25">
        <v>0.75</v>
      </c>
      <c r="F97" s="25" t="s">
        <v>36</v>
      </c>
      <c r="G97" s="25" t="s">
        <v>878</v>
      </c>
    </row>
    <row r="98" spans="1:7" x14ac:dyDescent="0.35">
      <c r="A98" s="25" t="s">
        <v>151</v>
      </c>
      <c r="B98" s="25" t="s">
        <v>152</v>
      </c>
      <c r="C98" s="25" t="s">
        <v>3073</v>
      </c>
      <c r="D98" s="25">
        <v>32458</v>
      </c>
      <c r="E98" s="25">
        <v>0.75</v>
      </c>
      <c r="F98" s="25" t="s">
        <v>36</v>
      </c>
      <c r="G98" s="25" t="s">
        <v>878</v>
      </c>
    </row>
    <row r="99" spans="1:7" x14ac:dyDescent="0.35">
      <c r="A99" s="25" t="s">
        <v>967</v>
      </c>
      <c r="B99" s="25" t="s">
        <v>968</v>
      </c>
      <c r="C99" s="25" t="s">
        <v>3073</v>
      </c>
      <c r="D99" s="25">
        <v>11805</v>
      </c>
      <c r="E99" s="25">
        <v>0.75</v>
      </c>
      <c r="F99" s="25" t="s">
        <v>47</v>
      </c>
      <c r="G99" s="25" t="s">
        <v>878</v>
      </c>
    </row>
    <row r="100" spans="1:7" x14ac:dyDescent="0.35">
      <c r="A100" s="25" t="s">
        <v>423</v>
      </c>
      <c r="B100" s="25" t="s">
        <v>2185</v>
      </c>
      <c r="C100" s="25" t="s">
        <v>3065</v>
      </c>
      <c r="D100" s="25">
        <v>3546</v>
      </c>
      <c r="E100" s="25">
        <v>3.4470000000000001</v>
      </c>
      <c r="F100" s="25" t="s">
        <v>78</v>
      </c>
      <c r="G100" s="25" t="s">
        <v>36</v>
      </c>
    </row>
    <row r="101" spans="1:7" x14ac:dyDescent="0.35">
      <c r="A101" s="25" t="s">
        <v>2183</v>
      </c>
      <c r="B101" s="25" t="s">
        <v>2184</v>
      </c>
      <c r="C101" s="25" t="s">
        <v>3084</v>
      </c>
      <c r="D101" s="25">
        <v>1391</v>
      </c>
      <c r="E101" s="25">
        <v>5.1669999999999998</v>
      </c>
      <c r="F101" s="25" t="s">
        <v>87</v>
      </c>
      <c r="G101" s="25" t="s">
        <v>36</v>
      </c>
    </row>
    <row r="102" spans="1:7" x14ac:dyDescent="0.35">
      <c r="A102" s="25" t="s">
        <v>969</v>
      </c>
      <c r="B102" s="25" t="s">
        <v>970</v>
      </c>
      <c r="C102" s="25" t="s">
        <v>3073</v>
      </c>
      <c r="D102" s="25">
        <v>11805</v>
      </c>
      <c r="E102" s="25">
        <v>0.75</v>
      </c>
      <c r="F102" s="25" t="s">
        <v>100</v>
      </c>
      <c r="G102" s="25" t="s">
        <v>878</v>
      </c>
    </row>
    <row r="103" spans="1:7" x14ac:dyDescent="0.35">
      <c r="A103" s="25" t="s">
        <v>883</v>
      </c>
      <c r="B103" s="25" t="s">
        <v>884</v>
      </c>
      <c r="C103" s="25" t="s">
        <v>3073</v>
      </c>
      <c r="D103" s="25">
        <v>32458</v>
      </c>
      <c r="E103" s="25">
        <v>0.75</v>
      </c>
      <c r="F103" s="25" t="s">
        <v>36</v>
      </c>
      <c r="G103" s="25" t="s">
        <v>878</v>
      </c>
    </row>
    <row r="104" spans="1:7" x14ac:dyDescent="0.35">
      <c r="A104" s="25" t="s">
        <v>126</v>
      </c>
      <c r="B104" s="25" t="s">
        <v>127</v>
      </c>
      <c r="C104" s="25" t="s">
        <v>3073</v>
      </c>
      <c r="D104" s="25">
        <v>32458</v>
      </c>
      <c r="E104" s="25">
        <v>0.75</v>
      </c>
      <c r="F104" s="25" t="s">
        <v>36</v>
      </c>
      <c r="G104" s="25" t="s">
        <v>878</v>
      </c>
    </row>
    <row r="105" spans="1:7" x14ac:dyDescent="0.35">
      <c r="A105" s="25" t="s">
        <v>971</v>
      </c>
      <c r="B105" s="25" t="s">
        <v>972</v>
      </c>
      <c r="C105" s="25" t="s">
        <v>3073</v>
      </c>
      <c r="D105" s="25">
        <v>11805</v>
      </c>
      <c r="E105" s="25">
        <v>0.75</v>
      </c>
      <c r="F105" s="25" t="s">
        <v>36</v>
      </c>
      <c r="G105" s="25" t="s">
        <v>878</v>
      </c>
    </row>
    <row r="106" spans="1:7" x14ac:dyDescent="0.35">
      <c r="A106" s="25" t="s">
        <v>43</v>
      </c>
      <c r="B106" s="25" t="s">
        <v>44</v>
      </c>
      <c r="C106" s="25" t="s">
        <v>3065</v>
      </c>
      <c r="D106" s="25">
        <v>7488</v>
      </c>
      <c r="E106" s="25">
        <v>4.05</v>
      </c>
      <c r="F106" s="25" t="s">
        <v>78</v>
      </c>
      <c r="G106" s="25" t="s">
        <v>36</v>
      </c>
    </row>
    <row r="107" spans="1:7" x14ac:dyDescent="0.35">
      <c r="A107" s="25" t="s">
        <v>69</v>
      </c>
      <c r="B107" s="25" t="s">
        <v>70</v>
      </c>
      <c r="C107" s="25" t="s">
        <v>3066</v>
      </c>
      <c r="D107" s="25">
        <v>15764</v>
      </c>
      <c r="E107" s="25">
        <v>2.4750000000000001</v>
      </c>
      <c r="F107" s="25" t="s">
        <v>78</v>
      </c>
      <c r="G107" s="25" t="s">
        <v>36</v>
      </c>
    </row>
    <row r="108" spans="1:7" x14ac:dyDescent="0.35">
      <c r="A108" s="25" t="s">
        <v>973</v>
      </c>
      <c r="B108" s="25" t="s">
        <v>974</v>
      </c>
      <c r="C108" s="25" t="s">
        <v>3073</v>
      </c>
      <c r="D108" s="25">
        <v>32458</v>
      </c>
      <c r="E108" s="25">
        <v>0.75</v>
      </c>
      <c r="F108" s="25" t="s">
        <v>36</v>
      </c>
      <c r="G108" s="25" t="s">
        <v>878</v>
      </c>
    </row>
    <row r="109" spans="1:7" x14ac:dyDescent="0.35">
      <c r="A109" s="25" t="s">
        <v>2194</v>
      </c>
      <c r="B109" s="25" t="s">
        <v>2195</v>
      </c>
      <c r="C109" s="25" t="s">
        <v>3070</v>
      </c>
      <c r="D109" s="25">
        <v>24412</v>
      </c>
      <c r="E109" s="25">
        <v>1.397</v>
      </c>
      <c r="F109" s="25" t="s">
        <v>87</v>
      </c>
      <c r="G109" s="25" t="s">
        <v>36</v>
      </c>
    </row>
    <row r="110" spans="1:7" x14ac:dyDescent="0.35">
      <c r="A110" s="25" t="s">
        <v>2181</v>
      </c>
      <c r="B110" s="25" t="s">
        <v>2182</v>
      </c>
      <c r="C110" s="25" t="s">
        <v>3066</v>
      </c>
      <c r="D110" s="25">
        <v>7218</v>
      </c>
      <c r="E110" s="25">
        <v>1.883</v>
      </c>
      <c r="F110" s="25" t="s">
        <v>35</v>
      </c>
      <c r="G110" s="25" t="s">
        <v>878</v>
      </c>
    </row>
    <row r="111" spans="1:7" x14ac:dyDescent="0.35">
      <c r="A111" s="25" t="s">
        <v>96</v>
      </c>
      <c r="B111" s="25" t="s">
        <v>97</v>
      </c>
      <c r="C111" s="25" t="s">
        <v>3073</v>
      </c>
      <c r="D111" s="25">
        <v>32458</v>
      </c>
      <c r="E111" s="25">
        <v>0.75</v>
      </c>
      <c r="F111" s="25" t="s">
        <v>78</v>
      </c>
      <c r="G111" s="25" t="s">
        <v>36</v>
      </c>
    </row>
    <row r="112" spans="1:7" x14ac:dyDescent="0.35">
      <c r="A112" s="25" t="s">
        <v>115</v>
      </c>
      <c r="B112" s="25" t="s">
        <v>116</v>
      </c>
      <c r="C112" s="25" t="s">
        <v>3070</v>
      </c>
      <c r="D112" s="25">
        <v>22941</v>
      </c>
      <c r="E112" s="25">
        <v>1.5509999999999999</v>
      </c>
      <c r="F112" s="25" t="s">
        <v>42</v>
      </c>
      <c r="G112" s="25" t="s">
        <v>36</v>
      </c>
    </row>
    <row r="113" spans="1:7" x14ac:dyDescent="0.35">
      <c r="A113" s="25" t="s">
        <v>975</v>
      </c>
      <c r="B113" s="25" t="s">
        <v>976</v>
      </c>
      <c r="C113" s="25" t="s">
        <v>3073</v>
      </c>
      <c r="D113" s="25">
        <v>32458</v>
      </c>
      <c r="E113" s="25">
        <v>0.75</v>
      </c>
      <c r="F113" s="25" t="s">
        <v>68</v>
      </c>
      <c r="G113" s="25" t="s">
        <v>878</v>
      </c>
    </row>
    <row r="114" spans="1:7" x14ac:dyDescent="0.35">
      <c r="A114" s="25" t="s">
        <v>2179</v>
      </c>
      <c r="B114" s="25" t="s">
        <v>2180</v>
      </c>
      <c r="C114" s="25" t="s">
        <v>3065</v>
      </c>
      <c r="D114" s="25">
        <v>2847</v>
      </c>
      <c r="E114" s="25">
        <v>3.887</v>
      </c>
      <c r="F114" s="25" t="s">
        <v>68</v>
      </c>
      <c r="G114" s="25" t="s">
        <v>36</v>
      </c>
    </row>
    <row r="115" spans="1:7" x14ac:dyDescent="0.35">
      <c r="A115" s="25" t="s">
        <v>977</v>
      </c>
      <c r="B115" s="25" t="s">
        <v>978</v>
      </c>
      <c r="C115" s="25" t="s">
        <v>3073</v>
      </c>
      <c r="D115" s="25">
        <v>32458</v>
      </c>
      <c r="E115" s="25">
        <v>0.75</v>
      </c>
      <c r="F115" s="25" t="s">
        <v>36</v>
      </c>
      <c r="G115" s="25" t="s">
        <v>878</v>
      </c>
    </row>
    <row r="116" spans="1:7" x14ac:dyDescent="0.35">
      <c r="A116" s="25" t="s">
        <v>885</v>
      </c>
      <c r="B116" s="25" t="s">
        <v>886</v>
      </c>
      <c r="C116" s="25" t="s">
        <v>3070</v>
      </c>
      <c r="D116" s="25">
        <v>9317</v>
      </c>
      <c r="E116" s="25">
        <v>1.3149999999999999</v>
      </c>
      <c r="F116" s="25" t="s">
        <v>68</v>
      </c>
      <c r="G116" s="25" t="s">
        <v>878</v>
      </c>
    </row>
    <row r="117" spans="1:7" x14ac:dyDescent="0.35">
      <c r="A117" s="25" t="s">
        <v>2196</v>
      </c>
      <c r="B117" s="25" t="s">
        <v>2197</v>
      </c>
      <c r="C117" s="25" t="s">
        <v>3066</v>
      </c>
      <c r="D117" s="25">
        <v>16249</v>
      </c>
      <c r="E117" s="25">
        <v>2.4049999999999998</v>
      </c>
      <c r="F117" s="25" t="s">
        <v>83</v>
      </c>
      <c r="G117" s="25" t="s">
        <v>36</v>
      </c>
    </row>
    <row r="118" spans="1:7" x14ac:dyDescent="0.35">
      <c r="A118" s="25" t="s">
        <v>81</v>
      </c>
      <c r="B118" s="25" t="s">
        <v>82</v>
      </c>
      <c r="C118" s="25" t="s">
        <v>3073</v>
      </c>
      <c r="D118" s="25">
        <v>11805</v>
      </c>
      <c r="E118" s="25">
        <v>0.75</v>
      </c>
      <c r="F118" s="25" t="s">
        <v>36</v>
      </c>
      <c r="G118" s="25" t="s">
        <v>878</v>
      </c>
    </row>
    <row r="119" spans="1:7" x14ac:dyDescent="0.35">
      <c r="A119" s="25" t="s">
        <v>85</v>
      </c>
      <c r="B119" s="25" t="s">
        <v>86</v>
      </c>
      <c r="C119" s="25" t="s">
        <v>3073</v>
      </c>
      <c r="D119" s="25">
        <v>11805</v>
      </c>
      <c r="E119" s="25">
        <v>0.75</v>
      </c>
      <c r="F119" s="25" t="s">
        <v>36</v>
      </c>
      <c r="G119" s="25" t="s">
        <v>878</v>
      </c>
    </row>
    <row r="120" spans="1:7" x14ac:dyDescent="0.35">
      <c r="A120" s="25" t="s">
        <v>124</v>
      </c>
      <c r="B120" s="25" t="s">
        <v>125</v>
      </c>
      <c r="C120" s="25" t="s">
        <v>3073</v>
      </c>
      <c r="D120" s="25">
        <v>32458</v>
      </c>
      <c r="E120" s="25">
        <v>0.75</v>
      </c>
      <c r="F120" s="25" t="s">
        <v>78</v>
      </c>
      <c r="G120" s="25" t="s">
        <v>878</v>
      </c>
    </row>
    <row r="121" spans="1:7" x14ac:dyDescent="0.35">
      <c r="A121" s="25" t="s">
        <v>979</v>
      </c>
      <c r="B121" s="25" t="s">
        <v>980</v>
      </c>
      <c r="C121" s="25" t="s">
        <v>3073</v>
      </c>
      <c r="D121" s="25">
        <v>32458</v>
      </c>
      <c r="E121" s="25">
        <v>0.75</v>
      </c>
      <c r="F121" s="25" t="s">
        <v>36</v>
      </c>
      <c r="G121" s="25" t="s">
        <v>878</v>
      </c>
    </row>
    <row r="122" spans="1:7" x14ac:dyDescent="0.35">
      <c r="A122" s="25" t="s">
        <v>981</v>
      </c>
      <c r="B122" s="25" t="s">
        <v>982</v>
      </c>
      <c r="C122" s="25" t="s">
        <v>3073</v>
      </c>
      <c r="D122" s="25">
        <v>32458</v>
      </c>
      <c r="E122" s="25">
        <v>0.75</v>
      </c>
      <c r="F122" s="25" t="s">
        <v>36</v>
      </c>
      <c r="G122" s="25" t="s">
        <v>878</v>
      </c>
    </row>
    <row r="123" spans="1:7" x14ac:dyDescent="0.35">
      <c r="A123" s="25" t="s">
        <v>983</v>
      </c>
      <c r="B123" s="25" t="s">
        <v>984</v>
      </c>
      <c r="C123" s="25" t="s">
        <v>3073</v>
      </c>
      <c r="D123" s="25">
        <v>32458</v>
      </c>
      <c r="E123" s="25">
        <v>0.75</v>
      </c>
      <c r="F123" s="25" t="s">
        <v>36</v>
      </c>
      <c r="G123" s="25" t="s">
        <v>878</v>
      </c>
    </row>
    <row r="124" spans="1:7" x14ac:dyDescent="0.35">
      <c r="A124" s="25" t="s">
        <v>985</v>
      </c>
      <c r="B124" s="25" t="s">
        <v>986</v>
      </c>
      <c r="C124" s="25" t="s">
        <v>3073</v>
      </c>
      <c r="D124" s="25">
        <v>32458</v>
      </c>
      <c r="E124" s="25">
        <v>0.75</v>
      </c>
      <c r="F124" s="25" t="s">
        <v>36</v>
      </c>
      <c r="G124" s="25" t="s">
        <v>878</v>
      </c>
    </row>
    <row r="125" spans="1:7" x14ac:dyDescent="0.35">
      <c r="A125" s="25" t="s">
        <v>887</v>
      </c>
      <c r="B125" s="25" t="s">
        <v>888</v>
      </c>
      <c r="C125" s="25" t="s">
        <v>3073</v>
      </c>
      <c r="D125" s="25">
        <v>30961</v>
      </c>
      <c r="E125" s="25">
        <v>0.85699999999999998</v>
      </c>
      <c r="F125" s="25" t="s">
        <v>36</v>
      </c>
      <c r="G125" s="25" t="s">
        <v>36</v>
      </c>
    </row>
    <row r="126" spans="1:7" x14ac:dyDescent="0.35">
      <c r="A126" s="25" t="s">
        <v>128</v>
      </c>
      <c r="B126" s="25" t="s">
        <v>129</v>
      </c>
      <c r="C126" s="25" t="s">
        <v>3073</v>
      </c>
      <c r="D126" s="25">
        <v>32458</v>
      </c>
      <c r="E126" s="25">
        <v>0.75</v>
      </c>
      <c r="F126" s="25" t="s">
        <v>68</v>
      </c>
      <c r="G126" s="25" t="s">
        <v>36</v>
      </c>
    </row>
    <row r="127" spans="1:7" x14ac:dyDescent="0.35">
      <c r="A127" s="25" t="s">
        <v>987</v>
      </c>
      <c r="B127" s="25" t="s">
        <v>988</v>
      </c>
      <c r="C127" s="25" t="s">
        <v>3073</v>
      </c>
      <c r="D127" s="25">
        <v>32458</v>
      </c>
      <c r="E127" s="25">
        <v>0.75</v>
      </c>
      <c r="F127" s="25" t="s">
        <v>42</v>
      </c>
      <c r="G127" s="25" t="s">
        <v>878</v>
      </c>
    </row>
    <row r="128" spans="1:7" x14ac:dyDescent="0.35">
      <c r="A128" s="25" t="s">
        <v>989</v>
      </c>
      <c r="B128" s="25" t="s">
        <v>990</v>
      </c>
      <c r="C128" s="25" t="s">
        <v>3073</v>
      </c>
      <c r="D128" s="25">
        <v>32458</v>
      </c>
      <c r="E128" s="25">
        <v>0.75</v>
      </c>
      <c r="F128" s="25" t="s">
        <v>68</v>
      </c>
      <c r="G128" s="25" t="s">
        <v>878</v>
      </c>
    </row>
    <row r="129" spans="1:7" x14ac:dyDescent="0.35">
      <c r="A129" s="25" t="s">
        <v>991</v>
      </c>
      <c r="B129" s="25" t="s">
        <v>992</v>
      </c>
      <c r="C129" s="25" t="s">
        <v>3070</v>
      </c>
      <c r="D129" s="25">
        <v>10303</v>
      </c>
      <c r="E129" s="25">
        <v>1.085</v>
      </c>
      <c r="F129" s="25" t="s">
        <v>42</v>
      </c>
      <c r="G129" s="25" t="s">
        <v>878</v>
      </c>
    </row>
    <row r="130" spans="1:7" x14ac:dyDescent="0.35">
      <c r="A130" s="25" t="s">
        <v>90</v>
      </c>
      <c r="B130" s="25" t="s">
        <v>91</v>
      </c>
      <c r="C130" s="25" t="s">
        <v>3073</v>
      </c>
      <c r="D130" s="25">
        <v>11805</v>
      </c>
      <c r="E130" s="25">
        <v>0.75</v>
      </c>
      <c r="F130" s="25" t="s">
        <v>36</v>
      </c>
      <c r="G130" s="25" t="s">
        <v>878</v>
      </c>
    </row>
    <row r="131" spans="1:7" x14ac:dyDescent="0.35">
      <c r="A131" s="25" t="s">
        <v>993</v>
      </c>
      <c r="B131" s="25" t="s">
        <v>994</v>
      </c>
      <c r="C131" s="25" t="s">
        <v>3073</v>
      </c>
      <c r="D131" s="25">
        <v>32458</v>
      </c>
      <c r="E131" s="25">
        <v>0.75</v>
      </c>
      <c r="F131" s="25" t="s">
        <v>148</v>
      </c>
      <c r="G131" s="25" t="s">
        <v>878</v>
      </c>
    </row>
    <row r="132" spans="1:7" x14ac:dyDescent="0.35">
      <c r="A132" s="25" t="s">
        <v>995</v>
      </c>
      <c r="B132" s="25" t="s">
        <v>996</v>
      </c>
      <c r="C132" s="25" t="s">
        <v>3073</v>
      </c>
      <c r="D132" s="25">
        <v>32458</v>
      </c>
      <c r="E132" s="25">
        <v>0.75</v>
      </c>
      <c r="F132" s="25" t="s">
        <v>36</v>
      </c>
      <c r="G132" s="25" t="s">
        <v>878</v>
      </c>
    </row>
    <row r="133" spans="1:7" x14ac:dyDescent="0.35">
      <c r="A133" s="25" t="s">
        <v>544</v>
      </c>
      <c r="B133" s="25" t="s">
        <v>545</v>
      </c>
      <c r="C133" s="25" t="s">
        <v>3066</v>
      </c>
      <c r="D133" s="25">
        <v>6858</v>
      </c>
      <c r="E133" s="25">
        <v>2.0070000000000001</v>
      </c>
      <c r="F133" s="25" t="s">
        <v>78</v>
      </c>
      <c r="G133" s="25" t="s">
        <v>36</v>
      </c>
    </row>
    <row r="134" spans="1:7" x14ac:dyDescent="0.35">
      <c r="A134" s="25" t="s">
        <v>889</v>
      </c>
      <c r="B134" s="25" t="s">
        <v>890</v>
      </c>
      <c r="C134" s="25" t="s">
        <v>3073</v>
      </c>
      <c r="D134" s="25">
        <v>32458</v>
      </c>
      <c r="E134" s="25">
        <v>0.75</v>
      </c>
      <c r="F134" s="25" t="s">
        <v>42</v>
      </c>
      <c r="G134" s="25" t="s">
        <v>878</v>
      </c>
    </row>
    <row r="135" spans="1:7" x14ac:dyDescent="0.35">
      <c r="A135" s="25" t="s">
        <v>891</v>
      </c>
      <c r="B135" s="25" t="s">
        <v>892</v>
      </c>
      <c r="C135" s="25" t="s">
        <v>3070</v>
      </c>
      <c r="D135" s="25">
        <v>25364</v>
      </c>
      <c r="E135" s="25">
        <v>1.3160000000000001</v>
      </c>
      <c r="F135" s="25" t="s">
        <v>42</v>
      </c>
      <c r="G135" s="25" t="s">
        <v>36</v>
      </c>
    </row>
    <row r="136" spans="1:7" x14ac:dyDescent="0.35">
      <c r="A136" s="25" t="s">
        <v>997</v>
      </c>
      <c r="B136" s="25" t="s">
        <v>998</v>
      </c>
      <c r="C136" s="25" t="s">
        <v>3073</v>
      </c>
      <c r="D136" s="25">
        <v>32458</v>
      </c>
      <c r="E136" s="25">
        <v>0.75</v>
      </c>
      <c r="F136" s="25" t="s">
        <v>42</v>
      </c>
      <c r="G136" s="25" t="s">
        <v>878</v>
      </c>
    </row>
    <row r="137" spans="1:7" x14ac:dyDescent="0.35">
      <c r="A137" s="25" t="s">
        <v>999</v>
      </c>
      <c r="B137" s="25" t="s">
        <v>1000</v>
      </c>
      <c r="C137" s="25" t="s">
        <v>3073</v>
      </c>
      <c r="D137" s="25">
        <v>32458</v>
      </c>
      <c r="E137" s="25">
        <v>0.75</v>
      </c>
      <c r="F137" s="25" t="s">
        <v>36</v>
      </c>
      <c r="G137" s="25" t="s">
        <v>878</v>
      </c>
    </row>
    <row r="138" spans="1:7" x14ac:dyDescent="0.35">
      <c r="A138" s="25" t="s">
        <v>3430</v>
      </c>
      <c r="B138" s="25" t="s">
        <v>3431</v>
      </c>
      <c r="C138" s="25" t="s">
        <v>3065</v>
      </c>
      <c r="D138" s="25">
        <v>2499</v>
      </c>
      <c r="E138" s="25">
        <v>4.109</v>
      </c>
      <c r="F138" s="25" t="s">
        <v>53</v>
      </c>
      <c r="G138" s="25" t="s">
        <v>36</v>
      </c>
    </row>
    <row r="139" spans="1:7" x14ac:dyDescent="0.35">
      <c r="A139" s="25" t="s">
        <v>1001</v>
      </c>
      <c r="B139" s="25" t="s">
        <v>1002</v>
      </c>
      <c r="C139" s="25" t="s">
        <v>3073</v>
      </c>
      <c r="D139" s="25">
        <v>32458</v>
      </c>
      <c r="E139" s="25">
        <v>0.75</v>
      </c>
      <c r="F139" s="25" t="s">
        <v>100</v>
      </c>
      <c r="G139" s="25" t="s">
        <v>878</v>
      </c>
    </row>
    <row r="140" spans="1:7" x14ac:dyDescent="0.35">
      <c r="A140" s="25" t="s">
        <v>1003</v>
      </c>
      <c r="B140" s="25" t="s">
        <v>1004</v>
      </c>
      <c r="C140" s="25" t="s">
        <v>3073</v>
      </c>
      <c r="D140" s="25">
        <v>32458</v>
      </c>
      <c r="E140" s="25">
        <v>0.75</v>
      </c>
      <c r="F140" s="25" t="s">
        <v>100</v>
      </c>
      <c r="G140" s="25" t="s">
        <v>878</v>
      </c>
    </row>
    <row r="141" spans="1:7" x14ac:dyDescent="0.35">
      <c r="A141" s="25" t="s">
        <v>1005</v>
      </c>
      <c r="B141" s="25" t="s">
        <v>1006</v>
      </c>
      <c r="C141" s="25" t="s">
        <v>3073</v>
      </c>
      <c r="D141" s="25">
        <v>32458</v>
      </c>
      <c r="E141" s="25">
        <v>0.75</v>
      </c>
      <c r="F141" s="25" t="s">
        <v>36</v>
      </c>
      <c r="G141" s="25" t="s">
        <v>878</v>
      </c>
    </row>
    <row r="142" spans="1:7" x14ac:dyDescent="0.35">
      <c r="A142" s="25" t="s">
        <v>84</v>
      </c>
      <c r="B142" s="25" t="s">
        <v>3432</v>
      </c>
      <c r="C142" s="25" t="s">
        <v>3066</v>
      </c>
      <c r="D142" s="25">
        <v>5980</v>
      </c>
      <c r="E142" s="25">
        <v>2.3079999999999998</v>
      </c>
      <c r="F142" s="25" t="s">
        <v>35</v>
      </c>
      <c r="G142" s="25" t="s">
        <v>36</v>
      </c>
    </row>
    <row r="143" spans="1:7" x14ac:dyDescent="0.35">
      <c r="A143" s="25" t="s">
        <v>107</v>
      </c>
      <c r="B143" s="25" t="s">
        <v>108</v>
      </c>
      <c r="C143" s="25" t="s">
        <v>3070</v>
      </c>
      <c r="D143" s="25">
        <v>26113</v>
      </c>
      <c r="E143" s="25">
        <v>1.256</v>
      </c>
      <c r="F143" s="25" t="s">
        <v>36</v>
      </c>
      <c r="G143" s="25" t="s">
        <v>36</v>
      </c>
    </row>
    <row r="144" spans="1:7" x14ac:dyDescent="0.35">
      <c r="A144" s="25" t="s">
        <v>144</v>
      </c>
      <c r="B144" s="25" t="s">
        <v>145</v>
      </c>
      <c r="C144" s="25" t="s">
        <v>3070</v>
      </c>
      <c r="D144" s="25">
        <v>24098</v>
      </c>
      <c r="E144" s="25">
        <v>1.43</v>
      </c>
      <c r="F144" s="25" t="s">
        <v>39</v>
      </c>
      <c r="G144" s="25" t="s">
        <v>36</v>
      </c>
    </row>
    <row r="145" spans="1:7" x14ac:dyDescent="0.35">
      <c r="A145" s="25" t="s">
        <v>153</v>
      </c>
      <c r="B145" s="25" t="s">
        <v>154</v>
      </c>
      <c r="C145" s="25" t="s">
        <v>3073</v>
      </c>
      <c r="D145" s="25">
        <v>32458</v>
      </c>
      <c r="E145" s="25">
        <v>0.75</v>
      </c>
      <c r="F145" s="25" t="s">
        <v>36</v>
      </c>
      <c r="G145" s="25" t="s">
        <v>878</v>
      </c>
    </row>
    <row r="146" spans="1:7" x14ac:dyDescent="0.35">
      <c r="A146" s="25" t="s">
        <v>146</v>
      </c>
      <c r="B146" s="25" t="s">
        <v>147</v>
      </c>
      <c r="C146" s="25" t="s">
        <v>3073</v>
      </c>
      <c r="D146" s="25">
        <v>32458</v>
      </c>
      <c r="E146" s="25">
        <v>0.75</v>
      </c>
      <c r="F146" s="25" t="s">
        <v>36</v>
      </c>
      <c r="G146" s="25" t="s">
        <v>878</v>
      </c>
    </row>
    <row r="147" spans="1:7" x14ac:dyDescent="0.35">
      <c r="A147" s="25" t="s">
        <v>142</v>
      </c>
      <c r="B147" s="25" t="s">
        <v>143</v>
      </c>
      <c r="C147" s="25" t="s">
        <v>3073</v>
      </c>
      <c r="D147" s="25">
        <v>32458</v>
      </c>
      <c r="E147" s="25">
        <v>0.75</v>
      </c>
      <c r="F147" s="25" t="s">
        <v>68</v>
      </c>
      <c r="G147" s="25" t="s">
        <v>878</v>
      </c>
    </row>
    <row r="148" spans="1:7" x14ac:dyDescent="0.35">
      <c r="A148" s="25" t="s">
        <v>1007</v>
      </c>
      <c r="B148" s="25" t="s">
        <v>1008</v>
      </c>
      <c r="C148" s="25" t="s">
        <v>3073</v>
      </c>
      <c r="D148" s="25">
        <v>32458</v>
      </c>
      <c r="E148" s="25">
        <v>0.75</v>
      </c>
      <c r="F148" s="25" t="s">
        <v>78</v>
      </c>
      <c r="G148" s="25" t="s">
        <v>878</v>
      </c>
    </row>
    <row r="149" spans="1:7" x14ac:dyDescent="0.35">
      <c r="A149" s="25" t="s">
        <v>1009</v>
      </c>
      <c r="B149" s="25" t="s">
        <v>1010</v>
      </c>
      <c r="C149" s="25" t="s">
        <v>3073</v>
      </c>
      <c r="D149" s="25">
        <v>32458</v>
      </c>
      <c r="E149" s="25">
        <v>0.75</v>
      </c>
      <c r="F149" s="25" t="s">
        <v>68</v>
      </c>
      <c r="G149" s="25" t="s">
        <v>878</v>
      </c>
    </row>
    <row r="150" spans="1:7" x14ac:dyDescent="0.35">
      <c r="A150" s="25" t="s">
        <v>1011</v>
      </c>
      <c r="B150" s="25" t="s">
        <v>1012</v>
      </c>
      <c r="C150" s="25" t="s">
        <v>3073</v>
      </c>
      <c r="D150" s="25">
        <v>32458</v>
      </c>
      <c r="E150" s="25">
        <v>0.75</v>
      </c>
      <c r="F150" s="25" t="s">
        <v>42</v>
      </c>
      <c r="G150" s="25" t="s">
        <v>878</v>
      </c>
    </row>
    <row r="151" spans="1:7" x14ac:dyDescent="0.35">
      <c r="A151" s="25" t="s">
        <v>1013</v>
      </c>
      <c r="B151" s="25" t="s">
        <v>1014</v>
      </c>
      <c r="C151" s="25" t="s">
        <v>3073</v>
      </c>
      <c r="D151" s="25">
        <v>32458</v>
      </c>
      <c r="E151" s="25">
        <v>0.75</v>
      </c>
      <c r="F151" s="25" t="s">
        <v>160</v>
      </c>
      <c r="G151" s="25" t="s">
        <v>878</v>
      </c>
    </row>
    <row r="152" spans="1:7" x14ac:dyDescent="0.35">
      <c r="A152" s="25" t="s">
        <v>548</v>
      </c>
      <c r="B152" s="25" t="s">
        <v>549</v>
      </c>
      <c r="C152" s="25" t="s">
        <v>3073</v>
      </c>
      <c r="D152" s="25">
        <v>32458</v>
      </c>
      <c r="E152" s="25">
        <v>0.75</v>
      </c>
      <c r="F152" s="25" t="s">
        <v>73</v>
      </c>
      <c r="G152" s="25" t="s">
        <v>878</v>
      </c>
    </row>
    <row r="153" spans="1:7" x14ac:dyDescent="0.35">
      <c r="A153" s="25" t="s">
        <v>1015</v>
      </c>
      <c r="B153" s="25" t="s">
        <v>1016</v>
      </c>
      <c r="C153" s="25" t="s">
        <v>3073</v>
      </c>
      <c r="D153" s="25">
        <v>32458</v>
      </c>
      <c r="E153" s="25">
        <v>0.75</v>
      </c>
      <c r="F153" s="25" t="s">
        <v>68</v>
      </c>
      <c r="G153" s="25" t="s">
        <v>878</v>
      </c>
    </row>
    <row r="154" spans="1:7" x14ac:dyDescent="0.35">
      <c r="A154" s="25" t="s">
        <v>134</v>
      </c>
      <c r="B154" s="25" t="s">
        <v>135</v>
      </c>
      <c r="C154" s="25" t="s">
        <v>3073</v>
      </c>
      <c r="D154" s="25">
        <v>32458</v>
      </c>
      <c r="E154" s="25">
        <v>0.75</v>
      </c>
      <c r="F154" s="25" t="s">
        <v>36</v>
      </c>
      <c r="G154" s="25" t="s">
        <v>878</v>
      </c>
    </row>
    <row r="155" spans="1:7" x14ac:dyDescent="0.35">
      <c r="A155" s="25" t="s">
        <v>4046</v>
      </c>
      <c r="B155" s="25" t="s">
        <v>4047</v>
      </c>
      <c r="C155" s="25" t="s">
        <v>3066</v>
      </c>
      <c r="D155" s="25">
        <v>7302</v>
      </c>
      <c r="E155" s="25">
        <v>1.8620000000000001</v>
      </c>
      <c r="F155" s="25" t="s">
        <v>73</v>
      </c>
      <c r="G155" s="25" t="s">
        <v>36</v>
      </c>
    </row>
    <row r="156" spans="1:7" x14ac:dyDescent="0.35">
      <c r="A156" s="25" t="s">
        <v>1017</v>
      </c>
      <c r="B156" s="25" t="s">
        <v>1018</v>
      </c>
      <c r="C156" s="25" t="s">
        <v>3073</v>
      </c>
      <c r="D156" s="25">
        <v>11805</v>
      </c>
      <c r="E156" s="25">
        <v>0.75</v>
      </c>
      <c r="F156" s="25" t="s">
        <v>42</v>
      </c>
      <c r="G156" s="25" t="s">
        <v>878</v>
      </c>
    </row>
    <row r="157" spans="1:7" x14ac:dyDescent="0.35">
      <c r="A157" s="25" t="s">
        <v>1019</v>
      </c>
      <c r="B157" s="25" t="s">
        <v>1020</v>
      </c>
      <c r="C157" s="25" t="s">
        <v>3073</v>
      </c>
      <c r="D157" s="25">
        <v>32458</v>
      </c>
      <c r="E157" s="25">
        <v>0.75</v>
      </c>
      <c r="F157" s="25" t="s">
        <v>100</v>
      </c>
      <c r="G157" s="25" t="s">
        <v>878</v>
      </c>
    </row>
    <row r="158" spans="1:7" x14ac:dyDescent="0.35">
      <c r="A158" s="25" t="s">
        <v>439</v>
      </c>
      <c r="B158" s="25" t="s">
        <v>440</v>
      </c>
      <c r="C158" s="25" t="s">
        <v>3073</v>
      </c>
      <c r="D158" s="25">
        <v>11805</v>
      </c>
      <c r="E158" s="25">
        <v>0.75</v>
      </c>
      <c r="F158" s="25" t="s">
        <v>36</v>
      </c>
      <c r="G158" s="25" t="s">
        <v>878</v>
      </c>
    </row>
    <row r="159" spans="1:7" x14ac:dyDescent="0.35">
      <c r="A159" s="25" t="s">
        <v>149</v>
      </c>
      <c r="B159" s="25" t="s">
        <v>150</v>
      </c>
      <c r="C159" s="25" t="s">
        <v>3073</v>
      </c>
      <c r="D159" s="25">
        <v>32458</v>
      </c>
      <c r="E159" s="25">
        <v>0.75</v>
      </c>
      <c r="F159" s="25" t="s">
        <v>36</v>
      </c>
      <c r="G159" s="25" t="s">
        <v>878</v>
      </c>
    </row>
    <row r="160" spans="1:7" x14ac:dyDescent="0.35">
      <c r="A160" s="25" t="s">
        <v>79</v>
      </c>
      <c r="B160" s="25" t="s">
        <v>80</v>
      </c>
      <c r="C160" s="25" t="s">
        <v>3066</v>
      </c>
      <c r="D160" s="25">
        <v>16501</v>
      </c>
      <c r="E160" s="25">
        <v>2.3690000000000002</v>
      </c>
      <c r="F160" s="25" t="s">
        <v>53</v>
      </c>
      <c r="G160" s="25" t="s">
        <v>36</v>
      </c>
    </row>
    <row r="161" spans="1:7" x14ac:dyDescent="0.35">
      <c r="A161" s="25" t="s">
        <v>893</v>
      </c>
      <c r="B161" s="25" t="s">
        <v>894</v>
      </c>
      <c r="C161" s="25" t="s">
        <v>3073</v>
      </c>
      <c r="D161" s="25">
        <v>32458</v>
      </c>
      <c r="E161" s="25">
        <v>0.75</v>
      </c>
      <c r="F161" s="25" t="s">
        <v>68</v>
      </c>
      <c r="G161" s="25" t="s">
        <v>878</v>
      </c>
    </row>
    <row r="162" spans="1:7" x14ac:dyDescent="0.35">
      <c r="A162" s="25" t="s">
        <v>3078</v>
      </c>
      <c r="B162" s="25" t="s">
        <v>3079</v>
      </c>
      <c r="C162" s="25" t="s">
        <v>3070</v>
      </c>
      <c r="D162" s="25">
        <v>10042</v>
      </c>
      <c r="E162" s="25">
        <v>1.1539999999999999</v>
      </c>
      <c r="F162" s="25" t="s">
        <v>87</v>
      </c>
      <c r="G162" s="25" t="s">
        <v>36</v>
      </c>
    </row>
    <row r="163" spans="1:7" x14ac:dyDescent="0.35">
      <c r="A163" s="25" t="s">
        <v>895</v>
      </c>
      <c r="B163" s="25" t="s">
        <v>896</v>
      </c>
      <c r="C163" s="25" t="s">
        <v>3070</v>
      </c>
      <c r="D163" s="25">
        <v>24597</v>
      </c>
      <c r="E163" s="25">
        <v>1.379</v>
      </c>
      <c r="F163" s="25" t="s">
        <v>42</v>
      </c>
      <c r="G163" s="25" t="s">
        <v>36</v>
      </c>
    </row>
  </sheetData>
  <sheetProtection algorithmName="SHA-512" hashValue="3SBT2PG10DOz04YJJADeD5Lodi7om/Lo6wW3cBiRIUIcLHbUymhtALZJlfyxn4MzXL1LOMgG9bMN9U0IZdqvCQ==" saltValue="5Qzr2+kJGoJnGZCQ+XElnQ==" spinCount="100000" sheet="1" objects="1" scenarios="1"/>
  <autoFilter ref="A1:G162" xr:uid="{00000000-0001-0000-0300-000000000000}"/>
  <sortState xmlns:xlrd2="http://schemas.microsoft.com/office/spreadsheetml/2017/richdata2" ref="A2:G163">
    <sortCondition ref="B2:B163"/>
  </sortState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G66"/>
  <sheetViews>
    <sheetView zoomScale="85" zoomScaleNormal="85" workbookViewId="0"/>
  </sheetViews>
  <sheetFormatPr baseColWidth="10" defaultRowHeight="12.75" x14ac:dyDescent="0.35"/>
  <cols>
    <col min="1" max="1" width="11.73046875" bestFit="1" customWidth="1"/>
    <col min="2" max="2" width="22.265625" bestFit="1" customWidth="1"/>
    <col min="3" max="3" width="10.33203125" bestFit="1" customWidth="1"/>
    <col min="4" max="5" width="5.9296875" bestFit="1" customWidth="1"/>
    <col min="6" max="6" width="8.6640625" bestFit="1" customWidth="1"/>
    <col min="7" max="7" width="5.53125" bestFit="1" customWidth="1"/>
  </cols>
  <sheetData>
    <row r="1" spans="1:7" x14ac:dyDescent="0.35">
      <c r="A1" s="41" t="s">
        <v>13</v>
      </c>
      <c r="B1" s="41" t="s">
        <v>3058</v>
      </c>
      <c r="C1" s="41" t="s">
        <v>3059</v>
      </c>
      <c r="D1" s="41" t="s">
        <v>3060</v>
      </c>
      <c r="E1" s="41" t="s">
        <v>3061</v>
      </c>
      <c r="F1" s="41" t="s">
        <v>3062</v>
      </c>
      <c r="G1" s="41" t="s">
        <v>3063</v>
      </c>
    </row>
    <row r="2" spans="1:7" x14ac:dyDescent="0.35">
      <c r="A2" s="25" t="s">
        <v>864</v>
      </c>
      <c r="B2" s="25" t="s">
        <v>865</v>
      </c>
      <c r="C2" s="25" t="s">
        <v>3073</v>
      </c>
      <c r="D2" s="25">
        <v>31584</v>
      </c>
      <c r="E2" s="25">
        <v>0.81200000000000006</v>
      </c>
      <c r="F2" s="25" t="s">
        <v>36</v>
      </c>
      <c r="G2" s="25" t="s">
        <v>36</v>
      </c>
    </row>
    <row r="3" spans="1:7" x14ac:dyDescent="0.35">
      <c r="A3" s="25" t="s">
        <v>2192</v>
      </c>
      <c r="B3" s="25" t="s">
        <v>2193</v>
      </c>
      <c r="C3" s="25" t="s">
        <v>3066</v>
      </c>
      <c r="D3" s="25">
        <v>4531</v>
      </c>
      <c r="E3" s="25">
        <v>2.931</v>
      </c>
      <c r="F3" s="25" t="s">
        <v>68</v>
      </c>
      <c r="G3" s="25" t="s">
        <v>36</v>
      </c>
    </row>
    <row r="4" spans="1:7" x14ac:dyDescent="0.35">
      <c r="A4" s="25" t="s">
        <v>3087</v>
      </c>
      <c r="B4" s="25" t="s">
        <v>3088</v>
      </c>
      <c r="C4" s="25" t="s">
        <v>3073</v>
      </c>
      <c r="D4" s="25">
        <v>31951</v>
      </c>
      <c r="E4" s="25">
        <v>0.78500000000000003</v>
      </c>
      <c r="F4" s="25" t="s">
        <v>83</v>
      </c>
      <c r="G4" s="25" t="s">
        <v>878</v>
      </c>
    </row>
    <row r="5" spans="1:7" x14ac:dyDescent="0.35">
      <c r="A5" s="25" t="s">
        <v>173</v>
      </c>
      <c r="B5" s="25" t="s">
        <v>174</v>
      </c>
      <c r="C5" s="25" t="s">
        <v>3066</v>
      </c>
      <c r="D5" s="25">
        <v>7365</v>
      </c>
      <c r="E5" s="25">
        <v>1.845</v>
      </c>
      <c r="F5" s="25" t="s">
        <v>47</v>
      </c>
      <c r="G5" s="25" t="s">
        <v>36</v>
      </c>
    </row>
    <row r="6" spans="1:7" x14ac:dyDescent="0.35">
      <c r="A6" s="25" t="s">
        <v>3085</v>
      </c>
      <c r="B6" s="25" t="s">
        <v>3086</v>
      </c>
      <c r="C6" s="25" t="s">
        <v>3065</v>
      </c>
      <c r="D6" s="25">
        <v>5900</v>
      </c>
      <c r="E6" s="25">
        <v>4.476</v>
      </c>
      <c r="F6" s="25" t="s">
        <v>42</v>
      </c>
      <c r="G6" s="25" t="s">
        <v>36</v>
      </c>
    </row>
    <row r="7" spans="1:7" x14ac:dyDescent="0.35">
      <c r="A7" s="25" t="s">
        <v>178</v>
      </c>
      <c r="B7" s="25" t="s">
        <v>179</v>
      </c>
      <c r="C7" s="25" t="s">
        <v>3073</v>
      </c>
      <c r="D7" s="25">
        <v>32458</v>
      </c>
      <c r="E7" s="25">
        <v>0.75</v>
      </c>
      <c r="F7" s="25" t="s">
        <v>47</v>
      </c>
      <c r="G7" s="25" t="s">
        <v>878</v>
      </c>
    </row>
    <row r="8" spans="1:7" x14ac:dyDescent="0.35">
      <c r="A8" s="25" t="s">
        <v>1031</v>
      </c>
      <c r="B8" s="25" t="s">
        <v>1032</v>
      </c>
      <c r="C8" s="25" t="s">
        <v>3073</v>
      </c>
      <c r="D8" s="25">
        <v>32458</v>
      </c>
      <c r="E8" s="25">
        <v>0.75</v>
      </c>
      <c r="F8" s="25" t="s">
        <v>42</v>
      </c>
      <c r="G8" s="25" t="s">
        <v>878</v>
      </c>
    </row>
    <row r="9" spans="1:7" x14ac:dyDescent="0.35">
      <c r="A9" s="25" t="s">
        <v>550</v>
      </c>
      <c r="B9" s="25" t="s">
        <v>551</v>
      </c>
      <c r="C9" s="25" t="s">
        <v>3073</v>
      </c>
      <c r="D9" s="25">
        <v>32458</v>
      </c>
      <c r="E9" s="25">
        <v>0.75</v>
      </c>
      <c r="F9" s="25" t="s">
        <v>42</v>
      </c>
      <c r="G9" s="25" t="s">
        <v>36</v>
      </c>
    </row>
    <row r="10" spans="1:7" x14ac:dyDescent="0.35">
      <c r="A10" s="25" t="s">
        <v>1025</v>
      </c>
      <c r="B10" s="25" t="s">
        <v>1026</v>
      </c>
      <c r="C10" s="25" t="s">
        <v>3073</v>
      </c>
      <c r="D10" s="25">
        <v>32458</v>
      </c>
      <c r="E10" s="25">
        <v>0.75</v>
      </c>
      <c r="F10" s="25" t="s">
        <v>47</v>
      </c>
      <c r="G10" s="25" t="s">
        <v>878</v>
      </c>
    </row>
    <row r="11" spans="1:7" x14ac:dyDescent="0.35">
      <c r="A11" s="25" t="s">
        <v>155</v>
      </c>
      <c r="B11" s="25" t="s">
        <v>156</v>
      </c>
      <c r="C11" s="25" t="s">
        <v>3070</v>
      </c>
      <c r="D11" s="25">
        <v>29356</v>
      </c>
      <c r="E11" s="25">
        <v>0.97099999999999997</v>
      </c>
      <c r="F11" s="25" t="s">
        <v>36</v>
      </c>
      <c r="G11" s="25" t="s">
        <v>36</v>
      </c>
    </row>
    <row r="12" spans="1:7" x14ac:dyDescent="0.35">
      <c r="A12" s="25" t="s">
        <v>184</v>
      </c>
      <c r="B12" s="25" t="s">
        <v>185</v>
      </c>
      <c r="C12" s="25" t="s">
        <v>3070</v>
      </c>
      <c r="D12" s="25">
        <v>23650</v>
      </c>
      <c r="E12" s="25">
        <v>1.474</v>
      </c>
      <c r="F12" s="25" t="s">
        <v>42</v>
      </c>
      <c r="G12" s="25" t="s">
        <v>36</v>
      </c>
    </row>
    <row r="13" spans="1:7" x14ac:dyDescent="0.35">
      <c r="A13" s="25" t="s">
        <v>188</v>
      </c>
      <c r="B13" s="25" t="s">
        <v>189</v>
      </c>
      <c r="C13" s="25" t="s">
        <v>3073</v>
      </c>
      <c r="D13" s="25">
        <v>32458</v>
      </c>
      <c r="E13" s="25">
        <v>0.75</v>
      </c>
      <c r="F13" s="25" t="s">
        <v>36</v>
      </c>
      <c r="G13" s="25" t="s">
        <v>878</v>
      </c>
    </row>
    <row r="14" spans="1:7" x14ac:dyDescent="0.35">
      <c r="A14" s="25" t="s">
        <v>2222</v>
      </c>
      <c r="B14" s="25" t="s">
        <v>2223</v>
      </c>
      <c r="C14" s="25" t="s">
        <v>3073</v>
      </c>
      <c r="D14" s="25">
        <v>30961</v>
      </c>
      <c r="E14" s="25">
        <v>0.85699999999999998</v>
      </c>
      <c r="F14" s="25" t="s">
        <v>53</v>
      </c>
      <c r="G14" s="25" t="s">
        <v>878</v>
      </c>
    </row>
    <row r="15" spans="1:7" x14ac:dyDescent="0.35">
      <c r="A15" s="25" t="s">
        <v>2198</v>
      </c>
      <c r="B15" s="25" t="s">
        <v>2199</v>
      </c>
      <c r="C15" s="25" t="s">
        <v>3084</v>
      </c>
      <c r="D15" s="25">
        <v>4176</v>
      </c>
      <c r="E15" s="25">
        <v>5.0430000000000001</v>
      </c>
      <c r="F15" s="25" t="s">
        <v>42</v>
      </c>
      <c r="G15" s="25" t="s">
        <v>36</v>
      </c>
    </row>
    <row r="16" spans="1:7" x14ac:dyDescent="0.35">
      <c r="A16" s="25" t="s">
        <v>161</v>
      </c>
      <c r="B16" s="25" t="s">
        <v>162</v>
      </c>
      <c r="C16" s="25" t="s">
        <v>3065</v>
      </c>
      <c r="D16" s="25">
        <v>5349</v>
      </c>
      <c r="E16" s="25">
        <v>4.6509999999999998</v>
      </c>
      <c r="F16" s="25" t="s">
        <v>39</v>
      </c>
      <c r="G16" s="25" t="s">
        <v>36</v>
      </c>
    </row>
    <row r="17" spans="1:7" x14ac:dyDescent="0.35">
      <c r="A17" s="25" t="s">
        <v>1029</v>
      </c>
      <c r="B17" s="25" t="s">
        <v>1030</v>
      </c>
      <c r="C17" s="25" t="s">
        <v>3066</v>
      </c>
      <c r="D17" s="25">
        <v>20080</v>
      </c>
      <c r="E17" s="25">
        <v>1.885</v>
      </c>
      <c r="F17" s="25" t="s">
        <v>53</v>
      </c>
      <c r="G17" s="25" t="s">
        <v>36</v>
      </c>
    </row>
    <row r="18" spans="1:7" x14ac:dyDescent="0.35">
      <c r="A18" s="25" t="s">
        <v>3091</v>
      </c>
      <c r="B18" s="25" t="s">
        <v>3092</v>
      </c>
      <c r="C18" s="25" t="s">
        <v>3070</v>
      </c>
      <c r="D18" s="25">
        <v>29103</v>
      </c>
      <c r="E18" s="25">
        <v>0.98599999999999999</v>
      </c>
      <c r="F18" s="25" t="s">
        <v>87</v>
      </c>
      <c r="G18" s="25" t="s">
        <v>878</v>
      </c>
    </row>
    <row r="19" spans="1:7" x14ac:dyDescent="0.35">
      <c r="A19" s="25" t="s">
        <v>180</v>
      </c>
      <c r="B19" s="25" t="s">
        <v>181</v>
      </c>
      <c r="C19" s="25" t="s">
        <v>3070</v>
      </c>
      <c r="D19" s="25">
        <v>23554</v>
      </c>
      <c r="E19" s="25">
        <v>1.4830000000000001</v>
      </c>
      <c r="F19" s="25" t="s">
        <v>42</v>
      </c>
      <c r="G19" s="25" t="s">
        <v>36</v>
      </c>
    </row>
    <row r="20" spans="1:7" x14ac:dyDescent="0.35">
      <c r="A20" s="25" t="s">
        <v>2228</v>
      </c>
      <c r="B20" s="25" t="s">
        <v>2229</v>
      </c>
      <c r="C20" s="25" t="s">
        <v>3073</v>
      </c>
      <c r="D20" s="25">
        <v>32458</v>
      </c>
      <c r="E20" s="25">
        <v>0.75</v>
      </c>
      <c r="F20" s="25" t="s">
        <v>73</v>
      </c>
      <c r="G20" s="25" t="s">
        <v>878</v>
      </c>
    </row>
    <row r="21" spans="1:7" x14ac:dyDescent="0.35">
      <c r="A21" s="25" t="s">
        <v>175</v>
      </c>
      <c r="B21" s="25" t="s">
        <v>176</v>
      </c>
      <c r="C21" s="25" t="s">
        <v>3073</v>
      </c>
      <c r="D21" s="25">
        <v>20907</v>
      </c>
      <c r="E21" s="25">
        <v>0.69299999999999995</v>
      </c>
      <c r="F21" s="25" t="s">
        <v>47</v>
      </c>
      <c r="G21" s="25" t="s">
        <v>36</v>
      </c>
    </row>
    <row r="22" spans="1:7" x14ac:dyDescent="0.35">
      <c r="A22" s="25" t="s">
        <v>2202</v>
      </c>
      <c r="B22" s="25" t="s">
        <v>2203</v>
      </c>
      <c r="C22" s="25" t="s">
        <v>3070</v>
      </c>
      <c r="D22" s="25">
        <v>9783</v>
      </c>
      <c r="E22" s="25">
        <v>1.208</v>
      </c>
      <c r="F22" s="25" t="s">
        <v>100</v>
      </c>
      <c r="G22" s="25" t="s">
        <v>36</v>
      </c>
    </row>
    <row r="23" spans="1:7" x14ac:dyDescent="0.35">
      <c r="A23" s="25" t="s">
        <v>429</v>
      </c>
      <c r="B23" s="25" t="s">
        <v>430</v>
      </c>
      <c r="C23" s="25" t="s">
        <v>3073</v>
      </c>
      <c r="D23" s="25">
        <v>32458</v>
      </c>
      <c r="E23" s="25">
        <v>0.75</v>
      </c>
      <c r="F23" s="25" t="s">
        <v>42</v>
      </c>
      <c r="G23" s="25" t="s">
        <v>878</v>
      </c>
    </row>
    <row r="24" spans="1:7" x14ac:dyDescent="0.35">
      <c r="A24" s="25" t="s">
        <v>167</v>
      </c>
      <c r="B24" s="25" t="s">
        <v>168</v>
      </c>
      <c r="C24" s="25" t="s">
        <v>3070</v>
      </c>
      <c r="D24" s="25">
        <v>27932</v>
      </c>
      <c r="E24" s="25">
        <v>1.099</v>
      </c>
      <c r="F24" s="25" t="s">
        <v>53</v>
      </c>
      <c r="G24" s="25" t="s">
        <v>878</v>
      </c>
    </row>
    <row r="25" spans="1:7" x14ac:dyDescent="0.35">
      <c r="A25" s="25" t="s">
        <v>1803</v>
      </c>
      <c r="B25" s="25" t="s">
        <v>1804</v>
      </c>
      <c r="C25" s="25" t="s">
        <v>3073</v>
      </c>
      <c r="D25" s="25">
        <v>11805</v>
      </c>
      <c r="E25" s="25">
        <v>0.75</v>
      </c>
      <c r="F25" s="25" t="s">
        <v>42</v>
      </c>
      <c r="G25" s="25" t="s">
        <v>878</v>
      </c>
    </row>
    <row r="26" spans="1:7" x14ac:dyDescent="0.35">
      <c r="A26" s="25" t="s">
        <v>393</v>
      </c>
      <c r="B26" s="25" t="s">
        <v>394</v>
      </c>
      <c r="C26" s="25" t="s">
        <v>3073</v>
      </c>
      <c r="D26" s="25">
        <v>32458</v>
      </c>
      <c r="E26" s="25">
        <v>0.75</v>
      </c>
      <c r="F26" s="25" t="s">
        <v>148</v>
      </c>
      <c r="G26" s="25" t="s">
        <v>878</v>
      </c>
    </row>
    <row r="27" spans="1:7" x14ac:dyDescent="0.35">
      <c r="A27" s="25" t="s">
        <v>554</v>
      </c>
      <c r="B27" s="25" t="s">
        <v>555</v>
      </c>
      <c r="C27" s="25" t="s">
        <v>3073</v>
      </c>
      <c r="D27" s="25">
        <v>11805</v>
      </c>
      <c r="E27" s="25">
        <v>0.75</v>
      </c>
      <c r="F27" s="25" t="s">
        <v>39</v>
      </c>
      <c r="G27" s="25" t="s">
        <v>878</v>
      </c>
    </row>
    <row r="28" spans="1:7" x14ac:dyDescent="0.35">
      <c r="A28" s="25" t="s">
        <v>947</v>
      </c>
      <c r="B28" s="25" t="s">
        <v>948</v>
      </c>
      <c r="C28" s="25" t="s">
        <v>3073</v>
      </c>
      <c r="D28" s="25">
        <v>11805</v>
      </c>
      <c r="E28" s="25">
        <v>0.75</v>
      </c>
      <c r="F28" s="25" t="s">
        <v>148</v>
      </c>
      <c r="G28" s="25" t="s">
        <v>878</v>
      </c>
    </row>
    <row r="29" spans="1:7" x14ac:dyDescent="0.35">
      <c r="A29" s="25" t="s">
        <v>2210</v>
      </c>
      <c r="B29" s="25" t="s">
        <v>2211</v>
      </c>
      <c r="C29" s="25" t="s">
        <v>3066</v>
      </c>
      <c r="D29" s="25">
        <v>6135</v>
      </c>
      <c r="E29" s="25">
        <v>2.2450000000000001</v>
      </c>
      <c r="F29" s="25" t="s">
        <v>87</v>
      </c>
      <c r="G29" s="25" t="s">
        <v>36</v>
      </c>
    </row>
    <row r="30" spans="1:7" x14ac:dyDescent="0.35">
      <c r="A30" s="25" t="s">
        <v>1027</v>
      </c>
      <c r="B30" s="25" t="s">
        <v>1028</v>
      </c>
      <c r="C30" s="25" t="s">
        <v>3066</v>
      </c>
      <c r="D30" s="25">
        <v>6910</v>
      </c>
      <c r="E30" s="25">
        <v>1.99</v>
      </c>
      <c r="F30" s="25" t="s">
        <v>39</v>
      </c>
      <c r="G30" s="25" t="s">
        <v>36</v>
      </c>
    </row>
    <row r="31" spans="1:7" x14ac:dyDescent="0.35">
      <c r="A31" s="25" t="s">
        <v>3089</v>
      </c>
      <c r="B31" s="25" t="s">
        <v>3090</v>
      </c>
      <c r="C31" s="25" t="s">
        <v>3073</v>
      </c>
      <c r="D31" s="25">
        <v>32458</v>
      </c>
      <c r="E31" s="25">
        <v>0.75</v>
      </c>
      <c r="F31" s="25" t="s">
        <v>73</v>
      </c>
      <c r="G31" s="25" t="s">
        <v>878</v>
      </c>
    </row>
    <row r="32" spans="1:7" x14ac:dyDescent="0.35">
      <c r="A32" s="25" t="s">
        <v>1021</v>
      </c>
      <c r="B32" s="25" t="s">
        <v>1022</v>
      </c>
      <c r="C32" s="25" t="s">
        <v>3070</v>
      </c>
      <c r="D32" s="25">
        <v>9704</v>
      </c>
      <c r="E32" s="25">
        <v>1.226</v>
      </c>
      <c r="F32" s="25" t="s">
        <v>42</v>
      </c>
      <c r="G32" s="25" t="s">
        <v>36</v>
      </c>
    </row>
    <row r="33" spans="1:7" x14ac:dyDescent="0.35">
      <c r="A33" s="25" t="s">
        <v>3444</v>
      </c>
      <c r="B33" s="25" t="s">
        <v>3445</v>
      </c>
      <c r="C33" s="25" t="s">
        <v>3070</v>
      </c>
      <c r="D33" s="25">
        <v>29736</v>
      </c>
      <c r="E33" s="25">
        <v>0.94699999999999995</v>
      </c>
      <c r="F33" s="25" t="s">
        <v>73</v>
      </c>
      <c r="G33" s="25" t="s">
        <v>878</v>
      </c>
    </row>
    <row r="34" spans="1:7" x14ac:dyDescent="0.35">
      <c r="A34" s="25" t="s">
        <v>3448</v>
      </c>
      <c r="B34" s="25" t="s">
        <v>3449</v>
      </c>
      <c r="C34" s="25" t="s">
        <v>3070</v>
      </c>
      <c r="D34" s="25">
        <v>29865</v>
      </c>
      <c r="E34" s="25">
        <v>0.93799999999999994</v>
      </c>
      <c r="F34" s="25" t="s">
        <v>50</v>
      </c>
      <c r="G34" s="25" t="s">
        <v>878</v>
      </c>
    </row>
    <row r="35" spans="1:7" x14ac:dyDescent="0.35">
      <c r="A35" s="25" t="s">
        <v>3992</v>
      </c>
      <c r="B35" s="25" t="s">
        <v>3993</v>
      </c>
      <c r="C35" s="25" t="s">
        <v>3084</v>
      </c>
      <c r="D35" s="25">
        <v>4904</v>
      </c>
      <c r="E35" s="25">
        <v>4.7919999999999998</v>
      </c>
      <c r="F35" s="25" t="s">
        <v>36</v>
      </c>
      <c r="G35" s="25" t="s">
        <v>36</v>
      </c>
    </row>
    <row r="36" spans="1:7" x14ac:dyDescent="0.35">
      <c r="A36" s="25" t="s">
        <v>2214</v>
      </c>
      <c r="B36" s="25" t="s">
        <v>2215</v>
      </c>
      <c r="C36" s="25" t="s">
        <v>3073</v>
      </c>
      <c r="D36" s="25">
        <v>32458</v>
      </c>
      <c r="E36" s="25">
        <v>0.75</v>
      </c>
      <c r="F36" s="25" t="s">
        <v>87</v>
      </c>
      <c r="G36" s="25" t="s">
        <v>878</v>
      </c>
    </row>
    <row r="37" spans="1:7" x14ac:dyDescent="0.35">
      <c r="A37" s="25" t="s">
        <v>177</v>
      </c>
      <c r="B37" s="25" t="s">
        <v>428</v>
      </c>
      <c r="C37" s="25" t="s">
        <v>3073</v>
      </c>
      <c r="D37" s="25">
        <v>32458</v>
      </c>
      <c r="E37" s="25">
        <v>0.75</v>
      </c>
      <c r="F37" s="25" t="s">
        <v>78</v>
      </c>
      <c r="G37" s="25" t="s">
        <v>878</v>
      </c>
    </row>
    <row r="38" spans="1:7" x14ac:dyDescent="0.35">
      <c r="A38" s="25" t="s">
        <v>2181</v>
      </c>
      <c r="B38" s="25" t="s">
        <v>2182</v>
      </c>
      <c r="C38" s="25" t="s">
        <v>3066</v>
      </c>
      <c r="D38" s="25">
        <v>7218</v>
      </c>
      <c r="E38" s="25">
        <v>1.883</v>
      </c>
      <c r="F38" s="25" t="s">
        <v>35</v>
      </c>
      <c r="G38" s="25" t="s">
        <v>878</v>
      </c>
    </row>
    <row r="39" spans="1:7" x14ac:dyDescent="0.35">
      <c r="A39" s="25" t="s">
        <v>2204</v>
      </c>
      <c r="B39" s="25" t="s">
        <v>2205</v>
      </c>
      <c r="C39" s="25" t="s">
        <v>3066</v>
      </c>
      <c r="D39" s="25">
        <v>19286</v>
      </c>
      <c r="E39" s="25">
        <v>1.9850000000000001</v>
      </c>
      <c r="F39" s="25" t="s">
        <v>36</v>
      </c>
      <c r="G39" s="25" t="s">
        <v>878</v>
      </c>
    </row>
    <row r="40" spans="1:7" x14ac:dyDescent="0.35">
      <c r="A40" s="25" t="s">
        <v>165</v>
      </c>
      <c r="B40" s="25" t="s">
        <v>166</v>
      </c>
      <c r="C40" s="25" t="s">
        <v>3073</v>
      </c>
      <c r="D40" s="25">
        <v>32458</v>
      </c>
      <c r="E40" s="25">
        <v>0.75</v>
      </c>
      <c r="F40" s="25" t="s">
        <v>53</v>
      </c>
      <c r="G40" s="25" t="s">
        <v>878</v>
      </c>
    </row>
    <row r="41" spans="1:7" x14ac:dyDescent="0.35">
      <c r="A41" s="25" t="s">
        <v>186</v>
      </c>
      <c r="B41" s="25" t="s">
        <v>187</v>
      </c>
      <c r="C41" s="25" t="s">
        <v>3073</v>
      </c>
      <c r="D41" s="25">
        <v>32458</v>
      </c>
      <c r="E41" s="25">
        <v>0.75</v>
      </c>
      <c r="F41" s="25" t="s">
        <v>78</v>
      </c>
      <c r="G41" s="25" t="s">
        <v>878</v>
      </c>
    </row>
    <row r="42" spans="1:7" x14ac:dyDescent="0.35">
      <c r="A42" s="25" t="s">
        <v>3442</v>
      </c>
      <c r="B42" s="25" t="s">
        <v>3443</v>
      </c>
      <c r="C42" s="25" t="s">
        <v>3065</v>
      </c>
      <c r="D42" s="25">
        <v>8930</v>
      </c>
      <c r="E42" s="25">
        <v>3.7120000000000002</v>
      </c>
      <c r="F42" s="25" t="s">
        <v>36</v>
      </c>
      <c r="G42" s="25" t="s">
        <v>878</v>
      </c>
    </row>
    <row r="43" spans="1:7" x14ac:dyDescent="0.35">
      <c r="A43" s="25" t="s">
        <v>2208</v>
      </c>
      <c r="B43" s="25" t="s">
        <v>2209</v>
      </c>
      <c r="C43" s="25" t="s">
        <v>3073</v>
      </c>
      <c r="D43" s="25">
        <v>32458</v>
      </c>
      <c r="E43" s="25">
        <v>0.75</v>
      </c>
      <c r="F43" s="25" t="s">
        <v>73</v>
      </c>
      <c r="G43" s="25" t="s">
        <v>878</v>
      </c>
    </row>
    <row r="44" spans="1:7" x14ac:dyDescent="0.35">
      <c r="A44" s="25" t="s">
        <v>2216</v>
      </c>
      <c r="B44" s="25" t="s">
        <v>2217</v>
      </c>
      <c r="C44" s="25" t="s">
        <v>3073</v>
      </c>
      <c r="D44" s="25">
        <v>32458</v>
      </c>
      <c r="E44" s="25">
        <v>0.75</v>
      </c>
      <c r="F44" s="25" t="s">
        <v>87</v>
      </c>
      <c r="G44" s="25" t="s">
        <v>878</v>
      </c>
    </row>
    <row r="45" spans="1:7" x14ac:dyDescent="0.35">
      <c r="A45" s="25" t="s">
        <v>431</v>
      </c>
      <c r="B45" s="25" t="s">
        <v>432</v>
      </c>
      <c r="C45" s="25" t="s">
        <v>3073</v>
      </c>
      <c r="D45" s="25">
        <v>32458</v>
      </c>
      <c r="E45" s="25">
        <v>0.75</v>
      </c>
      <c r="F45" s="25" t="s">
        <v>39</v>
      </c>
      <c r="G45" s="25" t="s">
        <v>878</v>
      </c>
    </row>
    <row r="46" spans="1:7" x14ac:dyDescent="0.35">
      <c r="A46" s="25" t="s">
        <v>2212</v>
      </c>
      <c r="B46" s="25" t="s">
        <v>2213</v>
      </c>
      <c r="C46" s="25" t="s">
        <v>3073</v>
      </c>
      <c r="D46" s="25">
        <v>32458</v>
      </c>
      <c r="E46" s="25">
        <v>0.75</v>
      </c>
      <c r="F46" s="25" t="s">
        <v>73</v>
      </c>
      <c r="G46" s="25" t="s">
        <v>878</v>
      </c>
    </row>
    <row r="47" spans="1:7" x14ac:dyDescent="0.35">
      <c r="A47" s="25" t="s">
        <v>2226</v>
      </c>
      <c r="B47" s="25" t="s">
        <v>2227</v>
      </c>
      <c r="C47" s="25" t="s">
        <v>3073</v>
      </c>
      <c r="D47" s="25">
        <v>32458</v>
      </c>
      <c r="E47" s="25">
        <v>0.75</v>
      </c>
      <c r="F47" s="25" t="s">
        <v>87</v>
      </c>
      <c r="G47" s="25" t="s">
        <v>878</v>
      </c>
    </row>
    <row r="48" spans="1:7" x14ac:dyDescent="0.35">
      <c r="A48" s="25" t="s">
        <v>2200</v>
      </c>
      <c r="B48" s="25" t="s">
        <v>2201</v>
      </c>
      <c r="C48" s="25" t="s">
        <v>3066</v>
      </c>
      <c r="D48" s="25">
        <v>11109</v>
      </c>
      <c r="E48" s="25">
        <v>3.2759999999999998</v>
      </c>
      <c r="F48" s="25" t="s">
        <v>39</v>
      </c>
      <c r="G48" s="25" t="s">
        <v>36</v>
      </c>
    </row>
    <row r="49" spans="1:7" x14ac:dyDescent="0.35">
      <c r="A49" s="25" t="s">
        <v>2224</v>
      </c>
      <c r="B49" s="25" t="s">
        <v>2225</v>
      </c>
      <c r="C49" s="25" t="s">
        <v>3073</v>
      </c>
      <c r="D49" s="25">
        <v>11805</v>
      </c>
      <c r="E49" s="25">
        <v>0.75</v>
      </c>
      <c r="F49" s="25" t="s">
        <v>87</v>
      </c>
      <c r="G49" s="25" t="s">
        <v>878</v>
      </c>
    </row>
    <row r="50" spans="1:7" x14ac:dyDescent="0.35">
      <c r="A50" s="25" t="s">
        <v>2177</v>
      </c>
      <c r="B50" s="25" t="s">
        <v>2178</v>
      </c>
      <c r="C50" s="25" t="s">
        <v>3084</v>
      </c>
      <c r="D50" s="25">
        <v>2030</v>
      </c>
      <c r="E50" s="25">
        <v>4.508</v>
      </c>
      <c r="F50" s="25" t="s">
        <v>36</v>
      </c>
      <c r="G50" s="25" t="s">
        <v>36</v>
      </c>
    </row>
    <row r="51" spans="1:7" x14ac:dyDescent="0.35">
      <c r="A51" s="25" t="s">
        <v>221</v>
      </c>
      <c r="B51" s="25" t="s">
        <v>222</v>
      </c>
      <c r="C51" s="25" t="s">
        <v>3065</v>
      </c>
      <c r="D51" s="25">
        <v>7485</v>
      </c>
      <c r="E51" s="25">
        <v>4.0510000000000002</v>
      </c>
      <c r="F51" s="25" t="s">
        <v>100</v>
      </c>
      <c r="G51" s="25" t="s">
        <v>878</v>
      </c>
    </row>
    <row r="52" spans="1:7" x14ac:dyDescent="0.35">
      <c r="A52" s="25" t="s">
        <v>3410</v>
      </c>
      <c r="B52" s="25" t="s">
        <v>4008</v>
      </c>
      <c r="C52" s="25" t="s">
        <v>3065</v>
      </c>
      <c r="D52" s="25">
        <v>2487</v>
      </c>
      <c r="E52" s="25">
        <v>4.1210000000000004</v>
      </c>
      <c r="F52" s="25" t="s">
        <v>42</v>
      </c>
      <c r="G52" s="25" t="s">
        <v>36</v>
      </c>
    </row>
    <row r="53" spans="1:7" x14ac:dyDescent="0.35">
      <c r="A53" s="25" t="s">
        <v>4050</v>
      </c>
      <c r="B53" s="25" t="s">
        <v>4051</v>
      </c>
      <c r="C53" s="25" t="s">
        <v>3070</v>
      </c>
      <c r="D53" s="25">
        <v>24924</v>
      </c>
      <c r="E53" s="25">
        <v>1.355</v>
      </c>
      <c r="F53" s="25" t="s">
        <v>78</v>
      </c>
      <c r="G53" s="25" t="s">
        <v>36</v>
      </c>
    </row>
    <row r="54" spans="1:7" x14ac:dyDescent="0.35">
      <c r="A54" s="25" t="s">
        <v>2206</v>
      </c>
      <c r="B54" s="25" t="s">
        <v>2207</v>
      </c>
      <c r="C54" s="25" t="s">
        <v>3066</v>
      </c>
      <c r="D54" s="25">
        <v>16072</v>
      </c>
      <c r="E54" s="25">
        <v>2.4289999999999998</v>
      </c>
      <c r="F54" s="25" t="s">
        <v>36</v>
      </c>
      <c r="G54" s="25" t="s">
        <v>878</v>
      </c>
    </row>
    <row r="55" spans="1:7" x14ac:dyDescent="0.35">
      <c r="A55" s="25" t="s">
        <v>182</v>
      </c>
      <c r="B55" s="25" t="s">
        <v>183</v>
      </c>
      <c r="C55" s="25" t="s">
        <v>3073</v>
      </c>
      <c r="D55" s="25">
        <v>56677</v>
      </c>
      <c r="E55" s="25">
        <v>0.70899999999999996</v>
      </c>
      <c r="F55" s="25" t="s">
        <v>47</v>
      </c>
      <c r="G55" s="25" t="s">
        <v>878</v>
      </c>
    </row>
    <row r="56" spans="1:7" x14ac:dyDescent="0.35">
      <c r="A56" s="25" t="s">
        <v>441</v>
      </c>
      <c r="B56" s="25" t="s">
        <v>442</v>
      </c>
      <c r="C56" s="25" t="s">
        <v>3066</v>
      </c>
      <c r="D56" s="25">
        <v>15343</v>
      </c>
      <c r="E56" s="25">
        <v>2.544</v>
      </c>
      <c r="F56" s="25" t="s">
        <v>47</v>
      </c>
      <c r="G56" s="25" t="s">
        <v>36</v>
      </c>
    </row>
    <row r="57" spans="1:7" x14ac:dyDescent="0.35">
      <c r="A57" s="25" t="s">
        <v>171</v>
      </c>
      <c r="B57" s="25" t="s">
        <v>172</v>
      </c>
      <c r="C57" s="25" t="s">
        <v>3084</v>
      </c>
      <c r="D57" s="25">
        <v>3051</v>
      </c>
      <c r="E57" s="25">
        <v>5.5469999999999997</v>
      </c>
      <c r="F57" s="25" t="s">
        <v>36</v>
      </c>
      <c r="G57" s="25" t="s">
        <v>36</v>
      </c>
    </row>
    <row r="58" spans="1:7" x14ac:dyDescent="0.35">
      <c r="A58" s="25" t="s">
        <v>2220</v>
      </c>
      <c r="B58" s="25" t="s">
        <v>2221</v>
      </c>
      <c r="C58" s="25" t="s">
        <v>3073</v>
      </c>
      <c r="D58" s="25">
        <v>32458</v>
      </c>
      <c r="E58" s="25">
        <v>0.75</v>
      </c>
      <c r="F58" s="25" t="s">
        <v>87</v>
      </c>
      <c r="G58" s="25" t="s">
        <v>878</v>
      </c>
    </row>
    <row r="59" spans="1:7" x14ac:dyDescent="0.35">
      <c r="A59" s="25" t="s">
        <v>552</v>
      </c>
      <c r="B59" s="25" t="s">
        <v>553</v>
      </c>
      <c r="C59" s="25" t="s">
        <v>3066</v>
      </c>
      <c r="D59" s="25">
        <v>12484</v>
      </c>
      <c r="E59" s="25">
        <v>3.0179999999999998</v>
      </c>
      <c r="F59" s="25" t="s">
        <v>47</v>
      </c>
      <c r="G59" s="25" t="s">
        <v>878</v>
      </c>
    </row>
    <row r="60" spans="1:7" x14ac:dyDescent="0.35">
      <c r="A60" s="25" t="s">
        <v>1023</v>
      </c>
      <c r="B60" s="25" t="s">
        <v>1024</v>
      </c>
      <c r="C60" s="25" t="s">
        <v>3066</v>
      </c>
      <c r="D60" s="25">
        <v>17800</v>
      </c>
      <c r="E60" s="25">
        <v>2.1890000000000001</v>
      </c>
      <c r="F60" s="25" t="s">
        <v>68</v>
      </c>
      <c r="G60" s="25" t="s">
        <v>36</v>
      </c>
    </row>
    <row r="61" spans="1:7" x14ac:dyDescent="0.35">
      <c r="A61" s="25" t="s">
        <v>169</v>
      </c>
      <c r="B61" s="25" t="s">
        <v>170</v>
      </c>
      <c r="C61" s="25" t="s">
        <v>3073</v>
      </c>
      <c r="D61" s="25">
        <v>32458</v>
      </c>
      <c r="E61" s="25">
        <v>0.75</v>
      </c>
      <c r="F61" s="25" t="s">
        <v>53</v>
      </c>
      <c r="G61" s="25" t="s">
        <v>36</v>
      </c>
    </row>
    <row r="62" spans="1:7" x14ac:dyDescent="0.35">
      <c r="A62" s="25" t="s">
        <v>3446</v>
      </c>
      <c r="B62" s="25" t="s">
        <v>3447</v>
      </c>
      <c r="C62" s="25" t="s">
        <v>3073</v>
      </c>
      <c r="D62" s="25">
        <v>57230</v>
      </c>
      <c r="E62" s="25">
        <v>0.65400000000000003</v>
      </c>
      <c r="F62" s="25" t="s">
        <v>47</v>
      </c>
      <c r="G62" s="25" t="s">
        <v>36</v>
      </c>
    </row>
    <row r="63" spans="1:7" x14ac:dyDescent="0.35">
      <c r="A63" s="25" t="s">
        <v>2218</v>
      </c>
      <c r="B63" s="25" t="s">
        <v>2219</v>
      </c>
      <c r="C63" s="25" t="s">
        <v>3070</v>
      </c>
      <c r="D63" s="25">
        <v>8932</v>
      </c>
      <c r="E63" s="25">
        <v>1.4059999999999999</v>
      </c>
      <c r="F63" s="25" t="s">
        <v>87</v>
      </c>
      <c r="G63" s="25" t="s">
        <v>36</v>
      </c>
    </row>
    <row r="64" spans="1:7" x14ac:dyDescent="0.35">
      <c r="A64" s="25" t="s">
        <v>3440</v>
      </c>
      <c r="B64" s="25" t="s">
        <v>3441</v>
      </c>
      <c r="C64" s="25" t="s">
        <v>3065</v>
      </c>
      <c r="D64" s="25">
        <v>3562</v>
      </c>
      <c r="E64" s="25">
        <v>3.444</v>
      </c>
      <c r="F64" s="25" t="s">
        <v>35</v>
      </c>
      <c r="G64" s="25" t="s">
        <v>36</v>
      </c>
    </row>
    <row r="65" spans="1:7" x14ac:dyDescent="0.35">
      <c r="A65" s="25" t="s">
        <v>556</v>
      </c>
      <c r="B65" s="25" t="s">
        <v>557</v>
      </c>
      <c r="C65" s="25" t="s">
        <v>3073</v>
      </c>
      <c r="D65" s="25">
        <v>32458</v>
      </c>
      <c r="E65" s="25">
        <v>0.75</v>
      </c>
      <c r="F65" s="25" t="s">
        <v>39</v>
      </c>
      <c r="G65" s="25" t="s">
        <v>878</v>
      </c>
    </row>
    <row r="66" spans="1:7" x14ac:dyDescent="0.35">
      <c r="A66" s="25" t="s">
        <v>163</v>
      </c>
      <c r="B66" s="25" t="s">
        <v>164</v>
      </c>
      <c r="C66" s="25" t="s">
        <v>3070</v>
      </c>
      <c r="D66" s="25">
        <v>7906</v>
      </c>
      <c r="E66" s="25">
        <v>1.6850000000000001</v>
      </c>
      <c r="F66" s="25" t="s">
        <v>53</v>
      </c>
      <c r="G66" s="25" t="s">
        <v>36</v>
      </c>
    </row>
  </sheetData>
  <sheetProtection algorithmName="SHA-512" hashValue="4VzeDEvB75QEUz9HGbZO/iHYYQchY09noYzNDpby9edB6phW3mCurwM9g+H1GEXCLdGp9tF7mX9yoKFDO5ijuQ==" saltValue="ddAv2oGlEr4yWsxy2/wS2Q==" spinCount="100000" sheet="1" objects="1" scenarios="1"/>
  <autoFilter ref="A1:G66" xr:uid="{00000000-0001-0000-0400-000000000000}">
    <sortState xmlns:xlrd2="http://schemas.microsoft.com/office/spreadsheetml/2017/richdata2" ref="A2:G66">
      <sortCondition ref="B2:B66"/>
    </sortState>
  </autoFilter>
  <sortState xmlns:xlrd2="http://schemas.microsoft.com/office/spreadsheetml/2017/richdata2" ref="A2:G66">
    <sortCondition ref="B2:B66"/>
  </sortState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G171"/>
  <sheetViews>
    <sheetView workbookViewId="0"/>
  </sheetViews>
  <sheetFormatPr baseColWidth="10" defaultRowHeight="12.75" x14ac:dyDescent="0.35"/>
  <cols>
    <col min="1" max="1" width="11.73046875" bestFit="1" customWidth="1"/>
    <col min="2" max="2" width="30.265625" bestFit="1" customWidth="1"/>
    <col min="3" max="3" width="10.33203125" bestFit="1" customWidth="1"/>
    <col min="4" max="4" width="5.73046875" bestFit="1" customWidth="1"/>
    <col min="5" max="5" width="5.86328125" bestFit="1" customWidth="1"/>
    <col min="6" max="6" width="8.59765625" bestFit="1" customWidth="1"/>
    <col min="7" max="7" width="5.53125" bestFit="1" customWidth="1"/>
  </cols>
  <sheetData>
    <row r="1" spans="1:7" x14ac:dyDescent="0.35">
      <c r="A1" s="41" t="s">
        <v>13</v>
      </c>
      <c r="B1" s="41" t="s">
        <v>3058</v>
      </c>
      <c r="C1" s="41" t="s">
        <v>3059</v>
      </c>
      <c r="D1" s="41" t="s">
        <v>3060</v>
      </c>
      <c r="E1" s="41" t="s">
        <v>3061</v>
      </c>
      <c r="F1" s="41" t="s">
        <v>3062</v>
      </c>
      <c r="G1" s="41" t="s">
        <v>3063</v>
      </c>
    </row>
    <row r="2" spans="1:7" x14ac:dyDescent="0.35">
      <c r="A2" s="25" t="s">
        <v>3458</v>
      </c>
      <c r="B2" s="25" t="s">
        <v>3459</v>
      </c>
      <c r="C2" s="25" t="s">
        <v>3073</v>
      </c>
      <c r="D2" s="25">
        <v>11805</v>
      </c>
      <c r="E2" s="25">
        <v>0.75</v>
      </c>
      <c r="F2" s="25" t="s">
        <v>50</v>
      </c>
      <c r="G2" s="25" t="s">
        <v>36</v>
      </c>
    </row>
    <row r="3" spans="1:7" x14ac:dyDescent="0.35">
      <c r="A3" s="25" t="s">
        <v>4375</v>
      </c>
      <c r="B3" s="25" t="s">
        <v>4376</v>
      </c>
      <c r="C3" s="25" t="s">
        <v>3073</v>
      </c>
      <c r="D3" s="25">
        <v>16552</v>
      </c>
      <c r="E3" s="25">
        <v>0.74299999999999999</v>
      </c>
      <c r="F3" s="25" t="s">
        <v>83</v>
      </c>
      <c r="G3" s="25" t="s">
        <v>36</v>
      </c>
    </row>
    <row r="4" spans="1:7" x14ac:dyDescent="0.35">
      <c r="A4" s="25" t="s">
        <v>192</v>
      </c>
      <c r="B4" s="25" t="s">
        <v>193</v>
      </c>
      <c r="C4" s="25" t="s">
        <v>3073</v>
      </c>
      <c r="D4" s="25">
        <v>32458</v>
      </c>
      <c r="E4" s="25">
        <v>0.75</v>
      </c>
      <c r="F4" s="25" t="s">
        <v>39</v>
      </c>
      <c r="G4" s="25" t="s">
        <v>878</v>
      </c>
    </row>
    <row r="5" spans="1:7" x14ac:dyDescent="0.35">
      <c r="A5" s="25" t="s">
        <v>4367</v>
      </c>
      <c r="B5" s="25" t="s">
        <v>4368</v>
      </c>
      <c r="C5" s="25" t="s">
        <v>3073</v>
      </c>
      <c r="D5" s="25">
        <v>16552</v>
      </c>
      <c r="E5" s="25">
        <v>0.74299999999999999</v>
      </c>
      <c r="F5" s="25" t="s">
        <v>87</v>
      </c>
      <c r="G5" s="25" t="s">
        <v>36</v>
      </c>
    </row>
    <row r="6" spans="1:7" x14ac:dyDescent="0.35">
      <c r="A6" s="25" t="s">
        <v>4360</v>
      </c>
      <c r="B6" s="25" t="s">
        <v>4361</v>
      </c>
      <c r="C6" s="25" t="s">
        <v>3064</v>
      </c>
      <c r="D6" s="25">
        <v>572</v>
      </c>
      <c r="E6" s="25">
        <v>6.6619999999999999</v>
      </c>
      <c r="F6" s="25" t="s">
        <v>83</v>
      </c>
      <c r="G6" s="25" t="s">
        <v>36</v>
      </c>
    </row>
    <row r="7" spans="1:7" x14ac:dyDescent="0.35">
      <c r="A7" s="25" t="s">
        <v>443</v>
      </c>
      <c r="B7" s="25" t="s">
        <v>444</v>
      </c>
      <c r="C7" s="25" t="s">
        <v>3073</v>
      </c>
      <c r="D7" s="25">
        <v>32458</v>
      </c>
      <c r="E7" s="25">
        <v>0.75</v>
      </c>
      <c r="F7" s="25" t="s">
        <v>36</v>
      </c>
      <c r="G7" s="25" t="s">
        <v>878</v>
      </c>
    </row>
    <row r="8" spans="1:7" x14ac:dyDescent="0.35">
      <c r="A8" s="25" t="s">
        <v>445</v>
      </c>
      <c r="B8" s="25" t="s">
        <v>446</v>
      </c>
      <c r="C8" s="25" t="s">
        <v>3073</v>
      </c>
      <c r="D8" s="25">
        <v>32458</v>
      </c>
      <c r="E8" s="25">
        <v>0.75</v>
      </c>
      <c r="F8" s="25" t="s">
        <v>36</v>
      </c>
      <c r="G8" s="25" t="s">
        <v>878</v>
      </c>
    </row>
    <row r="9" spans="1:7" x14ac:dyDescent="0.35">
      <c r="A9" s="25" t="s">
        <v>2285</v>
      </c>
      <c r="B9" s="25" t="s">
        <v>2286</v>
      </c>
      <c r="C9" s="25" t="s">
        <v>3070</v>
      </c>
      <c r="D9" s="25">
        <v>10858</v>
      </c>
      <c r="E9" s="25">
        <v>0.94599999999999995</v>
      </c>
      <c r="F9" s="25" t="s">
        <v>83</v>
      </c>
      <c r="G9" s="25" t="s">
        <v>36</v>
      </c>
    </row>
    <row r="10" spans="1:7" x14ac:dyDescent="0.35">
      <c r="A10" s="25" t="s">
        <v>447</v>
      </c>
      <c r="B10" s="25" t="s">
        <v>448</v>
      </c>
      <c r="C10" s="25" t="s">
        <v>3065</v>
      </c>
      <c r="D10" s="25">
        <v>6336</v>
      </c>
      <c r="E10" s="25">
        <v>4.3470000000000004</v>
      </c>
      <c r="F10" s="25" t="s">
        <v>36</v>
      </c>
      <c r="G10" s="25" t="s">
        <v>36</v>
      </c>
    </row>
    <row r="11" spans="1:7" x14ac:dyDescent="0.35">
      <c r="A11" s="25" t="s">
        <v>449</v>
      </c>
      <c r="B11" s="25" t="s">
        <v>450</v>
      </c>
      <c r="C11" s="25" t="s">
        <v>3070</v>
      </c>
      <c r="D11" s="25">
        <v>26937</v>
      </c>
      <c r="E11" s="25">
        <v>1.1859999999999999</v>
      </c>
      <c r="F11" s="25" t="s">
        <v>100</v>
      </c>
      <c r="G11" s="25" t="s">
        <v>36</v>
      </c>
    </row>
    <row r="12" spans="1:7" x14ac:dyDescent="0.35">
      <c r="A12" s="25" t="s">
        <v>1034</v>
      </c>
      <c r="B12" s="25" t="s">
        <v>1035</v>
      </c>
      <c r="C12" s="25" t="s">
        <v>3084</v>
      </c>
      <c r="D12" s="25">
        <v>4618</v>
      </c>
      <c r="E12" s="25">
        <v>4.8810000000000002</v>
      </c>
      <c r="F12" s="25" t="s">
        <v>36</v>
      </c>
      <c r="G12" s="25" t="s">
        <v>36</v>
      </c>
    </row>
    <row r="13" spans="1:7" x14ac:dyDescent="0.35">
      <c r="A13" s="25" t="s">
        <v>1036</v>
      </c>
      <c r="B13" s="25" t="s">
        <v>1037</v>
      </c>
      <c r="C13" s="25" t="s">
        <v>3073</v>
      </c>
      <c r="D13" s="25">
        <v>11805</v>
      </c>
      <c r="E13" s="25">
        <v>0.75</v>
      </c>
      <c r="F13" s="25" t="s">
        <v>36</v>
      </c>
      <c r="G13" s="25" t="s">
        <v>878</v>
      </c>
    </row>
    <row r="14" spans="1:7" x14ac:dyDescent="0.35">
      <c r="A14" s="25" t="s">
        <v>190</v>
      </c>
      <c r="B14" s="25" t="s">
        <v>191</v>
      </c>
      <c r="C14" s="25" t="s">
        <v>3066</v>
      </c>
      <c r="D14" s="25">
        <v>4375</v>
      </c>
      <c r="E14" s="25">
        <v>3.01</v>
      </c>
      <c r="F14" s="25" t="s">
        <v>47</v>
      </c>
      <c r="G14" s="25" t="s">
        <v>36</v>
      </c>
    </row>
    <row r="15" spans="1:7" x14ac:dyDescent="0.35">
      <c r="A15" s="25" t="s">
        <v>1038</v>
      </c>
      <c r="B15" s="25" t="s">
        <v>1039</v>
      </c>
      <c r="C15" s="25" t="s">
        <v>3073</v>
      </c>
      <c r="D15" s="25">
        <v>32458</v>
      </c>
      <c r="E15" s="25">
        <v>0.75</v>
      </c>
      <c r="F15" s="25" t="s">
        <v>36</v>
      </c>
      <c r="G15" s="25" t="s">
        <v>878</v>
      </c>
    </row>
    <row r="16" spans="1:7" x14ac:dyDescent="0.35">
      <c r="A16" s="25" t="s">
        <v>451</v>
      </c>
      <c r="B16" s="25" t="s">
        <v>452</v>
      </c>
      <c r="C16" s="25" t="s">
        <v>3073</v>
      </c>
      <c r="D16" s="25">
        <v>32458</v>
      </c>
      <c r="E16" s="25">
        <v>0.75</v>
      </c>
      <c r="F16" s="25" t="s">
        <v>36</v>
      </c>
      <c r="G16" s="25" t="s">
        <v>878</v>
      </c>
    </row>
    <row r="17" spans="1:7" x14ac:dyDescent="0.35">
      <c r="A17" s="25" t="s">
        <v>2289</v>
      </c>
      <c r="B17" s="25" t="s">
        <v>2290</v>
      </c>
      <c r="C17" s="25" t="s">
        <v>3073</v>
      </c>
      <c r="D17" s="25">
        <v>11805</v>
      </c>
      <c r="E17" s="25">
        <v>0.75</v>
      </c>
      <c r="F17" s="25" t="s">
        <v>160</v>
      </c>
      <c r="G17" s="25" t="s">
        <v>878</v>
      </c>
    </row>
    <row r="18" spans="1:7" x14ac:dyDescent="0.35">
      <c r="A18" s="25" t="s">
        <v>455</v>
      </c>
      <c r="B18" s="25" t="s">
        <v>456</v>
      </c>
      <c r="C18" s="25" t="s">
        <v>3073</v>
      </c>
      <c r="D18" s="25">
        <v>32458</v>
      </c>
      <c r="E18" s="25">
        <v>0.75</v>
      </c>
      <c r="F18" s="25" t="s">
        <v>47</v>
      </c>
      <c r="G18" s="25" t="s">
        <v>36</v>
      </c>
    </row>
    <row r="19" spans="1:7" x14ac:dyDescent="0.35">
      <c r="A19" s="25" t="s">
        <v>453</v>
      </c>
      <c r="B19" s="25" t="s">
        <v>454</v>
      </c>
      <c r="C19" s="25" t="s">
        <v>3066</v>
      </c>
      <c r="D19" s="25">
        <v>16510</v>
      </c>
      <c r="E19" s="25">
        <v>2.3679999999999999</v>
      </c>
      <c r="F19" s="25" t="s">
        <v>47</v>
      </c>
      <c r="G19" s="25" t="s">
        <v>36</v>
      </c>
    </row>
    <row r="20" spans="1:7" x14ac:dyDescent="0.35">
      <c r="A20" s="25" t="s">
        <v>4381</v>
      </c>
      <c r="B20" s="25" t="s">
        <v>4382</v>
      </c>
      <c r="C20" s="25" t="s">
        <v>3073</v>
      </c>
      <c r="D20" s="25">
        <v>16552</v>
      </c>
      <c r="E20" s="25">
        <v>0.74299999999999999</v>
      </c>
      <c r="F20" s="25" t="s">
        <v>87</v>
      </c>
      <c r="G20" s="25" t="s">
        <v>36</v>
      </c>
    </row>
    <row r="21" spans="1:7" x14ac:dyDescent="0.35">
      <c r="A21" s="25" t="s">
        <v>3112</v>
      </c>
      <c r="B21" s="25" t="s">
        <v>3113</v>
      </c>
      <c r="C21" s="25" t="s">
        <v>3070</v>
      </c>
      <c r="D21" s="25">
        <v>9391</v>
      </c>
      <c r="E21" s="25">
        <v>1.298</v>
      </c>
      <c r="F21" s="25" t="s">
        <v>87</v>
      </c>
      <c r="G21" s="25" t="s">
        <v>36</v>
      </c>
    </row>
    <row r="22" spans="1:7" x14ac:dyDescent="0.35">
      <c r="A22" s="25" t="s">
        <v>3118</v>
      </c>
      <c r="B22" s="25" t="s">
        <v>3119</v>
      </c>
      <c r="C22" s="25" t="s">
        <v>3070</v>
      </c>
      <c r="D22" s="25">
        <v>11214</v>
      </c>
      <c r="E22" s="25">
        <v>0.87</v>
      </c>
      <c r="F22" s="25" t="s">
        <v>83</v>
      </c>
      <c r="G22" s="25" t="s">
        <v>36</v>
      </c>
    </row>
    <row r="23" spans="1:7" x14ac:dyDescent="0.35">
      <c r="A23" s="25" t="s">
        <v>571</v>
      </c>
      <c r="B23" s="25" t="s">
        <v>572</v>
      </c>
      <c r="C23" s="25" t="s">
        <v>3073</v>
      </c>
      <c r="D23" s="25">
        <v>11805</v>
      </c>
      <c r="E23" s="25">
        <v>0.75</v>
      </c>
      <c r="F23" s="25" t="s">
        <v>36</v>
      </c>
      <c r="G23" s="25" t="s">
        <v>878</v>
      </c>
    </row>
    <row r="24" spans="1:7" x14ac:dyDescent="0.35">
      <c r="A24" s="25" t="s">
        <v>1844</v>
      </c>
      <c r="B24" s="25" t="s">
        <v>1845</v>
      </c>
      <c r="C24" s="25" t="s">
        <v>3070</v>
      </c>
      <c r="D24" s="25">
        <v>25811</v>
      </c>
      <c r="E24" s="25">
        <v>1.282</v>
      </c>
      <c r="F24" s="25" t="s">
        <v>100</v>
      </c>
      <c r="G24" s="25" t="s">
        <v>878</v>
      </c>
    </row>
    <row r="25" spans="1:7" x14ac:dyDescent="0.35">
      <c r="A25" s="25" t="s">
        <v>3337</v>
      </c>
      <c r="B25" s="25" t="s">
        <v>3338</v>
      </c>
      <c r="C25" s="25" t="s">
        <v>3070</v>
      </c>
      <c r="D25" s="25">
        <v>21613</v>
      </c>
      <c r="E25" s="25">
        <v>1.6930000000000001</v>
      </c>
      <c r="F25" s="25" t="s">
        <v>36</v>
      </c>
      <c r="G25" s="25" t="s">
        <v>36</v>
      </c>
    </row>
    <row r="26" spans="1:7" x14ac:dyDescent="0.35">
      <c r="A26" s="25" t="s">
        <v>1040</v>
      </c>
      <c r="B26" s="25" t="s">
        <v>1041</v>
      </c>
      <c r="C26" s="25" t="s">
        <v>3073</v>
      </c>
      <c r="D26" s="25">
        <v>32458</v>
      </c>
      <c r="E26" s="25">
        <v>0.75</v>
      </c>
      <c r="F26" s="25" t="s">
        <v>53</v>
      </c>
      <c r="G26" s="25" t="s">
        <v>878</v>
      </c>
    </row>
    <row r="27" spans="1:7" x14ac:dyDescent="0.35">
      <c r="A27" s="25" t="s">
        <v>3104</v>
      </c>
      <c r="B27" s="25" t="s">
        <v>3105</v>
      </c>
      <c r="C27" s="25" t="s">
        <v>3070</v>
      </c>
      <c r="D27" s="25">
        <v>30033</v>
      </c>
      <c r="E27" s="25">
        <v>0.92600000000000005</v>
      </c>
      <c r="F27" s="25" t="s">
        <v>83</v>
      </c>
      <c r="G27" s="25" t="s">
        <v>36</v>
      </c>
    </row>
    <row r="28" spans="1:7" x14ac:dyDescent="0.35">
      <c r="A28" s="25" t="s">
        <v>1042</v>
      </c>
      <c r="B28" s="25" t="s">
        <v>1043</v>
      </c>
      <c r="C28" s="25" t="s">
        <v>3073</v>
      </c>
      <c r="D28" s="25">
        <v>32458</v>
      </c>
      <c r="E28" s="25">
        <v>0.75</v>
      </c>
      <c r="F28" s="25" t="s">
        <v>47</v>
      </c>
      <c r="G28" s="25" t="s">
        <v>878</v>
      </c>
    </row>
    <row r="29" spans="1:7" x14ac:dyDescent="0.35">
      <c r="A29" s="25" t="s">
        <v>1840</v>
      </c>
      <c r="B29" s="25" t="s">
        <v>1841</v>
      </c>
      <c r="C29" s="25" t="s">
        <v>3073</v>
      </c>
      <c r="D29" s="25">
        <v>32458</v>
      </c>
      <c r="E29" s="25">
        <v>0.75</v>
      </c>
      <c r="F29" s="25" t="s">
        <v>36</v>
      </c>
      <c r="G29" s="25" t="s">
        <v>878</v>
      </c>
    </row>
    <row r="30" spans="1:7" x14ac:dyDescent="0.35">
      <c r="A30" s="25" t="s">
        <v>1044</v>
      </c>
      <c r="B30" s="25" t="s">
        <v>1045</v>
      </c>
      <c r="C30" s="25" t="s">
        <v>3073</v>
      </c>
      <c r="D30" s="25">
        <v>11805</v>
      </c>
      <c r="E30" s="25">
        <v>0.75</v>
      </c>
      <c r="F30" s="25" t="s">
        <v>36</v>
      </c>
      <c r="G30" s="25" t="s">
        <v>878</v>
      </c>
    </row>
    <row r="31" spans="1:7" x14ac:dyDescent="0.35">
      <c r="A31" s="25" t="s">
        <v>2259</v>
      </c>
      <c r="B31" s="25" t="s">
        <v>2260</v>
      </c>
      <c r="C31" s="25" t="s">
        <v>3066</v>
      </c>
      <c r="D31" s="25">
        <v>5145</v>
      </c>
      <c r="E31" s="25">
        <v>2.6459999999999999</v>
      </c>
      <c r="F31" s="25" t="s">
        <v>35</v>
      </c>
      <c r="G31" s="25" t="s">
        <v>878</v>
      </c>
    </row>
    <row r="32" spans="1:7" x14ac:dyDescent="0.35">
      <c r="A32" s="25" t="s">
        <v>3502</v>
      </c>
      <c r="B32" s="25" t="s">
        <v>3503</v>
      </c>
      <c r="C32" s="25" t="s">
        <v>3070</v>
      </c>
      <c r="D32" s="25">
        <v>29068</v>
      </c>
      <c r="E32" s="25">
        <v>0.98799999999999999</v>
      </c>
      <c r="F32" s="25" t="s">
        <v>39</v>
      </c>
      <c r="G32" s="25" t="s">
        <v>36</v>
      </c>
    </row>
    <row r="33" spans="1:7" x14ac:dyDescent="0.35">
      <c r="A33" s="25" t="s">
        <v>2293</v>
      </c>
      <c r="B33" s="25" t="s">
        <v>2294</v>
      </c>
      <c r="C33" s="25" t="s">
        <v>3073</v>
      </c>
      <c r="D33" s="25">
        <v>11805</v>
      </c>
      <c r="E33" s="25">
        <v>0.75</v>
      </c>
      <c r="F33" s="25" t="s">
        <v>78</v>
      </c>
      <c r="G33" s="25" t="s">
        <v>878</v>
      </c>
    </row>
    <row r="34" spans="1:7" x14ac:dyDescent="0.35">
      <c r="A34" s="25" t="s">
        <v>4397</v>
      </c>
      <c r="B34" s="25" t="s">
        <v>4398</v>
      </c>
      <c r="C34" s="25" t="s">
        <v>3073</v>
      </c>
      <c r="D34" s="25">
        <v>44548</v>
      </c>
      <c r="E34" s="25">
        <v>0.745</v>
      </c>
      <c r="F34" s="25" t="s">
        <v>110</v>
      </c>
      <c r="G34" s="25" t="s">
        <v>36</v>
      </c>
    </row>
    <row r="35" spans="1:7" x14ac:dyDescent="0.35">
      <c r="A35" s="25" t="s">
        <v>3472</v>
      </c>
      <c r="B35" s="25" t="s">
        <v>3473</v>
      </c>
      <c r="C35" s="25" t="s">
        <v>3070</v>
      </c>
      <c r="D35" s="25">
        <v>26978</v>
      </c>
      <c r="E35" s="25">
        <v>1.1830000000000001</v>
      </c>
      <c r="F35" s="25" t="s">
        <v>36</v>
      </c>
      <c r="G35" s="25" t="s">
        <v>36</v>
      </c>
    </row>
    <row r="36" spans="1:7" x14ac:dyDescent="0.35">
      <c r="A36" s="25" t="s">
        <v>457</v>
      </c>
      <c r="B36" s="25" t="s">
        <v>458</v>
      </c>
      <c r="C36" s="25" t="s">
        <v>3073</v>
      </c>
      <c r="D36" s="25">
        <v>32458</v>
      </c>
      <c r="E36" s="25">
        <v>0.75</v>
      </c>
      <c r="F36" s="25" t="s">
        <v>36</v>
      </c>
      <c r="G36" s="25" t="s">
        <v>878</v>
      </c>
    </row>
    <row r="37" spans="1:7" x14ac:dyDescent="0.35">
      <c r="A37" s="25" t="s">
        <v>567</v>
      </c>
      <c r="B37" s="25" t="s">
        <v>568</v>
      </c>
      <c r="C37" s="25" t="s">
        <v>3073</v>
      </c>
      <c r="D37" s="25">
        <v>11805</v>
      </c>
      <c r="E37" s="25">
        <v>0.75</v>
      </c>
      <c r="F37" s="25" t="s">
        <v>36</v>
      </c>
      <c r="G37" s="25" t="s">
        <v>878</v>
      </c>
    </row>
    <row r="38" spans="1:7" x14ac:dyDescent="0.35">
      <c r="A38" s="25" t="s">
        <v>2319</v>
      </c>
      <c r="B38" s="25" t="s">
        <v>2320</v>
      </c>
      <c r="C38" s="25" t="s">
        <v>3070</v>
      </c>
      <c r="D38" s="25">
        <v>8692</v>
      </c>
      <c r="E38" s="25">
        <v>1.4610000000000001</v>
      </c>
      <c r="F38" s="25" t="s">
        <v>87</v>
      </c>
      <c r="G38" s="25" t="s">
        <v>878</v>
      </c>
    </row>
    <row r="39" spans="1:7" x14ac:dyDescent="0.35">
      <c r="A39" s="25" t="s">
        <v>2313</v>
      </c>
      <c r="B39" s="25" t="s">
        <v>2314</v>
      </c>
      <c r="C39" s="25" t="s">
        <v>3073</v>
      </c>
      <c r="D39" s="25">
        <v>32458</v>
      </c>
      <c r="E39" s="25">
        <v>0.75</v>
      </c>
      <c r="F39" s="25" t="s">
        <v>83</v>
      </c>
      <c r="G39" s="25" t="s">
        <v>878</v>
      </c>
    </row>
    <row r="40" spans="1:7" x14ac:dyDescent="0.35">
      <c r="A40" s="25" t="s">
        <v>1046</v>
      </c>
      <c r="B40" s="25" t="s">
        <v>1047</v>
      </c>
      <c r="C40" s="25" t="s">
        <v>3073</v>
      </c>
      <c r="D40" s="25">
        <v>32458</v>
      </c>
      <c r="E40" s="25">
        <v>0.75</v>
      </c>
      <c r="F40" s="25" t="s">
        <v>73</v>
      </c>
      <c r="G40" s="25" t="s">
        <v>878</v>
      </c>
    </row>
    <row r="41" spans="1:7" x14ac:dyDescent="0.35">
      <c r="A41" s="25" t="s">
        <v>3508</v>
      </c>
      <c r="B41" s="25" t="s">
        <v>3509</v>
      </c>
      <c r="C41" s="25" t="s">
        <v>3073</v>
      </c>
      <c r="D41" s="25">
        <v>32396</v>
      </c>
      <c r="E41" s="25">
        <v>0.754</v>
      </c>
      <c r="F41" s="25" t="s">
        <v>39</v>
      </c>
      <c r="G41" s="25" t="s">
        <v>36</v>
      </c>
    </row>
    <row r="42" spans="1:7" x14ac:dyDescent="0.35">
      <c r="A42" s="25" t="s">
        <v>2315</v>
      </c>
      <c r="B42" s="25" t="s">
        <v>2316</v>
      </c>
      <c r="C42" s="25" t="s">
        <v>3073</v>
      </c>
      <c r="D42" s="25">
        <v>32458</v>
      </c>
      <c r="E42" s="25">
        <v>0.75</v>
      </c>
      <c r="F42" s="25" t="s">
        <v>36</v>
      </c>
      <c r="G42" s="25" t="s">
        <v>878</v>
      </c>
    </row>
    <row r="43" spans="1:7" x14ac:dyDescent="0.35">
      <c r="A43" s="25" t="s">
        <v>2283</v>
      </c>
      <c r="B43" s="25" t="s">
        <v>2284</v>
      </c>
      <c r="C43" s="25" t="s">
        <v>3073</v>
      </c>
      <c r="D43" s="25">
        <v>11805</v>
      </c>
      <c r="E43" s="25">
        <v>0.75</v>
      </c>
      <c r="F43" s="25" t="s">
        <v>78</v>
      </c>
      <c r="G43" s="25" t="s">
        <v>878</v>
      </c>
    </row>
    <row r="44" spans="1:7" x14ac:dyDescent="0.35">
      <c r="A44" s="25" t="s">
        <v>531</v>
      </c>
      <c r="B44" s="25" t="s">
        <v>532</v>
      </c>
      <c r="C44" s="25" t="s">
        <v>3066</v>
      </c>
      <c r="D44" s="25">
        <v>20234</v>
      </c>
      <c r="E44" s="25">
        <v>1.8660000000000001</v>
      </c>
      <c r="F44" s="25" t="s">
        <v>53</v>
      </c>
      <c r="G44" s="25" t="s">
        <v>36</v>
      </c>
    </row>
    <row r="45" spans="1:7" x14ac:dyDescent="0.35">
      <c r="A45" s="25" t="s">
        <v>459</v>
      </c>
      <c r="B45" s="25" t="s">
        <v>460</v>
      </c>
      <c r="C45" s="25" t="s">
        <v>3073</v>
      </c>
      <c r="D45" s="25">
        <v>31132</v>
      </c>
      <c r="E45" s="25">
        <v>0.84499999999999997</v>
      </c>
      <c r="F45" s="25" t="s">
        <v>47</v>
      </c>
      <c r="G45" s="25" t="s">
        <v>36</v>
      </c>
    </row>
    <row r="46" spans="1:7" x14ac:dyDescent="0.35">
      <c r="A46" s="25" t="s">
        <v>1048</v>
      </c>
      <c r="B46" s="25" t="s">
        <v>1049</v>
      </c>
      <c r="C46" s="25" t="s">
        <v>3073</v>
      </c>
      <c r="D46" s="25">
        <v>11805</v>
      </c>
      <c r="E46" s="25">
        <v>0.75</v>
      </c>
      <c r="F46" s="25" t="s">
        <v>36</v>
      </c>
      <c r="G46" s="25" t="s">
        <v>878</v>
      </c>
    </row>
    <row r="47" spans="1:7" x14ac:dyDescent="0.35">
      <c r="A47" s="25" t="s">
        <v>1050</v>
      </c>
      <c r="B47" s="25" t="s">
        <v>1051</v>
      </c>
      <c r="C47" s="25" t="s">
        <v>3073</v>
      </c>
      <c r="D47" s="25">
        <v>20941</v>
      </c>
      <c r="E47" s="25">
        <v>0.68300000000000005</v>
      </c>
      <c r="F47" s="25" t="s">
        <v>47</v>
      </c>
      <c r="G47" s="25" t="s">
        <v>36</v>
      </c>
    </row>
    <row r="48" spans="1:7" x14ac:dyDescent="0.35">
      <c r="A48" s="25" t="s">
        <v>2329</v>
      </c>
      <c r="B48" s="25" t="s">
        <v>2330</v>
      </c>
      <c r="C48" s="25" t="s">
        <v>3073</v>
      </c>
      <c r="D48" s="25">
        <v>11805</v>
      </c>
      <c r="E48" s="25">
        <v>0.75</v>
      </c>
      <c r="F48" s="25" t="s">
        <v>78</v>
      </c>
      <c r="G48" s="25" t="s">
        <v>878</v>
      </c>
    </row>
    <row r="49" spans="1:7" x14ac:dyDescent="0.35">
      <c r="A49" s="25" t="s">
        <v>1052</v>
      </c>
      <c r="B49" s="25" t="s">
        <v>1053</v>
      </c>
      <c r="C49" s="25" t="s">
        <v>3066</v>
      </c>
      <c r="D49" s="25">
        <v>5049</v>
      </c>
      <c r="E49" s="25">
        <v>2.6869999999999998</v>
      </c>
      <c r="F49" s="25" t="s">
        <v>36</v>
      </c>
      <c r="G49" s="25" t="s">
        <v>878</v>
      </c>
    </row>
    <row r="50" spans="1:7" x14ac:dyDescent="0.35">
      <c r="A50" s="25" t="s">
        <v>461</v>
      </c>
      <c r="B50" s="25" t="s">
        <v>462</v>
      </c>
      <c r="C50" s="25" t="s">
        <v>3073</v>
      </c>
      <c r="D50" s="25">
        <v>32458</v>
      </c>
      <c r="E50" s="25">
        <v>0.75</v>
      </c>
      <c r="F50" s="25" t="s">
        <v>36</v>
      </c>
      <c r="G50" s="25" t="s">
        <v>878</v>
      </c>
    </row>
    <row r="51" spans="1:7" x14ac:dyDescent="0.35">
      <c r="A51" s="25" t="s">
        <v>4369</v>
      </c>
      <c r="B51" s="25" t="s">
        <v>4370</v>
      </c>
      <c r="C51" s="25" t="s">
        <v>3073</v>
      </c>
      <c r="D51" s="25">
        <v>16552</v>
      </c>
      <c r="E51" s="25">
        <v>0.74299999999999999</v>
      </c>
      <c r="F51" s="25" t="s">
        <v>83</v>
      </c>
      <c r="G51" s="25" t="s">
        <v>36</v>
      </c>
    </row>
    <row r="52" spans="1:7" x14ac:dyDescent="0.35">
      <c r="A52" s="25" t="s">
        <v>4373</v>
      </c>
      <c r="B52" s="25" t="s">
        <v>4374</v>
      </c>
      <c r="C52" s="25" t="s">
        <v>3073</v>
      </c>
      <c r="D52" s="25">
        <v>16552</v>
      </c>
      <c r="E52" s="25">
        <v>0.74299999999999999</v>
      </c>
      <c r="F52" s="25" t="s">
        <v>50</v>
      </c>
      <c r="G52" s="25" t="s">
        <v>36</v>
      </c>
    </row>
    <row r="53" spans="1:7" x14ac:dyDescent="0.35">
      <c r="A53" s="25" t="s">
        <v>463</v>
      </c>
      <c r="B53" s="25" t="s">
        <v>464</v>
      </c>
      <c r="C53" s="25" t="s">
        <v>3070</v>
      </c>
      <c r="D53" s="25">
        <v>27273</v>
      </c>
      <c r="E53" s="25">
        <v>1.157</v>
      </c>
      <c r="F53" s="25" t="s">
        <v>42</v>
      </c>
      <c r="G53" s="25" t="s">
        <v>36</v>
      </c>
    </row>
    <row r="54" spans="1:7" x14ac:dyDescent="0.35">
      <c r="A54" s="25" t="s">
        <v>3102</v>
      </c>
      <c r="B54" s="25" t="s">
        <v>3103</v>
      </c>
      <c r="C54" s="25" t="s">
        <v>3073</v>
      </c>
      <c r="D54" s="25">
        <v>32458</v>
      </c>
      <c r="E54" s="25">
        <v>0.75</v>
      </c>
      <c r="F54" s="25" t="s">
        <v>50</v>
      </c>
      <c r="G54" s="25" t="s">
        <v>878</v>
      </c>
    </row>
    <row r="55" spans="1:7" x14ac:dyDescent="0.35">
      <c r="A55" s="25" t="s">
        <v>2321</v>
      </c>
      <c r="B55" s="25" t="s">
        <v>2322</v>
      </c>
      <c r="C55" s="25" t="s">
        <v>3073</v>
      </c>
      <c r="D55" s="25">
        <v>11805</v>
      </c>
      <c r="E55" s="25">
        <v>0.75</v>
      </c>
      <c r="F55" s="25" t="s">
        <v>83</v>
      </c>
      <c r="G55" s="25" t="s">
        <v>878</v>
      </c>
    </row>
    <row r="56" spans="1:7" x14ac:dyDescent="0.35">
      <c r="A56" s="25" t="s">
        <v>3454</v>
      </c>
      <c r="B56" s="25" t="s">
        <v>3455</v>
      </c>
      <c r="C56" s="25" t="s">
        <v>3073</v>
      </c>
      <c r="D56" s="25">
        <v>11805</v>
      </c>
      <c r="E56" s="25">
        <v>0.75</v>
      </c>
      <c r="F56" s="25" t="s">
        <v>68</v>
      </c>
      <c r="G56" s="25" t="s">
        <v>36</v>
      </c>
    </row>
    <row r="57" spans="1:7" x14ac:dyDescent="0.35">
      <c r="A57" s="25" t="s">
        <v>3480</v>
      </c>
      <c r="B57" s="25" t="s">
        <v>3481</v>
      </c>
      <c r="C57" s="25" t="s">
        <v>3073</v>
      </c>
      <c r="D57" s="25">
        <v>32458</v>
      </c>
      <c r="E57" s="25">
        <v>0.75</v>
      </c>
      <c r="F57" s="25" t="s">
        <v>50</v>
      </c>
      <c r="G57" s="25" t="s">
        <v>36</v>
      </c>
    </row>
    <row r="58" spans="1:7" x14ac:dyDescent="0.35">
      <c r="A58" s="25" t="s">
        <v>3456</v>
      </c>
      <c r="B58" s="25" t="s">
        <v>3457</v>
      </c>
      <c r="C58" s="25" t="s">
        <v>3073</v>
      </c>
      <c r="D58" s="25">
        <v>20706</v>
      </c>
      <c r="E58" s="25">
        <v>0.746</v>
      </c>
      <c r="F58" s="25" t="s">
        <v>83</v>
      </c>
      <c r="G58" s="25" t="s">
        <v>36</v>
      </c>
    </row>
    <row r="59" spans="1:7" x14ac:dyDescent="0.35">
      <c r="A59" s="25" t="s">
        <v>4393</v>
      </c>
      <c r="B59" s="25" t="s">
        <v>4394</v>
      </c>
      <c r="C59" s="25" t="s">
        <v>3073</v>
      </c>
      <c r="D59" s="25">
        <v>44548</v>
      </c>
      <c r="E59" s="25">
        <v>0.745</v>
      </c>
      <c r="F59" s="25" t="s">
        <v>110</v>
      </c>
      <c r="G59" s="25" t="s">
        <v>36</v>
      </c>
    </row>
    <row r="60" spans="1:7" x14ac:dyDescent="0.35">
      <c r="A60" s="25" t="s">
        <v>2311</v>
      </c>
      <c r="B60" s="25" t="s">
        <v>2312</v>
      </c>
      <c r="C60" s="25" t="s">
        <v>3070</v>
      </c>
      <c r="D60" s="25">
        <v>29157</v>
      </c>
      <c r="E60" s="25">
        <v>0.98299999999999998</v>
      </c>
      <c r="F60" s="25" t="s">
        <v>50</v>
      </c>
      <c r="G60" s="25" t="s">
        <v>36</v>
      </c>
    </row>
    <row r="61" spans="1:7" x14ac:dyDescent="0.35">
      <c r="A61" s="25" t="s">
        <v>3474</v>
      </c>
      <c r="B61" s="25" t="s">
        <v>3475</v>
      </c>
      <c r="C61" s="25" t="s">
        <v>3066</v>
      </c>
      <c r="D61" s="25">
        <v>11662</v>
      </c>
      <c r="E61" s="25">
        <v>3.1629999999999998</v>
      </c>
      <c r="F61" s="25" t="s">
        <v>68</v>
      </c>
      <c r="G61" s="25" t="s">
        <v>36</v>
      </c>
    </row>
    <row r="62" spans="1:7" x14ac:dyDescent="0.35">
      <c r="A62" s="25" t="s">
        <v>2299</v>
      </c>
      <c r="B62" s="25" t="s">
        <v>2300</v>
      </c>
      <c r="C62" s="25" t="s">
        <v>3073</v>
      </c>
      <c r="D62" s="25">
        <v>32458</v>
      </c>
      <c r="E62" s="25">
        <v>0.75</v>
      </c>
      <c r="F62" s="25" t="s">
        <v>87</v>
      </c>
      <c r="G62" s="25" t="s">
        <v>36</v>
      </c>
    </row>
    <row r="63" spans="1:7" x14ac:dyDescent="0.35">
      <c r="A63" s="25" t="s">
        <v>563</v>
      </c>
      <c r="B63" s="25" t="s">
        <v>564</v>
      </c>
      <c r="C63" s="25" t="s">
        <v>3073</v>
      </c>
      <c r="D63" s="25">
        <v>32458</v>
      </c>
      <c r="E63" s="25">
        <v>0.75</v>
      </c>
      <c r="F63" s="25" t="s">
        <v>39</v>
      </c>
      <c r="G63" s="25" t="s">
        <v>878</v>
      </c>
    </row>
    <row r="64" spans="1:7" x14ac:dyDescent="0.35">
      <c r="A64" s="25" t="s">
        <v>3460</v>
      </c>
      <c r="B64" s="25" t="s">
        <v>3461</v>
      </c>
      <c r="C64" s="25" t="s">
        <v>3073</v>
      </c>
      <c r="D64" s="25">
        <v>11805</v>
      </c>
      <c r="E64" s="25">
        <v>0.75</v>
      </c>
      <c r="F64" s="25" t="s">
        <v>50</v>
      </c>
      <c r="G64" s="25" t="s">
        <v>36</v>
      </c>
    </row>
    <row r="65" spans="1:7" x14ac:dyDescent="0.35">
      <c r="A65" s="25" t="s">
        <v>3462</v>
      </c>
      <c r="B65" s="25" t="s">
        <v>3463</v>
      </c>
      <c r="C65" s="25" t="s">
        <v>3073</v>
      </c>
      <c r="D65" s="25">
        <v>11805</v>
      </c>
      <c r="E65" s="25">
        <v>0.75</v>
      </c>
      <c r="F65" s="25" t="s">
        <v>50</v>
      </c>
      <c r="G65" s="25" t="s">
        <v>878</v>
      </c>
    </row>
    <row r="66" spans="1:7" x14ac:dyDescent="0.35">
      <c r="A66" s="25" t="s">
        <v>2323</v>
      </c>
      <c r="B66" s="25" t="s">
        <v>2324</v>
      </c>
      <c r="C66" s="25" t="s">
        <v>3073</v>
      </c>
      <c r="D66" s="25">
        <v>32458</v>
      </c>
      <c r="E66" s="25">
        <v>0.75</v>
      </c>
      <c r="F66" s="25" t="s">
        <v>68</v>
      </c>
      <c r="G66" s="25" t="s">
        <v>878</v>
      </c>
    </row>
    <row r="67" spans="1:7" x14ac:dyDescent="0.35">
      <c r="A67" s="25" t="s">
        <v>2325</v>
      </c>
      <c r="B67" s="25" t="s">
        <v>2326</v>
      </c>
      <c r="C67" s="25" t="s">
        <v>3073</v>
      </c>
      <c r="D67" s="25">
        <v>32458</v>
      </c>
      <c r="E67" s="25">
        <v>0.75</v>
      </c>
      <c r="F67" s="25" t="s">
        <v>50</v>
      </c>
      <c r="G67" s="25" t="s">
        <v>36</v>
      </c>
    </row>
    <row r="68" spans="1:7" x14ac:dyDescent="0.35">
      <c r="A68" s="25" t="s">
        <v>2277</v>
      </c>
      <c r="B68" s="25" t="s">
        <v>2278</v>
      </c>
      <c r="C68" s="25" t="s">
        <v>3070</v>
      </c>
      <c r="D68" s="25">
        <v>10039</v>
      </c>
      <c r="E68" s="25">
        <v>1.1539999999999999</v>
      </c>
      <c r="F68" s="25" t="s">
        <v>68</v>
      </c>
      <c r="G68" s="25" t="s">
        <v>36</v>
      </c>
    </row>
    <row r="69" spans="1:7" x14ac:dyDescent="0.35">
      <c r="A69" s="25" t="s">
        <v>465</v>
      </c>
      <c r="B69" s="25" t="s">
        <v>466</v>
      </c>
      <c r="C69" s="25" t="s">
        <v>3066</v>
      </c>
      <c r="D69" s="25">
        <v>4814</v>
      </c>
      <c r="E69" s="25">
        <v>2.794</v>
      </c>
      <c r="F69" s="25" t="s">
        <v>53</v>
      </c>
      <c r="G69" s="25" t="s">
        <v>36</v>
      </c>
    </row>
    <row r="70" spans="1:7" x14ac:dyDescent="0.35">
      <c r="A70" s="25" t="s">
        <v>4391</v>
      </c>
      <c r="B70" s="25" t="s">
        <v>4392</v>
      </c>
      <c r="C70" s="25" t="s">
        <v>3073</v>
      </c>
      <c r="D70" s="25">
        <v>44548</v>
      </c>
      <c r="E70" s="25">
        <v>0.745</v>
      </c>
      <c r="F70" s="25" t="s">
        <v>53</v>
      </c>
      <c r="G70" s="25" t="s">
        <v>36</v>
      </c>
    </row>
    <row r="71" spans="1:7" x14ac:dyDescent="0.35">
      <c r="A71" s="25" t="s">
        <v>4385</v>
      </c>
      <c r="B71" s="25" t="s">
        <v>4386</v>
      </c>
      <c r="C71" s="25" t="s">
        <v>3084</v>
      </c>
      <c r="D71" s="25">
        <v>4774</v>
      </c>
      <c r="E71" s="25">
        <v>4.8319999999999999</v>
      </c>
      <c r="F71" s="25" t="s">
        <v>68</v>
      </c>
      <c r="G71" s="25" t="s">
        <v>36</v>
      </c>
    </row>
    <row r="72" spans="1:7" x14ac:dyDescent="0.35">
      <c r="A72" s="25" t="s">
        <v>3464</v>
      </c>
      <c r="B72" s="25" t="s">
        <v>3465</v>
      </c>
      <c r="C72" s="25" t="s">
        <v>3070</v>
      </c>
      <c r="D72" s="25">
        <v>8962</v>
      </c>
      <c r="E72" s="25">
        <v>1.399</v>
      </c>
      <c r="F72" s="25" t="s">
        <v>68</v>
      </c>
      <c r="G72" s="25" t="s">
        <v>878</v>
      </c>
    </row>
    <row r="73" spans="1:7" x14ac:dyDescent="0.35">
      <c r="A73" s="25" t="s">
        <v>1054</v>
      </c>
      <c r="B73" s="25" t="s">
        <v>1055</v>
      </c>
      <c r="C73" s="25" t="s">
        <v>3073</v>
      </c>
      <c r="D73" s="25">
        <v>32458</v>
      </c>
      <c r="E73" s="25">
        <v>0.75</v>
      </c>
      <c r="F73" s="25" t="s">
        <v>36</v>
      </c>
      <c r="G73" s="25" t="s">
        <v>878</v>
      </c>
    </row>
    <row r="74" spans="1:7" x14ac:dyDescent="0.35">
      <c r="A74" s="25" t="s">
        <v>1056</v>
      </c>
      <c r="B74" s="25" t="s">
        <v>1057</v>
      </c>
      <c r="C74" s="25" t="s">
        <v>3073</v>
      </c>
      <c r="D74" s="25">
        <v>11805</v>
      </c>
      <c r="E74" s="25">
        <v>0.75</v>
      </c>
      <c r="F74" s="25" t="s">
        <v>36</v>
      </c>
      <c r="G74" s="25" t="s">
        <v>878</v>
      </c>
    </row>
    <row r="75" spans="1:7" x14ac:dyDescent="0.35">
      <c r="A75" s="25" t="s">
        <v>2291</v>
      </c>
      <c r="B75" s="25" t="s">
        <v>2292</v>
      </c>
      <c r="C75" s="25" t="s">
        <v>3073</v>
      </c>
      <c r="D75" s="25">
        <v>11805</v>
      </c>
      <c r="E75" s="25">
        <v>0.75</v>
      </c>
      <c r="F75" s="25" t="s">
        <v>4366</v>
      </c>
      <c r="G75" s="25" t="s">
        <v>878</v>
      </c>
    </row>
    <row r="76" spans="1:7" x14ac:dyDescent="0.35">
      <c r="A76" s="25" t="s">
        <v>3468</v>
      </c>
      <c r="B76" s="25" t="s">
        <v>3469</v>
      </c>
      <c r="C76" s="25" t="s">
        <v>3084</v>
      </c>
      <c r="D76" s="25">
        <v>3363</v>
      </c>
      <c r="E76" s="25">
        <v>5.375</v>
      </c>
      <c r="F76" s="25" t="s">
        <v>53</v>
      </c>
      <c r="G76" s="25" t="s">
        <v>36</v>
      </c>
    </row>
    <row r="77" spans="1:7" x14ac:dyDescent="0.35">
      <c r="A77" s="25" t="s">
        <v>559</v>
      </c>
      <c r="B77" s="25" t="s">
        <v>560</v>
      </c>
      <c r="C77" s="25" t="s">
        <v>3073</v>
      </c>
      <c r="D77" s="25">
        <v>11805</v>
      </c>
      <c r="E77" s="25">
        <v>0.75</v>
      </c>
      <c r="F77" s="25" t="s">
        <v>36</v>
      </c>
      <c r="G77" s="25" t="s">
        <v>878</v>
      </c>
    </row>
    <row r="78" spans="1:7" x14ac:dyDescent="0.35">
      <c r="A78" s="25" t="s">
        <v>1058</v>
      </c>
      <c r="B78" s="25" t="s">
        <v>1059</v>
      </c>
      <c r="C78" s="25" t="s">
        <v>3073</v>
      </c>
      <c r="D78" s="25">
        <v>32458</v>
      </c>
      <c r="E78" s="25">
        <v>0.75</v>
      </c>
      <c r="F78" s="25" t="s">
        <v>36</v>
      </c>
      <c r="G78" s="25" t="s">
        <v>878</v>
      </c>
    </row>
    <row r="79" spans="1:7" x14ac:dyDescent="0.35">
      <c r="A79" s="25" t="s">
        <v>467</v>
      </c>
      <c r="B79" s="25" t="s">
        <v>468</v>
      </c>
      <c r="C79" s="25" t="s">
        <v>3073</v>
      </c>
      <c r="D79" s="25">
        <v>11805</v>
      </c>
      <c r="E79" s="25">
        <v>0.75</v>
      </c>
      <c r="F79" s="25" t="s">
        <v>42</v>
      </c>
      <c r="G79" s="25" t="s">
        <v>878</v>
      </c>
    </row>
    <row r="80" spans="1:7" x14ac:dyDescent="0.35">
      <c r="A80" s="25" t="s">
        <v>3106</v>
      </c>
      <c r="B80" s="25" t="s">
        <v>3107</v>
      </c>
      <c r="C80" s="25" t="s">
        <v>3073</v>
      </c>
      <c r="D80" s="25">
        <v>32458</v>
      </c>
      <c r="E80" s="25">
        <v>0.75</v>
      </c>
      <c r="F80" s="25" t="s">
        <v>50</v>
      </c>
      <c r="G80" s="25" t="s">
        <v>878</v>
      </c>
    </row>
    <row r="81" spans="1:7" x14ac:dyDescent="0.35">
      <c r="A81" s="25" t="s">
        <v>469</v>
      </c>
      <c r="B81" s="25" t="s">
        <v>470</v>
      </c>
      <c r="C81" s="25" t="s">
        <v>3073</v>
      </c>
      <c r="D81" s="25">
        <v>32458</v>
      </c>
      <c r="E81" s="25">
        <v>0.75</v>
      </c>
      <c r="F81" s="25" t="s">
        <v>68</v>
      </c>
      <c r="G81" s="25" t="s">
        <v>878</v>
      </c>
    </row>
    <row r="82" spans="1:7" x14ac:dyDescent="0.35">
      <c r="A82" s="25" t="s">
        <v>2305</v>
      </c>
      <c r="B82" s="25" t="s">
        <v>2306</v>
      </c>
      <c r="C82" s="25" t="s">
        <v>3084</v>
      </c>
      <c r="D82" s="25">
        <v>1120</v>
      </c>
      <c r="E82" s="25">
        <v>5.5289999999999999</v>
      </c>
      <c r="F82" s="25" t="s">
        <v>83</v>
      </c>
      <c r="G82" s="25" t="s">
        <v>36</v>
      </c>
    </row>
    <row r="83" spans="1:7" x14ac:dyDescent="0.35">
      <c r="A83" s="25" t="s">
        <v>3500</v>
      </c>
      <c r="B83" s="25" t="s">
        <v>3501</v>
      </c>
      <c r="C83" s="25" t="s">
        <v>3073</v>
      </c>
      <c r="D83" s="25">
        <v>58291</v>
      </c>
      <c r="E83" s="25">
        <v>0.38800000000000001</v>
      </c>
      <c r="F83" s="25" t="s">
        <v>50</v>
      </c>
      <c r="G83" s="25" t="s">
        <v>36</v>
      </c>
    </row>
    <row r="84" spans="1:7" x14ac:dyDescent="0.35">
      <c r="A84" s="25" t="s">
        <v>3490</v>
      </c>
      <c r="B84" s="25" t="s">
        <v>3491</v>
      </c>
      <c r="C84" s="25" t="s">
        <v>3070</v>
      </c>
      <c r="D84" s="25">
        <v>29268</v>
      </c>
      <c r="E84" s="25">
        <v>0.97699999999999998</v>
      </c>
      <c r="F84" s="25" t="s">
        <v>39</v>
      </c>
      <c r="G84" s="25" t="s">
        <v>36</v>
      </c>
    </row>
    <row r="85" spans="1:7" x14ac:dyDescent="0.35">
      <c r="A85" s="25" t="s">
        <v>2287</v>
      </c>
      <c r="B85" s="25" t="s">
        <v>2288</v>
      </c>
      <c r="C85" s="25" t="s">
        <v>3073</v>
      </c>
      <c r="D85" s="25">
        <v>11805</v>
      </c>
      <c r="E85" s="25">
        <v>0.75</v>
      </c>
      <c r="F85" s="25" t="s">
        <v>78</v>
      </c>
      <c r="G85" s="25" t="s">
        <v>878</v>
      </c>
    </row>
    <row r="86" spans="1:7" x14ac:dyDescent="0.35">
      <c r="A86" s="25" t="s">
        <v>4383</v>
      </c>
      <c r="B86" s="25" t="s">
        <v>4384</v>
      </c>
      <c r="C86" s="25" t="s">
        <v>3073</v>
      </c>
      <c r="D86" s="25">
        <v>16552</v>
      </c>
      <c r="E86" s="25">
        <v>0.74299999999999999</v>
      </c>
      <c r="F86" s="25" t="s">
        <v>42</v>
      </c>
      <c r="G86" s="25" t="s">
        <v>36</v>
      </c>
    </row>
    <row r="87" spans="1:7" x14ac:dyDescent="0.35">
      <c r="A87" s="25" t="s">
        <v>4371</v>
      </c>
      <c r="B87" s="25" t="s">
        <v>4372</v>
      </c>
      <c r="C87" s="25" t="s">
        <v>3073</v>
      </c>
      <c r="D87" s="25">
        <v>16552</v>
      </c>
      <c r="E87" s="25">
        <v>0.74299999999999999</v>
      </c>
      <c r="F87" s="25" t="s">
        <v>50</v>
      </c>
      <c r="G87" s="25" t="s">
        <v>36</v>
      </c>
    </row>
    <row r="88" spans="1:7" x14ac:dyDescent="0.35">
      <c r="A88" s="25" t="s">
        <v>3108</v>
      </c>
      <c r="B88" s="25" t="s">
        <v>3109</v>
      </c>
      <c r="C88" s="25" t="s">
        <v>3073</v>
      </c>
      <c r="D88" s="25">
        <v>32458</v>
      </c>
      <c r="E88" s="25">
        <v>0.75</v>
      </c>
      <c r="F88" s="25" t="s">
        <v>83</v>
      </c>
      <c r="G88" s="25" t="s">
        <v>36</v>
      </c>
    </row>
    <row r="89" spans="1:7" x14ac:dyDescent="0.35">
      <c r="A89" s="25" t="s">
        <v>2307</v>
      </c>
      <c r="B89" s="25" t="s">
        <v>2308</v>
      </c>
      <c r="C89" s="25" t="s">
        <v>3073</v>
      </c>
      <c r="D89" s="25">
        <v>32458</v>
      </c>
      <c r="E89" s="25">
        <v>0.75</v>
      </c>
      <c r="F89" s="25" t="s">
        <v>83</v>
      </c>
      <c r="G89" s="25" t="s">
        <v>878</v>
      </c>
    </row>
    <row r="90" spans="1:7" x14ac:dyDescent="0.35">
      <c r="A90" s="25" t="s">
        <v>1842</v>
      </c>
      <c r="B90" s="25" t="s">
        <v>1843</v>
      </c>
      <c r="C90" s="25" t="s">
        <v>3073</v>
      </c>
      <c r="D90" s="25">
        <v>32458</v>
      </c>
      <c r="E90" s="25">
        <v>0.75</v>
      </c>
      <c r="F90" s="25" t="s">
        <v>87</v>
      </c>
      <c r="G90" s="25" t="s">
        <v>878</v>
      </c>
    </row>
    <row r="91" spans="1:7" x14ac:dyDescent="0.35">
      <c r="A91" s="25" t="s">
        <v>1060</v>
      </c>
      <c r="B91" s="25" t="s">
        <v>1061</v>
      </c>
      <c r="C91" s="25" t="s">
        <v>3073</v>
      </c>
      <c r="D91" s="25">
        <v>32458</v>
      </c>
      <c r="E91" s="25">
        <v>0.75</v>
      </c>
      <c r="F91" s="25" t="s">
        <v>47</v>
      </c>
      <c r="G91" s="25" t="s">
        <v>878</v>
      </c>
    </row>
    <row r="92" spans="1:7" x14ac:dyDescent="0.35">
      <c r="A92" s="25" t="s">
        <v>561</v>
      </c>
      <c r="B92" s="25" t="s">
        <v>562</v>
      </c>
      <c r="C92" s="25" t="s">
        <v>3073</v>
      </c>
      <c r="D92" s="25">
        <v>11805</v>
      </c>
      <c r="E92" s="25">
        <v>0.75</v>
      </c>
      <c r="F92" s="25" t="s">
        <v>36</v>
      </c>
      <c r="G92" s="25" t="s">
        <v>36</v>
      </c>
    </row>
    <row r="93" spans="1:7" x14ac:dyDescent="0.35">
      <c r="A93" s="25" t="s">
        <v>1062</v>
      </c>
      <c r="B93" s="25" t="s">
        <v>1063</v>
      </c>
      <c r="C93" s="25" t="s">
        <v>3073</v>
      </c>
      <c r="D93" s="25">
        <v>32458</v>
      </c>
      <c r="E93" s="25">
        <v>0.75</v>
      </c>
      <c r="F93" s="25" t="s">
        <v>36</v>
      </c>
      <c r="G93" s="25" t="s">
        <v>878</v>
      </c>
    </row>
    <row r="94" spans="1:7" x14ac:dyDescent="0.35">
      <c r="A94" s="25" t="s">
        <v>3114</v>
      </c>
      <c r="B94" s="25" t="s">
        <v>3115</v>
      </c>
      <c r="C94" s="25" t="s">
        <v>3073</v>
      </c>
      <c r="D94" s="25">
        <v>11805</v>
      </c>
      <c r="E94" s="25">
        <v>0.75</v>
      </c>
      <c r="F94" s="25" t="s">
        <v>87</v>
      </c>
      <c r="G94" s="25" t="s">
        <v>36</v>
      </c>
    </row>
    <row r="95" spans="1:7" x14ac:dyDescent="0.35">
      <c r="A95" s="25" t="s">
        <v>1064</v>
      </c>
      <c r="B95" s="25" t="s">
        <v>1065</v>
      </c>
      <c r="C95" s="25" t="s">
        <v>3073</v>
      </c>
      <c r="D95" s="25">
        <v>32458</v>
      </c>
      <c r="E95" s="25">
        <v>0.75</v>
      </c>
      <c r="F95" s="25" t="s">
        <v>36</v>
      </c>
      <c r="G95" s="25" t="s">
        <v>878</v>
      </c>
    </row>
    <row r="96" spans="1:7" x14ac:dyDescent="0.35">
      <c r="A96" s="25" t="s">
        <v>471</v>
      </c>
      <c r="B96" s="25" t="s">
        <v>472</v>
      </c>
      <c r="C96" s="25" t="s">
        <v>3073</v>
      </c>
      <c r="D96" s="25">
        <v>57917</v>
      </c>
      <c r="E96" s="25">
        <v>0.56200000000000006</v>
      </c>
      <c r="F96" s="25" t="s">
        <v>100</v>
      </c>
      <c r="G96" s="25" t="s">
        <v>36</v>
      </c>
    </row>
    <row r="97" spans="1:7" x14ac:dyDescent="0.35">
      <c r="A97" s="25" t="s">
        <v>1066</v>
      </c>
      <c r="B97" s="25" t="s">
        <v>1067</v>
      </c>
      <c r="C97" s="25" t="s">
        <v>3073</v>
      </c>
      <c r="D97" s="25">
        <v>32458</v>
      </c>
      <c r="E97" s="25">
        <v>0.75</v>
      </c>
      <c r="F97" s="25" t="s">
        <v>36</v>
      </c>
      <c r="G97" s="25" t="s">
        <v>878</v>
      </c>
    </row>
    <row r="98" spans="1:7" x14ac:dyDescent="0.35">
      <c r="A98" s="25" t="s">
        <v>473</v>
      </c>
      <c r="B98" s="25" t="s">
        <v>474</v>
      </c>
      <c r="C98" s="25" t="s">
        <v>3066</v>
      </c>
      <c r="D98" s="25">
        <v>10534</v>
      </c>
      <c r="E98" s="25">
        <v>3.3849999999999998</v>
      </c>
      <c r="F98" s="25" t="s">
        <v>36</v>
      </c>
      <c r="G98" s="25" t="s">
        <v>36</v>
      </c>
    </row>
    <row r="99" spans="1:7" x14ac:dyDescent="0.35">
      <c r="A99" s="25" t="s">
        <v>1068</v>
      </c>
      <c r="B99" s="25" t="s">
        <v>1069</v>
      </c>
      <c r="C99" s="25" t="s">
        <v>3073</v>
      </c>
      <c r="D99" s="25">
        <v>11805</v>
      </c>
      <c r="E99" s="25">
        <v>0.75</v>
      </c>
      <c r="F99" s="25" t="s">
        <v>36</v>
      </c>
      <c r="G99" s="25" t="s">
        <v>878</v>
      </c>
    </row>
    <row r="100" spans="1:7" x14ac:dyDescent="0.35">
      <c r="A100" s="25" t="s">
        <v>2269</v>
      </c>
      <c r="B100" s="25" t="s">
        <v>2270</v>
      </c>
      <c r="C100" s="25" t="s">
        <v>3073</v>
      </c>
      <c r="D100" s="25">
        <v>32458</v>
      </c>
      <c r="E100" s="25">
        <v>0.75</v>
      </c>
      <c r="F100" s="25" t="s">
        <v>78</v>
      </c>
      <c r="G100" s="25" t="s">
        <v>878</v>
      </c>
    </row>
    <row r="101" spans="1:7" x14ac:dyDescent="0.35">
      <c r="A101" s="25" t="s">
        <v>3494</v>
      </c>
      <c r="B101" s="25" t="s">
        <v>3495</v>
      </c>
      <c r="C101" s="25" t="s">
        <v>3073</v>
      </c>
      <c r="D101" s="25">
        <v>31241</v>
      </c>
      <c r="E101" s="25">
        <v>0.83699999999999997</v>
      </c>
      <c r="F101" s="25" t="s">
        <v>50</v>
      </c>
      <c r="G101" s="25" t="s">
        <v>36</v>
      </c>
    </row>
    <row r="102" spans="1:7" x14ac:dyDescent="0.35">
      <c r="A102" s="25" t="s">
        <v>742</v>
      </c>
      <c r="B102" s="25" t="s">
        <v>743</v>
      </c>
      <c r="C102" s="25" t="s">
        <v>3066</v>
      </c>
      <c r="D102" s="25">
        <v>5142</v>
      </c>
      <c r="E102" s="25">
        <v>2.6469999999999998</v>
      </c>
      <c r="F102" s="25" t="s">
        <v>36</v>
      </c>
      <c r="G102" s="25" t="s">
        <v>36</v>
      </c>
    </row>
    <row r="103" spans="1:7" x14ac:dyDescent="0.35">
      <c r="A103" s="25" t="s">
        <v>475</v>
      </c>
      <c r="B103" s="25" t="s">
        <v>476</v>
      </c>
      <c r="C103" s="25" t="s">
        <v>3073</v>
      </c>
      <c r="D103" s="25">
        <v>32458</v>
      </c>
      <c r="E103" s="25">
        <v>0.75</v>
      </c>
      <c r="F103" s="25" t="s">
        <v>148</v>
      </c>
      <c r="G103" s="25" t="s">
        <v>878</v>
      </c>
    </row>
    <row r="104" spans="1:7" x14ac:dyDescent="0.35">
      <c r="A104" s="25" t="s">
        <v>2275</v>
      </c>
      <c r="B104" s="25" t="s">
        <v>2276</v>
      </c>
      <c r="C104" s="25" t="s">
        <v>3070</v>
      </c>
      <c r="D104" s="25">
        <v>11026</v>
      </c>
      <c r="E104" s="25">
        <v>0.90800000000000003</v>
      </c>
      <c r="F104" s="25" t="s">
        <v>100</v>
      </c>
      <c r="G104" s="25" t="s">
        <v>36</v>
      </c>
    </row>
    <row r="105" spans="1:7" x14ac:dyDescent="0.35">
      <c r="A105" s="25" t="s">
        <v>4399</v>
      </c>
      <c r="B105" s="25" t="s">
        <v>4400</v>
      </c>
      <c r="C105" s="25" t="s">
        <v>3073</v>
      </c>
      <c r="D105" s="25">
        <v>44548</v>
      </c>
      <c r="E105" s="25">
        <v>0.745</v>
      </c>
      <c r="F105" s="25" t="s">
        <v>110</v>
      </c>
      <c r="G105" s="25" t="s">
        <v>36</v>
      </c>
    </row>
    <row r="106" spans="1:7" x14ac:dyDescent="0.35">
      <c r="A106" s="25" t="s">
        <v>4364</v>
      </c>
      <c r="B106" s="25" t="s">
        <v>4365</v>
      </c>
      <c r="C106" s="25" t="s">
        <v>3073</v>
      </c>
      <c r="D106" s="25">
        <v>11805</v>
      </c>
      <c r="E106" s="25">
        <v>0.75</v>
      </c>
      <c r="F106" s="25" t="s">
        <v>42</v>
      </c>
      <c r="G106" s="25" t="s">
        <v>36</v>
      </c>
    </row>
    <row r="107" spans="1:7" x14ac:dyDescent="0.35">
      <c r="A107" s="25" t="s">
        <v>3476</v>
      </c>
      <c r="B107" s="25" t="s">
        <v>3477</v>
      </c>
      <c r="C107" s="25" t="s">
        <v>3066</v>
      </c>
      <c r="D107" s="25">
        <v>11026</v>
      </c>
      <c r="E107" s="25">
        <v>3.294</v>
      </c>
      <c r="F107" s="25" t="s">
        <v>36</v>
      </c>
      <c r="G107" s="25" t="s">
        <v>36</v>
      </c>
    </row>
    <row r="108" spans="1:7" x14ac:dyDescent="0.35">
      <c r="A108" s="25" t="s">
        <v>3506</v>
      </c>
      <c r="B108" s="25" t="s">
        <v>3507</v>
      </c>
      <c r="C108" s="25" t="s">
        <v>3070</v>
      </c>
      <c r="D108" s="25">
        <v>26137</v>
      </c>
      <c r="E108" s="25">
        <v>1.254</v>
      </c>
      <c r="F108" s="25" t="s">
        <v>39</v>
      </c>
      <c r="G108" s="25" t="s">
        <v>36</v>
      </c>
    </row>
    <row r="109" spans="1:7" x14ac:dyDescent="0.35">
      <c r="A109" s="25" t="s">
        <v>3504</v>
      </c>
      <c r="B109" s="25" t="s">
        <v>3505</v>
      </c>
      <c r="C109" s="25" t="s">
        <v>3073</v>
      </c>
      <c r="D109" s="25">
        <v>31951</v>
      </c>
      <c r="E109" s="25">
        <v>0.78500000000000003</v>
      </c>
      <c r="F109" s="25" t="s">
        <v>68</v>
      </c>
      <c r="G109" s="25" t="s">
        <v>36</v>
      </c>
    </row>
    <row r="110" spans="1:7" x14ac:dyDescent="0.35">
      <c r="A110" s="25" t="s">
        <v>3450</v>
      </c>
      <c r="B110" s="25" t="s">
        <v>3451</v>
      </c>
      <c r="C110" s="25" t="s">
        <v>3065</v>
      </c>
      <c r="D110" s="25">
        <v>2256</v>
      </c>
      <c r="E110" s="25">
        <v>4.3040000000000003</v>
      </c>
      <c r="F110" s="25" t="s">
        <v>68</v>
      </c>
      <c r="G110" s="25" t="s">
        <v>36</v>
      </c>
    </row>
    <row r="111" spans="1:7" x14ac:dyDescent="0.35">
      <c r="A111" s="25" t="s">
        <v>2303</v>
      </c>
      <c r="B111" s="25" t="s">
        <v>2304</v>
      </c>
      <c r="C111" s="25" t="s">
        <v>3070</v>
      </c>
      <c r="D111" s="25">
        <v>27836</v>
      </c>
      <c r="E111" s="25">
        <v>1.1080000000000001</v>
      </c>
      <c r="F111" s="25" t="s">
        <v>83</v>
      </c>
      <c r="G111" s="25" t="s">
        <v>36</v>
      </c>
    </row>
    <row r="112" spans="1:7" x14ac:dyDescent="0.35">
      <c r="A112" s="25" t="s">
        <v>2267</v>
      </c>
      <c r="B112" s="25" t="s">
        <v>2268</v>
      </c>
      <c r="C112" s="25" t="s">
        <v>3073</v>
      </c>
      <c r="D112" s="25">
        <v>11805</v>
      </c>
      <c r="E112" s="25">
        <v>0.75</v>
      </c>
      <c r="F112" s="25" t="s">
        <v>39</v>
      </c>
      <c r="G112" s="25" t="s">
        <v>36</v>
      </c>
    </row>
    <row r="113" spans="1:7" x14ac:dyDescent="0.35">
      <c r="A113" s="25" t="s">
        <v>2295</v>
      </c>
      <c r="B113" s="25" t="s">
        <v>2296</v>
      </c>
      <c r="C113" s="25" t="s">
        <v>3073</v>
      </c>
      <c r="D113" s="25">
        <v>32458</v>
      </c>
      <c r="E113" s="25">
        <v>0.75</v>
      </c>
      <c r="F113" s="25" t="s">
        <v>87</v>
      </c>
      <c r="G113" s="25" t="s">
        <v>36</v>
      </c>
    </row>
    <row r="114" spans="1:7" x14ac:dyDescent="0.35">
      <c r="A114" s="25" t="s">
        <v>2297</v>
      </c>
      <c r="B114" s="25" t="s">
        <v>2298</v>
      </c>
      <c r="C114" s="25" t="s">
        <v>3073</v>
      </c>
      <c r="D114" s="25">
        <v>32458</v>
      </c>
      <c r="E114" s="25">
        <v>0.75</v>
      </c>
      <c r="F114" s="25" t="s">
        <v>83</v>
      </c>
      <c r="G114" s="25" t="s">
        <v>36</v>
      </c>
    </row>
    <row r="115" spans="1:7" x14ac:dyDescent="0.35">
      <c r="A115" s="25" t="s">
        <v>2279</v>
      </c>
      <c r="B115" s="25" t="s">
        <v>2280</v>
      </c>
      <c r="C115" s="25" t="s">
        <v>3073</v>
      </c>
      <c r="D115" s="25">
        <v>11805</v>
      </c>
      <c r="E115" s="25">
        <v>0.75</v>
      </c>
      <c r="F115" s="25" t="s">
        <v>68</v>
      </c>
      <c r="G115" s="25" t="s">
        <v>36</v>
      </c>
    </row>
    <row r="116" spans="1:7" x14ac:dyDescent="0.35">
      <c r="A116" s="25" t="s">
        <v>477</v>
      </c>
      <c r="B116" s="25" t="s">
        <v>478</v>
      </c>
      <c r="C116" s="25" t="s">
        <v>3070</v>
      </c>
      <c r="D116" s="25">
        <v>25323</v>
      </c>
      <c r="E116" s="25">
        <v>1.32</v>
      </c>
      <c r="F116" s="25" t="s">
        <v>100</v>
      </c>
      <c r="G116" s="25" t="s">
        <v>36</v>
      </c>
    </row>
    <row r="117" spans="1:7" x14ac:dyDescent="0.35">
      <c r="A117" s="25" t="s">
        <v>573</v>
      </c>
      <c r="B117" s="25" t="s">
        <v>574</v>
      </c>
      <c r="C117" s="25" t="s">
        <v>3073</v>
      </c>
      <c r="D117" s="25">
        <v>32458</v>
      </c>
      <c r="E117" s="25">
        <v>0.75</v>
      </c>
      <c r="F117" s="25" t="s">
        <v>36</v>
      </c>
      <c r="G117" s="25" t="s">
        <v>878</v>
      </c>
    </row>
    <row r="118" spans="1:7" x14ac:dyDescent="0.35">
      <c r="A118" s="25" t="s">
        <v>479</v>
      </c>
      <c r="B118" s="25" t="s">
        <v>480</v>
      </c>
      <c r="C118" s="25" t="s">
        <v>3066</v>
      </c>
      <c r="D118" s="25">
        <v>19520</v>
      </c>
      <c r="E118" s="25">
        <v>1.954</v>
      </c>
      <c r="F118" s="25" t="s">
        <v>36</v>
      </c>
      <c r="G118" s="25" t="s">
        <v>36</v>
      </c>
    </row>
    <row r="119" spans="1:7" x14ac:dyDescent="0.35">
      <c r="A119" s="25" t="s">
        <v>3488</v>
      </c>
      <c r="B119" s="25" t="s">
        <v>3489</v>
      </c>
      <c r="C119" s="25" t="s">
        <v>3066</v>
      </c>
      <c r="D119" s="25">
        <v>15739</v>
      </c>
      <c r="E119" s="25">
        <v>2.4780000000000002</v>
      </c>
      <c r="F119" s="25" t="s">
        <v>39</v>
      </c>
      <c r="G119" s="25" t="s">
        <v>36</v>
      </c>
    </row>
    <row r="120" spans="1:7" x14ac:dyDescent="0.35">
      <c r="A120" s="25" t="s">
        <v>2301</v>
      </c>
      <c r="B120" s="25" t="s">
        <v>2302</v>
      </c>
      <c r="C120" s="25" t="s">
        <v>3073</v>
      </c>
      <c r="D120" s="25">
        <v>32458</v>
      </c>
      <c r="E120" s="25">
        <v>0.75</v>
      </c>
      <c r="F120" s="25" t="s">
        <v>83</v>
      </c>
      <c r="G120" s="25" t="s">
        <v>878</v>
      </c>
    </row>
    <row r="121" spans="1:7" x14ac:dyDescent="0.35">
      <c r="A121" s="25" t="s">
        <v>4387</v>
      </c>
      <c r="B121" s="25" t="s">
        <v>4388</v>
      </c>
      <c r="C121" s="25" t="s">
        <v>3073</v>
      </c>
      <c r="D121" s="25">
        <v>32458</v>
      </c>
      <c r="E121" s="25">
        <v>0.75</v>
      </c>
      <c r="F121" s="25" t="s">
        <v>78</v>
      </c>
      <c r="G121" s="25" t="s">
        <v>36</v>
      </c>
    </row>
    <row r="122" spans="1:7" x14ac:dyDescent="0.35">
      <c r="A122" s="25" t="s">
        <v>4389</v>
      </c>
      <c r="B122" s="25" t="s">
        <v>4390</v>
      </c>
      <c r="C122" s="25" t="s">
        <v>3073</v>
      </c>
      <c r="D122" s="25">
        <v>32458</v>
      </c>
      <c r="E122" s="25">
        <v>0.75</v>
      </c>
      <c r="F122" s="25" t="s">
        <v>68</v>
      </c>
      <c r="G122" s="25" t="s">
        <v>36</v>
      </c>
    </row>
    <row r="123" spans="1:7" x14ac:dyDescent="0.35">
      <c r="A123" s="25" t="s">
        <v>4395</v>
      </c>
      <c r="B123" s="25" t="s">
        <v>4396</v>
      </c>
      <c r="C123" s="25" t="s">
        <v>3073</v>
      </c>
      <c r="D123" s="25">
        <v>44548</v>
      </c>
      <c r="E123" s="25">
        <v>0.745</v>
      </c>
      <c r="F123" s="25" t="s">
        <v>110</v>
      </c>
      <c r="G123" s="25" t="s">
        <v>36</v>
      </c>
    </row>
    <row r="124" spans="1:7" x14ac:dyDescent="0.35">
      <c r="A124" s="25" t="s">
        <v>3484</v>
      </c>
      <c r="B124" s="25" t="s">
        <v>3485</v>
      </c>
      <c r="C124" s="25" t="s">
        <v>3073</v>
      </c>
      <c r="D124" s="25">
        <v>32458</v>
      </c>
      <c r="E124" s="25">
        <v>0.75</v>
      </c>
      <c r="F124" s="25" t="s">
        <v>110</v>
      </c>
      <c r="G124" s="25" t="s">
        <v>36</v>
      </c>
    </row>
    <row r="125" spans="1:7" x14ac:dyDescent="0.35">
      <c r="A125" s="25" t="s">
        <v>3470</v>
      </c>
      <c r="B125" s="25" t="s">
        <v>3471</v>
      </c>
      <c r="C125" s="25" t="s">
        <v>3065</v>
      </c>
      <c r="D125" s="25">
        <v>7806</v>
      </c>
      <c r="E125" s="25">
        <v>3.9769999999999999</v>
      </c>
      <c r="F125" s="25" t="s">
        <v>42</v>
      </c>
      <c r="G125" s="25" t="s">
        <v>36</v>
      </c>
    </row>
    <row r="126" spans="1:7" x14ac:dyDescent="0.35">
      <c r="A126" s="25" t="s">
        <v>3478</v>
      </c>
      <c r="B126" s="25" t="s">
        <v>3479</v>
      </c>
      <c r="C126" s="25" t="s">
        <v>3070</v>
      </c>
      <c r="D126" s="25">
        <v>22118</v>
      </c>
      <c r="E126" s="25">
        <v>1.643</v>
      </c>
      <c r="F126" s="25" t="s">
        <v>36</v>
      </c>
      <c r="G126" s="25" t="s">
        <v>36</v>
      </c>
    </row>
    <row r="127" spans="1:7" x14ac:dyDescent="0.35">
      <c r="A127" s="25" t="s">
        <v>3098</v>
      </c>
      <c r="B127" s="25" t="s">
        <v>3099</v>
      </c>
      <c r="C127" s="25" t="s">
        <v>3073</v>
      </c>
      <c r="D127" s="25">
        <v>32458</v>
      </c>
      <c r="E127" s="25">
        <v>0.75</v>
      </c>
      <c r="F127" s="25" t="s">
        <v>83</v>
      </c>
      <c r="G127" s="25" t="s">
        <v>878</v>
      </c>
    </row>
    <row r="128" spans="1:7" x14ac:dyDescent="0.35">
      <c r="A128" s="25" t="s">
        <v>2261</v>
      </c>
      <c r="B128" s="25" t="s">
        <v>2262</v>
      </c>
      <c r="C128" s="25" t="s">
        <v>3070</v>
      </c>
      <c r="D128" s="25">
        <v>10179</v>
      </c>
      <c r="E128" s="25">
        <v>1.1200000000000001</v>
      </c>
      <c r="F128" s="25" t="s">
        <v>42</v>
      </c>
      <c r="G128" s="25" t="s">
        <v>36</v>
      </c>
    </row>
    <row r="129" spans="1:7" x14ac:dyDescent="0.35">
      <c r="A129" s="25" t="s">
        <v>3498</v>
      </c>
      <c r="B129" s="25" t="s">
        <v>3499</v>
      </c>
      <c r="C129" s="25" t="s">
        <v>3070</v>
      </c>
      <c r="D129" s="25">
        <v>30657</v>
      </c>
      <c r="E129" s="25">
        <v>0.88</v>
      </c>
      <c r="F129" s="25" t="s">
        <v>53</v>
      </c>
      <c r="G129" s="25" t="s">
        <v>36</v>
      </c>
    </row>
    <row r="130" spans="1:7" x14ac:dyDescent="0.35">
      <c r="A130" s="25" t="s">
        <v>3100</v>
      </c>
      <c r="B130" s="25" t="s">
        <v>3101</v>
      </c>
      <c r="C130" s="25" t="s">
        <v>3070</v>
      </c>
      <c r="D130" s="25">
        <v>29613</v>
      </c>
      <c r="E130" s="25">
        <v>0.95499999999999996</v>
      </c>
      <c r="F130" s="25" t="s">
        <v>87</v>
      </c>
      <c r="G130" s="25" t="s">
        <v>36</v>
      </c>
    </row>
    <row r="131" spans="1:7" x14ac:dyDescent="0.35">
      <c r="A131" s="25" t="s">
        <v>481</v>
      </c>
      <c r="B131" s="25" t="s">
        <v>482</v>
      </c>
      <c r="C131" s="25" t="s">
        <v>3073</v>
      </c>
      <c r="D131" s="25">
        <v>32458</v>
      </c>
      <c r="E131" s="25">
        <v>0.75</v>
      </c>
      <c r="F131" s="25" t="s">
        <v>42</v>
      </c>
      <c r="G131" s="25" t="s">
        <v>878</v>
      </c>
    </row>
    <row r="132" spans="1:7" x14ac:dyDescent="0.35">
      <c r="A132" s="25" t="s">
        <v>1070</v>
      </c>
      <c r="B132" s="25" t="s">
        <v>1071</v>
      </c>
      <c r="C132" s="25" t="s">
        <v>3073</v>
      </c>
      <c r="D132" s="25">
        <v>32458</v>
      </c>
      <c r="E132" s="25">
        <v>0.75</v>
      </c>
      <c r="F132" s="25" t="s">
        <v>68</v>
      </c>
      <c r="G132" s="25" t="s">
        <v>878</v>
      </c>
    </row>
    <row r="133" spans="1:7" x14ac:dyDescent="0.35">
      <c r="A133" s="25" t="s">
        <v>3486</v>
      </c>
      <c r="B133" s="25" t="s">
        <v>3487</v>
      </c>
      <c r="C133" s="25" t="s">
        <v>3073</v>
      </c>
      <c r="D133" s="25">
        <v>32135</v>
      </c>
      <c r="E133" s="25">
        <v>0.77300000000000002</v>
      </c>
      <c r="F133" s="25" t="s">
        <v>50</v>
      </c>
      <c r="G133" s="25" t="s">
        <v>36</v>
      </c>
    </row>
    <row r="134" spans="1:7" x14ac:dyDescent="0.35">
      <c r="A134" s="25" t="s">
        <v>3496</v>
      </c>
      <c r="B134" s="25" t="s">
        <v>3497</v>
      </c>
      <c r="C134" s="25" t="s">
        <v>3073</v>
      </c>
      <c r="D134" s="25">
        <v>32458</v>
      </c>
      <c r="E134" s="25">
        <v>0.75</v>
      </c>
      <c r="F134" s="25" t="s">
        <v>78</v>
      </c>
      <c r="G134" s="25" t="s">
        <v>36</v>
      </c>
    </row>
    <row r="135" spans="1:7" x14ac:dyDescent="0.35">
      <c r="A135" s="25" t="s">
        <v>4362</v>
      </c>
      <c r="B135" s="25" t="s">
        <v>4363</v>
      </c>
      <c r="C135" s="25" t="s">
        <v>3070</v>
      </c>
      <c r="D135" s="25">
        <v>11576</v>
      </c>
      <c r="E135" s="25">
        <v>0.79800000000000004</v>
      </c>
      <c r="F135" s="25" t="s">
        <v>100</v>
      </c>
      <c r="G135" s="25" t="s">
        <v>36</v>
      </c>
    </row>
    <row r="136" spans="1:7" x14ac:dyDescent="0.35">
      <c r="A136" s="25" t="s">
        <v>1072</v>
      </c>
      <c r="B136" s="25" t="s">
        <v>1073</v>
      </c>
      <c r="C136" s="25" t="s">
        <v>3084</v>
      </c>
      <c r="D136" s="25">
        <v>4995</v>
      </c>
      <c r="E136" s="25">
        <v>4.7569999999999997</v>
      </c>
      <c r="F136" s="25" t="s">
        <v>39</v>
      </c>
      <c r="G136" s="25" t="s">
        <v>36</v>
      </c>
    </row>
    <row r="137" spans="1:7" x14ac:dyDescent="0.35">
      <c r="A137" s="25" t="s">
        <v>3120</v>
      </c>
      <c r="B137" s="25" t="s">
        <v>3121</v>
      </c>
      <c r="C137" s="25" t="s">
        <v>3073</v>
      </c>
      <c r="D137" s="25">
        <v>11805</v>
      </c>
      <c r="E137" s="25">
        <v>0.75</v>
      </c>
      <c r="F137" s="25" t="s">
        <v>87</v>
      </c>
      <c r="G137" s="25" t="s">
        <v>36</v>
      </c>
    </row>
    <row r="138" spans="1:7" x14ac:dyDescent="0.35">
      <c r="A138" s="25" t="s">
        <v>4377</v>
      </c>
      <c r="B138" s="25" t="s">
        <v>4378</v>
      </c>
      <c r="C138" s="25" t="s">
        <v>3073</v>
      </c>
      <c r="D138" s="25">
        <v>16552</v>
      </c>
      <c r="E138" s="25">
        <v>0.74299999999999999</v>
      </c>
      <c r="F138" s="25" t="s">
        <v>110</v>
      </c>
      <c r="G138" s="25" t="s">
        <v>36</v>
      </c>
    </row>
    <row r="139" spans="1:7" x14ac:dyDescent="0.35">
      <c r="A139" s="25" t="s">
        <v>3492</v>
      </c>
      <c r="B139" s="25" t="s">
        <v>3493</v>
      </c>
      <c r="C139" s="25" t="s">
        <v>3070</v>
      </c>
      <c r="D139" s="25">
        <v>30438</v>
      </c>
      <c r="E139" s="25">
        <v>0.89600000000000002</v>
      </c>
      <c r="F139" s="25" t="s">
        <v>39</v>
      </c>
      <c r="G139" s="25" t="s">
        <v>36</v>
      </c>
    </row>
    <row r="140" spans="1:7" x14ac:dyDescent="0.35">
      <c r="A140" s="25" t="s">
        <v>2263</v>
      </c>
      <c r="B140" s="25" t="s">
        <v>2264</v>
      </c>
      <c r="C140" s="25" t="s">
        <v>3073</v>
      </c>
      <c r="D140" s="25">
        <v>32458</v>
      </c>
      <c r="E140" s="25">
        <v>0.75</v>
      </c>
      <c r="F140" s="25" t="s">
        <v>87</v>
      </c>
      <c r="G140" s="25" t="s">
        <v>36</v>
      </c>
    </row>
    <row r="141" spans="1:7" x14ac:dyDescent="0.35">
      <c r="A141" s="25" t="s">
        <v>1074</v>
      </c>
      <c r="B141" s="25" t="s">
        <v>1075</v>
      </c>
      <c r="C141" s="25" t="s">
        <v>3073</v>
      </c>
      <c r="D141" s="25">
        <v>11805</v>
      </c>
      <c r="E141" s="25">
        <v>0.75</v>
      </c>
      <c r="F141" s="25" t="s">
        <v>35</v>
      </c>
      <c r="G141" s="25" t="s">
        <v>878</v>
      </c>
    </row>
    <row r="142" spans="1:7" x14ac:dyDescent="0.35">
      <c r="A142" s="25" t="s">
        <v>485</v>
      </c>
      <c r="B142" s="25" t="s">
        <v>486</v>
      </c>
      <c r="C142" s="25" t="s">
        <v>3073</v>
      </c>
      <c r="D142" s="25">
        <v>32458</v>
      </c>
      <c r="E142" s="25">
        <v>0.75</v>
      </c>
      <c r="F142" s="25" t="s">
        <v>42</v>
      </c>
      <c r="G142" s="25" t="s">
        <v>878</v>
      </c>
    </row>
    <row r="143" spans="1:7" x14ac:dyDescent="0.35">
      <c r="A143" s="25" t="s">
        <v>487</v>
      </c>
      <c r="B143" s="25" t="s">
        <v>488</v>
      </c>
      <c r="C143" s="25" t="s">
        <v>3073</v>
      </c>
      <c r="D143" s="25">
        <v>32458</v>
      </c>
      <c r="E143" s="25">
        <v>0.75</v>
      </c>
      <c r="F143" s="25" t="s">
        <v>36</v>
      </c>
      <c r="G143" s="25" t="s">
        <v>878</v>
      </c>
    </row>
    <row r="144" spans="1:7" x14ac:dyDescent="0.35">
      <c r="A144" s="25" t="s">
        <v>1076</v>
      </c>
      <c r="B144" s="25" t="s">
        <v>1077</v>
      </c>
      <c r="C144" s="25" t="s">
        <v>3073</v>
      </c>
      <c r="D144" s="25">
        <v>32458</v>
      </c>
      <c r="E144" s="25">
        <v>0.75</v>
      </c>
      <c r="F144" s="25" t="s">
        <v>36</v>
      </c>
      <c r="G144" s="25" t="s">
        <v>878</v>
      </c>
    </row>
    <row r="145" spans="1:7" x14ac:dyDescent="0.35">
      <c r="A145" s="25" t="s">
        <v>1078</v>
      </c>
      <c r="B145" s="25" t="s">
        <v>1079</v>
      </c>
      <c r="C145" s="25" t="s">
        <v>3073</v>
      </c>
      <c r="D145" s="25">
        <v>32458</v>
      </c>
      <c r="E145" s="25">
        <v>0.75</v>
      </c>
      <c r="F145" s="25" t="s">
        <v>36</v>
      </c>
      <c r="G145" s="25" t="s">
        <v>878</v>
      </c>
    </row>
    <row r="146" spans="1:7" x14ac:dyDescent="0.35">
      <c r="A146" s="25" t="s">
        <v>4379</v>
      </c>
      <c r="B146" s="25" t="s">
        <v>4380</v>
      </c>
      <c r="C146" s="25" t="s">
        <v>3073</v>
      </c>
      <c r="D146" s="25">
        <v>16552</v>
      </c>
      <c r="E146" s="25">
        <v>0.74299999999999999</v>
      </c>
      <c r="F146" s="25" t="s">
        <v>110</v>
      </c>
      <c r="G146" s="25" t="s">
        <v>36</v>
      </c>
    </row>
    <row r="147" spans="1:7" x14ac:dyDescent="0.35">
      <c r="A147" s="25" t="s">
        <v>2327</v>
      </c>
      <c r="B147" s="25" t="s">
        <v>2328</v>
      </c>
      <c r="C147" s="25" t="s">
        <v>3070</v>
      </c>
      <c r="D147" s="25">
        <v>21484</v>
      </c>
      <c r="E147" s="25">
        <v>1.712</v>
      </c>
      <c r="F147" s="25" t="s">
        <v>50</v>
      </c>
      <c r="G147" s="25" t="s">
        <v>36</v>
      </c>
    </row>
    <row r="148" spans="1:7" x14ac:dyDescent="0.35">
      <c r="A148" s="25" t="s">
        <v>1080</v>
      </c>
      <c r="B148" s="25" t="s">
        <v>1081</v>
      </c>
      <c r="C148" s="25" t="s">
        <v>3073</v>
      </c>
      <c r="D148" s="25">
        <v>32458</v>
      </c>
      <c r="E148" s="25">
        <v>0.75</v>
      </c>
      <c r="F148" s="25" t="s">
        <v>73</v>
      </c>
      <c r="G148" s="25" t="s">
        <v>878</v>
      </c>
    </row>
    <row r="149" spans="1:7" x14ac:dyDescent="0.35">
      <c r="A149" s="25" t="s">
        <v>1082</v>
      </c>
      <c r="B149" s="25" t="s">
        <v>1083</v>
      </c>
      <c r="C149" s="25" t="s">
        <v>3073</v>
      </c>
      <c r="D149" s="25">
        <v>32458</v>
      </c>
      <c r="E149" s="25">
        <v>0.75</v>
      </c>
      <c r="F149" s="25" t="s">
        <v>100</v>
      </c>
      <c r="G149" s="25" t="s">
        <v>878</v>
      </c>
    </row>
    <row r="150" spans="1:7" x14ac:dyDescent="0.35">
      <c r="A150" s="25" t="s">
        <v>2271</v>
      </c>
      <c r="B150" s="25" t="s">
        <v>2272</v>
      </c>
      <c r="C150" s="25" t="s">
        <v>3070</v>
      </c>
      <c r="D150" s="25">
        <v>8879</v>
      </c>
      <c r="E150" s="25">
        <v>1.417</v>
      </c>
      <c r="F150" s="25" t="s">
        <v>78</v>
      </c>
      <c r="G150" s="25" t="s">
        <v>36</v>
      </c>
    </row>
    <row r="151" spans="1:7" x14ac:dyDescent="0.35">
      <c r="A151" s="25" t="s">
        <v>3110</v>
      </c>
      <c r="B151" s="25" t="s">
        <v>3111</v>
      </c>
      <c r="C151" s="25" t="s">
        <v>3073</v>
      </c>
      <c r="D151" s="25">
        <v>56502</v>
      </c>
      <c r="E151" s="25">
        <v>0.72399999999999998</v>
      </c>
      <c r="F151" s="25" t="s">
        <v>50</v>
      </c>
      <c r="G151" s="25" t="s">
        <v>36</v>
      </c>
    </row>
    <row r="152" spans="1:7" x14ac:dyDescent="0.35">
      <c r="A152" s="25" t="s">
        <v>489</v>
      </c>
      <c r="B152" s="25" t="s">
        <v>490</v>
      </c>
      <c r="C152" s="25" t="s">
        <v>3070</v>
      </c>
      <c r="D152" s="25">
        <v>23144</v>
      </c>
      <c r="E152" s="25">
        <v>1.528</v>
      </c>
      <c r="F152" s="25" t="s">
        <v>53</v>
      </c>
      <c r="G152" s="25" t="s">
        <v>36</v>
      </c>
    </row>
    <row r="153" spans="1:7" x14ac:dyDescent="0.35">
      <c r="A153" s="25" t="s">
        <v>1084</v>
      </c>
      <c r="B153" s="25" t="s">
        <v>1085</v>
      </c>
      <c r="C153" s="25" t="s">
        <v>3066</v>
      </c>
      <c r="D153" s="25">
        <v>13305</v>
      </c>
      <c r="E153" s="25">
        <v>2.88</v>
      </c>
      <c r="F153" s="25" t="s">
        <v>36</v>
      </c>
      <c r="G153" s="25" t="s">
        <v>36</v>
      </c>
    </row>
    <row r="154" spans="1:7" x14ac:dyDescent="0.35">
      <c r="A154" s="25" t="s">
        <v>2265</v>
      </c>
      <c r="B154" s="25" t="s">
        <v>2266</v>
      </c>
      <c r="C154" s="25" t="s">
        <v>3070</v>
      </c>
      <c r="D154" s="25">
        <v>11759</v>
      </c>
      <c r="E154" s="25">
        <v>0.75900000000000001</v>
      </c>
      <c r="F154" s="25" t="s">
        <v>53</v>
      </c>
      <c r="G154" s="25" t="s">
        <v>36</v>
      </c>
    </row>
    <row r="155" spans="1:7" x14ac:dyDescent="0.35">
      <c r="A155" s="25" t="s">
        <v>491</v>
      </c>
      <c r="B155" s="25" t="s">
        <v>492</v>
      </c>
      <c r="C155" s="25" t="s">
        <v>3073</v>
      </c>
      <c r="D155" s="25">
        <v>11805</v>
      </c>
      <c r="E155" s="25">
        <v>0.75</v>
      </c>
      <c r="F155" s="25" t="s">
        <v>47</v>
      </c>
      <c r="G155" s="25" t="s">
        <v>878</v>
      </c>
    </row>
    <row r="156" spans="1:7" x14ac:dyDescent="0.35">
      <c r="A156" s="25" t="s">
        <v>569</v>
      </c>
      <c r="B156" s="25" t="s">
        <v>570</v>
      </c>
      <c r="C156" s="25" t="s">
        <v>3066</v>
      </c>
      <c r="D156" s="25">
        <v>16044</v>
      </c>
      <c r="E156" s="25">
        <v>2.4350000000000001</v>
      </c>
      <c r="F156" s="25" t="s">
        <v>78</v>
      </c>
      <c r="G156" s="25" t="s">
        <v>36</v>
      </c>
    </row>
    <row r="157" spans="1:7" x14ac:dyDescent="0.35">
      <c r="A157" s="25" t="s">
        <v>3482</v>
      </c>
      <c r="B157" s="25" t="s">
        <v>3483</v>
      </c>
      <c r="C157" s="25" t="s">
        <v>3070</v>
      </c>
      <c r="D157" s="25">
        <v>27900</v>
      </c>
      <c r="E157" s="25">
        <v>1.1020000000000001</v>
      </c>
      <c r="F157" s="25" t="s">
        <v>50</v>
      </c>
      <c r="G157" s="25" t="s">
        <v>36</v>
      </c>
    </row>
    <row r="158" spans="1:7" x14ac:dyDescent="0.35">
      <c r="A158" s="25" t="s">
        <v>493</v>
      </c>
      <c r="B158" s="25" t="s">
        <v>494</v>
      </c>
      <c r="C158" s="25" t="s">
        <v>3073</v>
      </c>
      <c r="D158" s="25">
        <v>32458</v>
      </c>
      <c r="E158" s="25">
        <v>0.75</v>
      </c>
      <c r="F158" s="25" t="s">
        <v>36</v>
      </c>
      <c r="G158" s="25" t="s">
        <v>878</v>
      </c>
    </row>
    <row r="159" spans="1:7" x14ac:dyDescent="0.35">
      <c r="A159" s="25" t="s">
        <v>3452</v>
      </c>
      <c r="B159" s="25" t="s">
        <v>3453</v>
      </c>
      <c r="C159" s="25" t="s">
        <v>3073</v>
      </c>
      <c r="D159" s="25">
        <v>11805</v>
      </c>
      <c r="E159" s="25">
        <v>0.75</v>
      </c>
      <c r="F159" s="25" t="s">
        <v>42</v>
      </c>
      <c r="G159" s="25" t="s">
        <v>36</v>
      </c>
    </row>
    <row r="160" spans="1:7" x14ac:dyDescent="0.35">
      <c r="A160" s="25" t="s">
        <v>3466</v>
      </c>
      <c r="B160" s="25" t="s">
        <v>3467</v>
      </c>
      <c r="C160" s="25" t="s">
        <v>3084</v>
      </c>
      <c r="D160" s="25">
        <v>4968</v>
      </c>
      <c r="E160" s="25">
        <v>4.7679999999999998</v>
      </c>
      <c r="F160" s="25" t="s">
        <v>78</v>
      </c>
      <c r="G160" s="25" t="s">
        <v>36</v>
      </c>
    </row>
    <row r="161" spans="1:7" x14ac:dyDescent="0.35">
      <c r="A161" s="25" t="s">
        <v>1086</v>
      </c>
      <c r="B161" s="25" t="s">
        <v>3097</v>
      </c>
      <c r="C161" s="25" t="s">
        <v>3073</v>
      </c>
      <c r="D161" s="25">
        <v>32458</v>
      </c>
      <c r="E161" s="25">
        <v>0.75</v>
      </c>
      <c r="F161" s="25" t="s">
        <v>68</v>
      </c>
      <c r="G161" s="25" t="s">
        <v>878</v>
      </c>
    </row>
    <row r="162" spans="1:7" x14ac:dyDescent="0.35">
      <c r="A162" s="25" t="s">
        <v>575</v>
      </c>
      <c r="B162" s="25" t="s">
        <v>576</v>
      </c>
      <c r="C162" s="25" t="s">
        <v>3070</v>
      </c>
      <c r="D162" s="25">
        <v>24003</v>
      </c>
      <c r="E162" s="25">
        <v>1.44</v>
      </c>
      <c r="F162" s="25" t="s">
        <v>53</v>
      </c>
      <c r="G162" s="25" t="s">
        <v>36</v>
      </c>
    </row>
    <row r="163" spans="1:7" x14ac:dyDescent="0.35">
      <c r="A163" s="25" t="s">
        <v>1087</v>
      </c>
      <c r="B163" s="25" t="s">
        <v>1088</v>
      </c>
      <c r="C163" s="25" t="s">
        <v>3073</v>
      </c>
      <c r="D163" s="25">
        <v>11805</v>
      </c>
      <c r="E163" s="25">
        <v>0.75</v>
      </c>
      <c r="F163" s="25" t="s">
        <v>36</v>
      </c>
      <c r="G163" s="25" t="s">
        <v>878</v>
      </c>
    </row>
    <row r="164" spans="1:7" x14ac:dyDescent="0.35">
      <c r="A164" s="25" t="s">
        <v>2309</v>
      </c>
      <c r="B164" s="25" t="s">
        <v>2310</v>
      </c>
      <c r="C164" s="25" t="s">
        <v>3073</v>
      </c>
      <c r="D164" s="25">
        <v>11805</v>
      </c>
      <c r="E164" s="25">
        <v>0.75</v>
      </c>
      <c r="F164" s="25" t="s">
        <v>47</v>
      </c>
      <c r="G164" s="25" t="s">
        <v>878</v>
      </c>
    </row>
    <row r="165" spans="1:7" x14ac:dyDescent="0.35">
      <c r="A165" s="25" t="s">
        <v>1089</v>
      </c>
      <c r="B165" s="25" t="s">
        <v>1090</v>
      </c>
      <c r="C165" s="25" t="s">
        <v>3073</v>
      </c>
      <c r="D165" s="25">
        <v>32458</v>
      </c>
      <c r="E165" s="25">
        <v>0.75</v>
      </c>
      <c r="F165" s="25" t="s">
        <v>73</v>
      </c>
      <c r="G165" s="25" t="s">
        <v>878</v>
      </c>
    </row>
    <row r="166" spans="1:7" x14ac:dyDescent="0.35">
      <c r="A166" s="25" t="s">
        <v>565</v>
      </c>
      <c r="B166" s="25" t="s">
        <v>566</v>
      </c>
      <c r="C166" s="25" t="s">
        <v>3066</v>
      </c>
      <c r="D166" s="25">
        <v>14599</v>
      </c>
      <c r="E166" s="25">
        <v>2.6629999999999998</v>
      </c>
      <c r="F166" s="25" t="s">
        <v>36</v>
      </c>
      <c r="G166" s="25" t="s">
        <v>36</v>
      </c>
    </row>
    <row r="167" spans="1:7" x14ac:dyDescent="0.35">
      <c r="A167" s="25" t="s">
        <v>3095</v>
      </c>
      <c r="B167" s="25" t="s">
        <v>3096</v>
      </c>
      <c r="C167" s="25" t="s">
        <v>3073</v>
      </c>
      <c r="D167" s="25">
        <v>32458</v>
      </c>
      <c r="E167" s="25">
        <v>0.75</v>
      </c>
      <c r="F167" s="25" t="s">
        <v>39</v>
      </c>
      <c r="G167" s="25" t="s">
        <v>878</v>
      </c>
    </row>
    <row r="168" spans="1:7" x14ac:dyDescent="0.35">
      <c r="A168" s="25" t="s">
        <v>2317</v>
      </c>
      <c r="B168" s="25" t="s">
        <v>2318</v>
      </c>
      <c r="C168" s="25" t="s">
        <v>3073</v>
      </c>
      <c r="D168" s="25">
        <v>32458</v>
      </c>
      <c r="E168" s="25">
        <v>0.75</v>
      </c>
      <c r="F168" s="25" t="s">
        <v>73</v>
      </c>
      <c r="G168" s="25" t="s">
        <v>878</v>
      </c>
    </row>
    <row r="169" spans="1:7" x14ac:dyDescent="0.35">
      <c r="A169" s="25" t="s">
        <v>3116</v>
      </c>
      <c r="B169" s="25" t="s">
        <v>3117</v>
      </c>
      <c r="C169" s="25" t="s">
        <v>3073</v>
      </c>
      <c r="D169" s="25">
        <v>11805</v>
      </c>
      <c r="E169" s="25">
        <v>0.75</v>
      </c>
      <c r="F169" s="25" t="s">
        <v>50</v>
      </c>
      <c r="G169" s="25" t="s">
        <v>36</v>
      </c>
    </row>
    <row r="170" spans="1:7" x14ac:dyDescent="0.35">
      <c r="A170" s="25" t="s">
        <v>2281</v>
      </c>
      <c r="B170" s="25" t="s">
        <v>2282</v>
      </c>
      <c r="C170" s="25" t="s">
        <v>3070</v>
      </c>
      <c r="D170" s="25">
        <v>10206</v>
      </c>
      <c r="E170" s="25">
        <v>1.1120000000000001</v>
      </c>
      <c r="F170" s="25" t="s">
        <v>35</v>
      </c>
      <c r="G170" s="25" t="s">
        <v>36</v>
      </c>
    </row>
    <row r="171" spans="1:7" x14ac:dyDescent="0.35">
      <c r="A171" s="25" t="s">
        <v>2273</v>
      </c>
      <c r="B171" s="25" t="s">
        <v>2274</v>
      </c>
      <c r="C171" s="25" t="s">
        <v>3065</v>
      </c>
      <c r="D171" s="25">
        <v>3865</v>
      </c>
      <c r="E171" s="25">
        <v>3.2679999999999998</v>
      </c>
      <c r="F171" s="25" t="s">
        <v>39</v>
      </c>
      <c r="G171" s="25" t="s">
        <v>878</v>
      </c>
    </row>
  </sheetData>
  <sheetProtection algorithmName="SHA-512" hashValue="DYkfGjTYzgQKCe8lYDZH+I/Jsm7EaDnUDeNTQv3XwDRE+iycZxvJmXADKX8RbrilKV5bse300x2NVH6A/nCYsg==" saltValue="mKp+bWCIqqb1G4sFFcDaiQ==" spinCount="100000" sheet="1" objects="1" scenarios="1"/>
  <autoFilter ref="A1:G1" xr:uid="{00000000-0001-0000-0600-000000000000}"/>
  <sortState xmlns:xlrd2="http://schemas.microsoft.com/office/spreadsheetml/2017/richdata2" ref="A2:G171">
    <sortCondition ref="B2:B171"/>
  </sortState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G84"/>
  <sheetViews>
    <sheetView workbookViewId="0"/>
  </sheetViews>
  <sheetFormatPr baseColWidth="10" defaultRowHeight="12.75" x14ac:dyDescent="0.35"/>
  <cols>
    <col min="1" max="1" width="11.73046875" bestFit="1" customWidth="1"/>
    <col min="2" max="2" width="23.19921875" bestFit="1" customWidth="1"/>
    <col min="3" max="3" width="10.33203125" bestFit="1" customWidth="1"/>
    <col min="4" max="4" width="5.73046875" bestFit="1" customWidth="1"/>
    <col min="5" max="5" width="5.86328125" bestFit="1" customWidth="1"/>
    <col min="6" max="6" width="8.59765625" bestFit="1" customWidth="1"/>
    <col min="7" max="7" width="5.53125" bestFit="1" customWidth="1"/>
  </cols>
  <sheetData>
    <row r="1" spans="1:7" x14ac:dyDescent="0.35">
      <c r="A1" s="41" t="s">
        <v>13</v>
      </c>
      <c r="B1" s="41" t="s">
        <v>3058</v>
      </c>
      <c r="C1" s="41" t="s">
        <v>3059</v>
      </c>
      <c r="D1" s="41" t="s">
        <v>3060</v>
      </c>
      <c r="E1" s="41" t="s">
        <v>3061</v>
      </c>
      <c r="F1" s="41" t="s">
        <v>3062</v>
      </c>
      <c r="G1" s="41" t="s">
        <v>3063</v>
      </c>
    </row>
    <row r="2" spans="1:7" x14ac:dyDescent="0.35">
      <c r="A2" s="25" t="s">
        <v>4481</v>
      </c>
      <c r="B2" s="25" t="s">
        <v>4482</v>
      </c>
      <c r="C2" s="25" t="s">
        <v>3066</v>
      </c>
      <c r="D2" s="25">
        <v>15983</v>
      </c>
      <c r="E2" s="25">
        <v>2.4420000000000002</v>
      </c>
      <c r="F2" s="25" t="s">
        <v>148</v>
      </c>
      <c r="G2" s="25" t="s">
        <v>36</v>
      </c>
    </row>
    <row r="3" spans="1:7" x14ac:dyDescent="0.35">
      <c r="A3" s="25" t="s">
        <v>4479</v>
      </c>
      <c r="B3" s="25" t="s">
        <v>4480</v>
      </c>
      <c r="C3" s="25" t="s">
        <v>3066</v>
      </c>
      <c r="D3" s="25">
        <v>15688</v>
      </c>
      <c r="E3" s="25">
        <v>2.4849999999999999</v>
      </c>
      <c r="F3" s="25" t="s">
        <v>83</v>
      </c>
      <c r="G3" s="25" t="s">
        <v>36</v>
      </c>
    </row>
    <row r="4" spans="1:7" x14ac:dyDescent="0.35">
      <c r="A4" s="25" t="s">
        <v>4517</v>
      </c>
      <c r="B4" s="25" t="s">
        <v>4518</v>
      </c>
      <c r="C4" s="25" t="s">
        <v>3070</v>
      </c>
      <c r="D4" s="25">
        <v>26488</v>
      </c>
      <c r="E4" s="25">
        <v>1.224</v>
      </c>
      <c r="F4" s="25" t="s">
        <v>53</v>
      </c>
      <c r="G4" s="25" t="s">
        <v>36</v>
      </c>
    </row>
    <row r="5" spans="1:7" x14ac:dyDescent="0.35">
      <c r="A5" s="25" t="s">
        <v>4559</v>
      </c>
      <c r="B5" s="25" t="s">
        <v>4560</v>
      </c>
      <c r="C5" s="25" t="s">
        <v>3073</v>
      </c>
      <c r="D5" s="25">
        <v>56645</v>
      </c>
      <c r="E5" s="25">
        <v>0.71199999999999997</v>
      </c>
      <c r="F5" s="25" t="s">
        <v>68</v>
      </c>
      <c r="G5" s="25" t="s">
        <v>36</v>
      </c>
    </row>
    <row r="6" spans="1:7" x14ac:dyDescent="0.35">
      <c r="A6" s="25" t="s">
        <v>4447</v>
      </c>
      <c r="B6" s="25" t="s">
        <v>4448</v>
      </c>
      <c r="C6" s="25" t="s">
        <v>3065</v>
      </c>
      <c r="D6" s="25">
        <v>8006</v>
      </c>
      <c r="E6" s="25">
        <v>3.9249999999999998</v>
      </c>
      <c r="F6" s="25" t="s">
        <v>87</v>
      </c>
      <c r="G6" s="25" t="s">
        <v>36</v>
      </c>
    </row>
    <row r="7" spans="1:7" x14ac:dyDescent="0.35">
      <c r="A7" s="25" t="s">
        <v>4439</v>
      </c>
      <c r="B7" s="25" t="s">
        <v>4440</v>
      </c>
      <c r="C7" s="25" t="s">
        <v>3065</v>
      </c>
      <c r="D7" s="25">
        <v>5266</v>
      </c>
      <c r="E7" s="34">
        <v>4.6740000000000004</v>
      </c>
      <c r="F7" s="25" t="s">
        <v>36</v>
      </c>
      <c r="G7" s="25" t="s">
        <v>36</v>
      </c>
    </row>
    <row r="8" spans="1:7" x14ac:dyDescent="0.35">
      <c r="A8" s="25" t="s">
        <v>4433</v>
      </c>
      <c r="B8" s="25" t="s">
        <v>4434</v>
      </c>
      <c r="C8" s="25" t="s">
        <v>3084</v>
      </c>
      <c r="D8" s="25">
        <v>2889</v>
      </c>
      <c r="E8" s="25">
        <v>5.6360000000000001</v>
      </c>
      <c r="F8" s="25" t="s">
        <v>78</v>
      </c>
      <c r="G8" s="25" t="s">
        <v>36</v>
      </c>
    </row>
    <row r="9" spans="1:7" x14ac:dyDescent="0.35">
      <c r="A9" s="25" t="s">
        <v>4443</v>
      </c>
      <c r="B9" s="25" t="s">
        <v>4444</v>
      </c>
      <c r="C9" s="25" t="s">
        <v>3065</v>
      </c>
      <c r="D9" s="25">
        <v>5872</v>
      </c>
      <c r="E9" s="25">
        <v>4.4820000000000002</v>
      </c>
      <c r="F9" s="25" t="s">
        <v>87</v>
      </c>
      <c r="G9" s="25" t="s">
        <v>36</v>
      </c>
    </row>
    <row r="10" spans="1:7" x14ac:dyDescent="0.35">
      <c r="A10" s="25" t="s">
        <v>4515</v>
      </c>
      <c r="B10" s="25" t="s">
        <v>4516</v>
      </c>
      <c r="C10" s="25" t="s">
        <v>3070</v>
      </c>
      <c r="D10" s="25">
        <v>25139</v>
      </c>
      <c r="E10" s="25">
        <v>1.3360000000000001</v>
      </c>
      <c r="F10" s="25" t="s">
        <v>42</v>
      </c>
      <c r="G10" s="25" t="s">
        <v>36</v>
      </c>
    </row>
    <row r="11" spans="1:7" x14ac:dyDescent="0.35">
      <c r="A11" s="25" t="s">
        <v>4557</v>
      </c>
      <c r="B11" s="25" t="s">
        <v>4558</v>
      </c>
      <c r="C11" s="25" t="s">
        <v>3073</v>
      </c>
      <c r="D11" s="25">
        <v>56467</v>
      </c>
      <c r="E11" s="25">
        <v>0.72699999999999998</v>
      </c>
      <c r="F11" s="25" t="s">
        <v>73</v>
      </c>
      <c r="G11" s="25" t="s">
        <v>36</v>
      </c>
    </row>
    <row r="12" spans="1:7" x14ac:dyDescent="0.35">
      <c r="A12" s="25" t="s">
        <v>4509</v>
      </c>
      <c r="B12" s="25" t="s">
        <v>4510</v>
      </c>
      <c r="C12" s="25" t="s">
        <v>3070</v>
      </c>
      <c r="D12" s="25">
        <v>23553</v>
      </c>
      <c r="E12" s="25">
        <v>1.4830000000000001</v>
      </c>
      <c r="F12" s="25" t="s">
        <v>73</v>
      </c>
      <c r="G12" s="25" t="s">
        <v>36</v>
      </c>
    </row>
    <row r="13" spans="1:7" x14ac:dyDescent="0.35">
      <c r="A13" s="25" t="s">
        <v>4487</v>
      </c>
      <c r="B13" s="25" t="s">
        <v>4488</v>
      </c>
      <c r="C13" s="25" t="s">
        <v>3066</v>
      </c>
      <c r="D13" s="25">
        <v>17192</v>
      </c>
      <c r="E13" s="25">
        <v>2.2679999999999998</v>
      </c>
      <c r="F13" s="25" t="s">
        <v>39</v>
      </c>
      <c r="G13" s="25" t="s">
        <v>36</v>
      </c>
    </row>
    <row r="14" spans="1:7" x14ac:dyDescent="0.35">
      <c r="A14" s="25" t="s">
        <v>4551</v>
      </c>
      <c r="B14" s="25" t="s">
        <v>4552</v>
      </c>
      <c r="C14" s="25" t="s">
        <v>3073</v>
      </c>
      <c r="D14" s="25">
        <v>32458</v>
      </c>
      <c r="E14" s="25">
        <v>0.75</v>
      </c>
      <c r="F14" s="25" t="s">
        <v>78</v>
      </c>
      <c r="G14" s="25" t="s">
        <v>36</v>
      </c>
    </row>
    <row r="15" spans="1:7" x14ac:dyDescent="0.35">
      <c r="A15" s="25" t="s">
        <v>4549</v>
      </c>
      <c r="B15" s="25" t="s">
        <v>4550</v>
      </c>
      <c r="C15" s="25" t="s">
        <v>3073</v>
      </c>
      <c r="D15" s="25">
        <v>32458</v>
      </c>
      <c r="E15" s="25">
        <v>0.75</v>
      </c>
      <c r="F15" s="25" t="s">
        <v>68</v>
      </c>
      <c r="G15" s="25" t="s">
        <v>36</v>
      </c>
    </row>
    <row r="16" spans="1:7" x14ac:dyDescent="0.35">
      <c r="A16" s="25" t="s">
        <v>4527</v>
      </c>
      <c r="B16" s="25" t="s">
        <v>4528</v>
      </c>
      <c r="C16" s="25" t="s">
        <v>3070</v>
      </c>
      <c r="D16" s="25">
        <v>28089</v>
      </c>
      <c r="E16" s="25">
        <v>1.083</v>
      </c>
      <c r="F16" s="25" t="s">
        <v>83</v>
      </c>
      <c r="G16" s="25" t="s">
        <v>36</v>
      </c>
    </row>
    <row r="17" spans="1:7" x14ac:dyDescent="0.35">
      <c r="A17" s="25" t="s">
        <v>4533</v>
      </c>
      <c r="B17" s="25" t="s">
        <v>4534</v>
      </c>
      <c r="C17" s="25" t="s">
        <v>3073</v>
      </c>
      <c r="D17" s="25">
        <v>31853</v>
      </c>
      <c r="E17" s="25">
        <v>0.79200000000000004</v>
      </c>
      <c r="F17" s="25" t="s">
        <v>78</v>
      </c>
      <c r="G17" s="25" t="s">
        <v>878</v>
      </c>
    </row>
    <row r="18" spans="1:7" x14ac:dyDescent="0.35">
      <c r="A18" s="25" t="s">
        <v>4563</v>
      </c>
      <c r="B18" s="25" t="s">
        <v>4564</v>
      </c>
      <c r="C18" s="25" t="s">
        <v>3073</v>
      </c>
      <c r="D18" s="25">
        <v>58124</v>
      </c>
      <c r="E18" s="25">
        <v>0.50600000000000001</v>
      </c>
      <c r="F18" s="25" t="s">
        <v>53</v>
      </c>
      <c r="G18" s="25" t="s">
        <v>36</v>
      </c>
    </row>
    <row r="19" spans="1:7" x14ac:dyDescent="0.35">
      <c r="A19" s="25" t="s">
        <v>4419</v>
      </c>
      <c r="B19" s="25" t="s">
        <v>4420</v>
      </c>
      <c r="C19" s="25" t="s">
        <v>3066</v>
      </c>
      <c r="D19" s="25">
        <v>5610</v>
      </c>
      <c r="E19" s="25">
        <v>2.456</v>
      </c>
      <c r="F19" s="25" t="s">
        <v>39</v>
      </c>
      <c r="G19" s="25" t="s">
        <v>36</v>
      </c>
    </row>
    <row r="20" spans="1:7" x14ac:dyDescent="0.35">
      <c r="A20" s="25" t="s">
        <v>4507</v>
      </c>
      <c r="B20" s="25" t="s">
        <v>4508</v>
      </c>
      <c r="C20" s="25" t="s">
        <v>3070</v>
      </c>
      <c r="D20" s="25">
        <v>21821</v>
      </c>
      <c r="E20" s="25">
        <v>1.673</v>
      </c>
      <c r="F20" s="25" t="s">
        <v>159</v>
      </c>
      <c r="G20" s="25" t="s">
        <v>36</v>
      </c>
    </row>
    <row r="21" spans="1:7" x14ac:dyDescent="0.35">
      <c r="A21" s="25" t="s">
        <v>4539</v>
      </c>
      <c r="B21" s="25" t="s">
        <v>4540</v>
      </c>
      <c r="C21" s="25" t="s">
        <v>3073</v>
      </c>
      <c r="D21" s="25">
        <v>32458</v>
      </c>
      <c r="E21" s="25">
        <v>0.75</v>
      </c>
      <c r="F21" s="25" t="s">
        <v>148</v>
      </c>
      <c r="G21" s="25" t="s">
        <v>36</v>
      </c>
    </row>
    <row r="22" spans="1:7" x14ac:dyDescent="0.35">
      <c r="A22" s="25" t="s">
        <v>4519</v>
      </c>
      <c r="B22" s="25" t="s">
        <v>4520</v>
      </c>
      <c r="C22" s="25" t="s">
        <v>3070</v>
      </c>
      <c r="D22" s="25">
        <v>26914</v>
      </c>
      <c r="E22" s="25">
        <v>1.1879999999999999</v>
      </c>
      <c r="F22" s="25" t="s">
        <v>87</v>
      </c>
      <c r="G22" s="25" t="s">
        <v>36</v>
      </c>
    </row>
    <row r="23" spans="1:7" x14ac:dyDescent="0.35">
      <c r="A23" s="25" t="s">
        <v>4541</v>
      </c>
      <c r="B23" s="25" t="s">
        <v>4542</v>
      </c>
      <c r="C23" s="25" t="s">
        <v>3073</v>
      </c>
      <c r="D23" s="25">
        <v>32458</v>
      </c>
      <c r="E23" s="25">
        <v>0.75</v>
      </c>
      <c r="F23" s="25" t="s">
        <v>78</v>
      </c>
      <c r="G23" s="25" t="s">
        <v>36</v>
      </c>
    </row>
    <row r="24" spans="1:7" x14ac:dyDescent="0.35">
      <c r="A24" s="25" t="s">
        <v>4409</v>
      </c>
      <c r="B24" s="25" t="s">
        <v>4410</v>
      </c>
      <c r="C24" s="25" t="s">
        <v>3065</v>
      </c>
      <c r="D24" s="25">
        <v>3251</v>
      </c>
      <c r="E24" s="25">
        <v>3.6259999999999999</v>
      </c>
      <c r="F24" s="25" t="s">
        <v>42</v>
      </c>
      <c r="G24" s="25" t="s">
        <v>36</v>
      </c>
    </row>
    <row r="25" spans="1:7" x14ac:dyDescent="0.35">
      <c r="A25" s="25" t="s">
        <v>4505</v>
      </c>
      <c r="B25" s="25" t="s">
        <v>4506</v>
      </c>
      <c r="C25" s="25" t="s">
        <v>3070</v>
      </c>
      <c r="D25" s="25">
        <v>21335</v>
      </c>
      <c r="E25" s="25">
        <v>1.73</v>
      </c>
      <c r="F25" s="25" t="s">
        <v>148</v>
      </c>
      <c r="G25" s="25" t="s">
        <v>36</v>
      </c>
    </row>
    <row r="26" spans="1:7" x14ac:dyDescent="0.35">
      <c r="A26" s="25" t="s">
        <v>4453</v>
      </c>
      <c r="B26" s="25" t="s">
        <v>4454</v>
      </c>
      <c r="C26" s="25" t="s">
        <v>3065</v>
      </c>
      <c r="D26" s="25">
        <v>8880</v>
      </c>
      <c r="E26" s="25">
        <v>3.7240000000000002</v>
      </c>
      <c r="F26" s="25" t="s">
        <v>83</v>
      </c>
      <c r="G26" s="25" t="s">
        <v>36</v>
      </c>
    </row>
    <row r="27" spans="1:7" x14ac:dyDescent="0.35">
      <c r="A27" s="25" t="s">
        <v>4401</v>
      </c>
      <c r="B27" s="25" t="s">
        <v>4402</v>
      </c>
      <c r="C27" s="25" t="s">
        <v>3064</v>
      </c>
      <c r="D27" s="25">
        <v>653</v>
      </c>
      <c r="E27" s="25">
        <v>6.4489999999999998</v>
      </c>
      <c r="F27" s="25" t="s">
        <v>36</v>
      </c>
      <c r="G27" s="25" t="s">
        <v>36</v>
      </c>
    </row>
    <row r="28" spans="1:7" x14ac:dyDescent="0.35">
      <c r="A28" s="25" t="s">
        <v>4429</v>
      </c>
      <c r="B28" s="25" t="s">
        <v>4430</v>
      </c>
      <c r="C28" s="25" t="s">
        <v>3073</v>
      </c>
      <c r="D28" s="25">
        <v>16552</v>
      </c>
      <c r="E28" s="25">
        <v>0.74299999999999999</v>
      </c>
      <c r="F28" s="25" t="s">
        <v>87</v>
      </c>
      <c r="G28" s="25" t="s">
        <v>36</v>
      </c>
    </row>
    <row r="29" spans="1:7" x14ac:dyDescent="0.35">
      <c r="A29" s="25" t="s">
        <v>4423</v>
      </c>
      <c r="B29" s="25" t="s">
        <v>4424</v>
      </c>
      <c r="C29" s="25" t="s">
        <v>3070</v>
      </c>
      <c r="D29" s="25">
        <v>9498</v>
      </c>
      <c r="E29" s="25">
        <v>1.274</v>
      </c>
      <c r="F29" s="25" t="s">
        <v>73</v>
      </c>
      <c r="G29" s="25" t="s">
        <v>36</v>
      </c>
    </row>
    <row r="30" spans="1:7" x14ac:dyDescent="0.35">
      <c r="A30" s="25" t="s">
        <v>4513</v>
      </c>
      <c r="B30" s="25" t="s">
        <v>4514</v>
      </c>
      <c r="C30" s="25" t="s">
        <v>3070</v>
      </c>
      <c r="D30" s="25">
        <v>24931</v>
      </c>
      <c r="E30" s="25">
        <v>1.3540000000000001</v>
      </c>
      <c r="F30" s="25" t="s">
        <v>47</v>
      </c>
      <c r="G30" s="25" t="s">
        <v>36</v>
      </c>
    </row>
    <row r="31" spans="1:7" x14ac:dyDescent="0.35">
      <c r="A31" s="25" t="s">
        <v>4499</v>
      </c>
      <c r="B31" s="25" t="s">
        <v>4500</v>
      </c>
      <c r="C31" s="25" t="s">
        <v>3066</v>
      </c>
      <c r="D31" s="25">
        <v>20095</v>
      </c>
      <c r="E31" s="25">
        <v>1.883</v>
      </c>
      <c r="F31" s="25" t="s">
        <v>83</v>
      </c>
      <c r="G31" s="25" t="s">
        <v>36</v>
      </c>
    </row>
    <row r="32" spans="1:7" x14ac:dyDescent="0.35">
      <c r="A32" s="25" t="s">
        <v>4555</v>
      </c>
      <c r="B32" s="25" t="s">
        <v>4556</v>
      </c>
      <c r="C32" s="25" t="s">
        <v>3073</v>
      </c>
      <c r="D32" s="25">
        <v>32458</v>
      </c>
      <c r="E32" s="25">
        <v>0.75</v>
      </c>
      <c r="F32" s="25" t="s">
        <v>39</v>
      </c>
      <c r="G32" s="25" t="s">
        <v>36</v>
      </c>
    </row>
    <row r="33" spans="1:7" x14ac:dyDescent="0.35">
      <c r="A33" s="25" t="s">
        <v>4431</v>
      </c>
      <c r="B33" s="25" t="s">
        <v>4432</v>
      </c>
      <c r="C33" s="25" t="s">
        <v>3073</v>
      </c>
      <c r="D33" s="25">
        <v>20731</v>
      </c>
      <c r="E33" s="25">
        <v>0.74</v>
      </c>
      <c r="F33" s="25" t="s">
        <v>42</v>
      </c>
      <c r="G33" s="25" t="s">
        <v>36</v>
      </c>
    </row>
    <row r="34" spans="1:7" x14ac:dyDescent="0.35">
      <c r="A34" s="25" t="s">
        <v>4469</v>
      </c>
      <c r="B34" s="25" t="s">
        <v>4470</v>
      </c>
      <c r="C34" s="25" t="s">
        <v>3066</v>
      </c>
      <c r="D34" s="25">
        <v>13365</v>
      </c>
      <c r="E34" s="25">
        <v>2.8679999999999999</v>
      </c>
      <c r="F34" s="25" t="s">
        <v>53</v>
      </c>
      <c r="G34" s="25" t="s">
        <v>36</v>
      </c>
    </row>
    <row r="35" spans="1:7" x14ac:dyDescent="0.35">
      <c r="A35" s="25" t="s">
        <v>4421</v>
      </c>
      <c r="B35" s="25" t="s">
        <v>4422</v>
      </c>
      <c r="C35" s="25" t="s">
        <v>3070</v>
      </c>
      <c r="D35" s="25">
        <v>8754</v>
      </c>
      <c r="E35" s="25">
        <v>1.4410000000000001</v>
      </c>
      <c r="F35" s="25" t="s">
        <v>68</v>
      </c>
      <c r="G35" s="25" t="s">
        <v>36</v>
      </c>
    </row>
    <row r="36" spans="1:7" x14ac:dyDescent="0.35">
      <c r="A36" s="25" t="s">
        <v>2336</v>
      </c>
      <c r="B36" s="25" t="s">
        <v>2337</v>
      </c>
      <c r="C36" s="25" t="s">
        <v>3066</v>
      </c>
      <c r="D36" s="25">
        <v>4934</v>
      </c>
      <c r="E36" s="25">
        <v>2.7389999999999999</v>
      </c>
      <c r="F36" s="25" t="s">
        <v>87</v>
      </c>
      <c r="G36" s="25" t="s">
        <v>36</v>
      </c>
    </row>
    <row r="37" spans="1:7" x14ac:dyDescent="0.35">
      <c r="A37" s="25" t="s">
        <v>4521</v>
      </c>
      <c r="B37" s="25" t="s">
        <v>4522</v>
      </c>
      <c r="C37" s="25" t="s">
        <v>3070</v>
      </c>
      <c r="D37" s="25">
        <v>27200</v>
      </c>
      <c r="E37" s="25">
        <v>1.1639999999999999</v>
      </c>
      <c r="F37" s="25" t="s">
        <v>83</v>
      </c>
      <c r="G37" s="25" t="s">
        <v>36</v>
      </c>
    </row>
    <row r="38" spans="1:7" x14ac:dyDescent="0.35">
      <c r="A38" s="25" t="s">
        <v>4473</v>
      </c>
      <c r="B38" s="25" t="s">
        <v>4474</v>
      </c>
      <c r="C38" s="25" t="s">
        <v>3066</v>
      </c>
      <c r="D38" s="25">
        <v>14055</v>
      </c>
      <c r="E38" s="25">
        <v>2.7530000000000001</v>
      </c>
      <c r="F38" s="25" t="s">
        <v>87</v>
      </c>
      <c r="G38" s="25" t="s">
        <v>36</v>
      </c>
    </row>
    <row r="39" spans="1:7" x14ac:dyDescent="0.35">
      <c r="A39" s="25" t="s">
        <v>4465</v>
      </c>
      <c r="B39" s="25" t="s">
        <v>4466</v>
      </c>
      <c r="C39" s="25" t="s">
        <v>3066</v>
      </c>
      <c r="D39" s="25">
        <v>11362</v>
      </c>
      <c r="E39" s="25">
        <v>3.2210000000000001</v>
      </c>
      <c r="F39" s="25" t="s">
        <v>36</v>
      </c>
      <c r="G39" s="25" t="s">
        <v>36</v>
      </c>
    </row>
    <row r="40" spans="1:7" x14ac:dyDescent="0.35">
      <c r="A40" s="25" t="s">
        <v>4441</v>
      </c>
      <c r="B40" s="25" t="s">
        <v>4442</v>
      </c>
      <c r="C40" s="25" t="s">
        <v>3065</v>
      </c>
      <c r="D40" s="25">
        <v>5449</v>
      </c>
      <c r="E40" s="25">
        <v>4.609</v>
      </c>
      <c r="F40" s="25" t="s">
        <v>68</v>
      </c>
      <c r="G40" s="25" t="s">
        <v>36</v>
      </c>
    </row>
    <row r="41" spans="1:7" x14ac:dyDescent="0.35">
      <c r="A41" s="25" t="s">
        <v>4451</v>
      </c>
      <c r="B41" s="25" t="s">
        <v>4452</v>
      </c>
      <c r="C41" s="25" t="s">
        <v>3065</v>
      </c>
      <c r="D41" s="25">
        <v>8793</v>
      </c>
      <c r="E41" s="25">
        <v>3.7429999999999999</v>
      </c>
      <c r="F41" s="25" t="s">
        <v>100</v>
      </c>
      <c r="G41" s="25" t="s">
        <v>36</v>
      </c>
    </row>
    <row r="42" spans="1:7" x14ac:dyDescent="0.35">
      <c r="A42" s="25" t="s">
        <v>4463</v>
      </c>
      <c r="B42" s="25" t="s">
        <v>4464</v>
      </c>
      <c r="C42" s="25" t="s">
        <v>3066</v>
      </c>
      <c r="D42" s="25">
        <v>10440</v>
      </c>
      <c r="E42" s="25">
        <v>3.403</v>
      </c>
      <c r="F42" s="25" t="s">
        <v>42</v>
      </c>
      <c r="G42" s="25" t="s">
        <v>36</v>
      </c>
    </row>
    <row r="43" spans="1:7" x14ac:dyDescent="0.35">
      <c r="A43" s="25" t="s">
        <v>4425</v>
      </c>
      <c r="B43" s="25" t="s">
        <v>4426</v>
      </c>
      <c r="C43" s="25" t="s">
        <v>3073</v>
      </c>
      <c r="D43" s="25">
        <v>11805</v>
      </c>
      <c r="E43" s="25">
        <v>0.75</v>
      </c>
      <c r="F43" s="25" t="s">
        <v>53</v>
      </c>
      <c r="G43" s="25" t="s">
        <v>36</v>
      </c>
    </row>
    <row r="44" spans="1:7" x14ac:dyDescent="0.35">
      <c r="A44" s="25" t="s">
        <v>4477</v>
      </c>
      <c r="B44" s="25" t="s">
        <v>4478</v>
      </c>
      <c r="C44" s="25" t="s">
        <v>3066</v>
      </c>
      <c r="D44" s="25">
        <v>15369</v>
      </c>
      <c r="E44" s="25">
        <v>2.5390000000000001</v>
      </c>
      <c r="F44" s="25" t="s">
        <v>78</v>
      </c>
      <c r="G44" s="25" t="s">
        <v>36</v>
      </c>
    </row>
    <row r="45" spans="1:7" x14ac:dyDescent="0.35">
      <c r="A45" s="25" t="s">
        <v>4535</v>
      </c>
      <c r="B45" s="25" t="s">
        <v>4536</v>
      </c>
      <c r="C45" s="25" t="s">
        <v>3073</v>
      </c>
      <c r="D45" s="25">
        <v>32099</v>
      </c>
      <c r="E45" s="25">
        <v>0.77500000000000002</v>
      </c>
      <c r="F45" s="25" t="s">
        <v>50</v>
      </c>
      <c r="G45" s="25" t="s">
        <v>36</v>
      </c>
    </row>
    <row r="46" spans="1:7" x14ac:dyDescent="0.35">
      <c r="A46" s="25" t="s">
        <v>4445</v>
      </c>
      <c r="B46" s="25" t="s">
        <v>4446</v>
      </c>
      <c r="C46" s="25" t="s">
        <v>3065</v>
      </c>
      <c r="D46" s="25">
        <v>6216</v>
      </c>
      <c r="E46" s="25">
        <v>4.383</v>
      </c>
      <c r="F46" s="25" t="s">
        <v>36</v>
      </c>
      <c r="G46" s="25" t="s">
        <v>36</v>
      </c>
    </row>
    <row r="47" spans="1:7" x14ac:dyDescent="0.35">
      <c r="A47" s="25" t="s">
        <v>4461</v>
      </c>
      <c r="B47" s="25" t="s">
        <v>4462</v>
      </c>
      <c r="C47" s="25" t="s">
        <v>3065</v>
      </c>
      <c r="D47" s="25">
        <v>10049</v>
      </c>
      <c r="E47" s="25">
        <v>3.4870000000000001</v>
      </c>
      <c r="F47" s="25" t="s">
        <v>87</v>
      </c>
      <c r="G47" s="25" t="s">
        <v>36</v>
      </c>
    </row>
    <row r="48" spans="1:7" x14ac:dyDescent="0.35">
      <c r="A48" s="25" t="s">
        <v>4403</v>
      </c>
      <c r="B48" s="25" t="s">
        <v>4404</v>
      </c>
      <c r="C48" s="25" t="s">
        <v>3064</v>
      </c>
      <c r="D48" s="25">
        <v>694</v>
      </c>
      <c r="E48" s="25">
        <v>6.3410000000000002</v>
      </c>
      <c r="F48" s="25" t="s">
        <v>78</v>
      </c>
      <c r="G48" s="25" t="s">
        <v>36</v>
      </c>
    </row>
    <row r="49" spans="1:7" x14ac:dyDescent="0.35">
      <c r="A49" s="25" t="s">
        <v>4475</v>
      </c>
      <c r="B49" s="25" t="s">
        <v>4476</v>
      </c>
      <c r="C49" s="25" t="s">
        <v>3066</v>
      </c>
      <c r="D49" s="25">
        <v>14736</v>
      </c>
      <c r="E49" s="25">
        <v>2.6389999999999998</v>
      </c>
      <c r="F49" s="25" t="s">
        <v>50</v>
      </c>
      <c r="G49" s="25" t="s">
        <v>36</v>
      </c>
    </row>
    <row r="50" spans="1:7" x14ac:dyDescent="0.35">
      <c r="A50" s="25" t="s">
        <v>4411</v>
      </c>
      <c r="B50" s="25" t="s">
        <v>4412</v>
      </c>
      <c r="C50" s="25" t="s">
        <v>3065</v>
      </c>
      <c r="D50" s="25">
        <v>3895</v>
      </c>
      <c r="E50" s="25">
        <v>3.254</v>
      </c>
      <c r="F50" s="25" t="s">
        <v>68</v>
      </c>
      <c r="G50" s="25" t="s">
        <v>36</v>
      </c>
    </row>
    <row r="51" spans="1:7" x14ac:dyDescent="0.35">
      <c r="A51" s="25" t="s">
        <v>4503</v>
      </c>
      <c r="B51" s="25" t="s">
        <v>4504</v>
      </c>
      <c r="C51" s="25" t="s">
        <v>3070</v>
      </c>
      <c r="D51" s="25">
        <v>21324</v>
      </c>
      <c r="E51" s="25">
        <v>1.732</v>
      </c>
      <c r="F51" s="25" t="s">
        <v>47</v>
      </c>
      <c r="G51" s="25" t="s">
        <v>36</v>
      </c>
    </row>
    <row r="52" spans="1:7" x14ac:dyDescent="0.35">
      <c r="A52" s="25" t="s">
        <v>4501</v>
      </c>
      <c r="B52" s="25" t="s">
        <v>4502</v>
      </c>
      <c r="C52" s="25" t="s">
        <v>3066</v>
      </c>
      <c r="D52" s="25">
        <v>20214</v>
      </c>
      <c r="E52" s="25">
        <v>1.8680000000000001</v>
      </c>
      <c r="F52" s="25" t="s">
        <v>87</v>
      </c>
      <c r="G52" s="25" t="s">
        <v>36</v>
      </c>
    </row>
    <row r="53" spans="1:7" x14ac:dyDescent="0.35">
      <c r="A53" s="25" t="s">
        <v>4485</v>
      </c>
      <c r="B53" s="25" t="s">
        <v>4486</v>
      </c>
      <c r="C53" s="25" t="s">
        <v>3066</v>
      </c>
      <c r="D53" s="25">
        <v>16407</v>
      </c>
      <c r="E53" s="25">
        <v>2.383</v>
      </c>
      <c r="F53" s="25" t="s">
        <v>78</v>
      </c>
      <c r="G53" s="25" t="s">
        <v>36</v>
      </c>
    </row>
    <row r="54" spans="1:7" x14ac:dyDescent="0.35">
      <c r="A54" s="25" t="s">
        <v>4511</v>
      </c>
      <c r="B54" s="25" t="s">
        <v>4512</v>
      </c>
      <c r="C54" s="25" t="s">
        <v>3070</v>
      </c>
      <c r="D54" s="25">
        <v>23982</v>
      </c>
      <c r="E54" s="25">
        <v>1.4430000000000001</v>
      </c>
      <c r="F54" s="25" t="s">
        <v>148</v>
      </c>
      <c r="G54" s="25" t="s">
        <v>36</v>
      </c>
    </row>
    <row r="55" spans="1:7" x14ac:dyDescent="0.35">
      <c r="A55" s="25" t="s">
        <v>4483</v>
      </c>
      <c r="B55" s="25" t="s">
        <v>4484</v>
      </c>
      <c r="C55" s="25" t="s">
        <v>3066</v>
      </c>
      <c r="D55" s="25">
        <v>16241</v>
      </c>
      <c r="E55" s="25">
        <v>2.4060000000000001</v>
      </c>
      <c r="F55" s="25" t="s">
        <v>36</v>
      </c>
      <c r="G55" s="25" t="s">
        <v>36</v>
      </c>
    </row>
    <row r="56" spans="1:7" x14ac:dyDescent="0.35">
      <c r="A56" s="25" t="s">
        <v>4495</v>
      </c>
      <c r="B56" s="25" t="s">
        <v>4496</v>
      </c>
      <c r="C56" s="25" t="s">
        <v>3066</v>
      </c>
      <c r="D56" s="25">
        <v>18887</v>
      </c>
      <c r="E56" s="25">
        <v>2.0379999999999998</v>
      </c>
      <c r="F56" s="25" t="s">
        <v>53</v>
      </c>
      <c r="G56" s="25" t="s">
        <v>36</v>
      </c>
    </row>
    <row r="57" spans="1:7" x14ac:dyDescent="0.35">
      <c r="A57" s="25" t="s">
        <v>4415</v>
      </c>
      <c r="B57" s="25" t="s">
        <v>4416</v>
      </c>
      <c r="C57" s="25" t="s">
        <v>3066</v>
      </c>
      <c r="D57" s="25">
        <v>5226</v>
      </c>
      <c r="E57" s="25">
        <v>2.617</v>
      </c>
      <c r="F57" s="25" t="s">
        <v>39</v>
      </c>
      <c r="G57" s="25" t="s">
        <v>36</v>
      </c>
    </row>
    <row r="58" spans="1:7" x14ac:dyDescent="0.35">
      <c r="A58" s="25" t="s">
        <v>4543</v>
      </c>
      <c r="B58" s="25" t="s">
        <v>4544</v>
      </c>
      <c r="C58" s="25" t="s">
        <v>3073</v>
      </c>
      <c r="D58" s="25">
        <v>32458</v>
      </c>
      <c r="E58" s="25">
        <v>0.75</v>
      </c>
      <c r="F58" s="25" t="s">
        <v>50</v>
      </c>
      <c r="G58" s="25" t="s">
        <v>36</v>
      </c>
    </row>
    <row r="59" spans="1:7" x14ac:dyDescent="0.35">
      <c r="A59" s="25" t="s">
        <v>4427</v>
      </c>
      <c r="B59" s="25" t="s">
        <v>4428</v>
      </c>
      <c r="C59" s="25" t="s">
        <v>3073</v>
      </c>
      <c r="D59" s="25">
        <v>11805</v>
      </c>
      <c r="E59" s="25">
        <v>0.75</v>
      </c>
      <c r="F59" s="25" t="s">
        <v>68</v>
      </c>
      <c r="G59" s="25" t="s">
        <v>36</v>
      </c>
    </row>
    <row r="60" spans="1:7" x14ac:dyDescent="0.35">
      <c r="A60" s="25" t="s">
        <v>4525</v>
      </c>
      <c r="B60" s="25" t="s">
        <v>4526</v>
      </c>
      <c r="C60" s="25" t="s">
        <v>3070</v>
      </c>
      <c r="D60" s="25">
        <v>28046</v>
      </c>
      <c r="E60" s="25">
        <v>1.087</v>
      </c>
      <c r="F60" s="25" t="s">
        <v>36</v>
      </c>
      <c r="G60" s="25" t="s">
        <v>36</v>
      </c>
    </row>
    <row r="61" spans="1:7" x14ac:dyDescent="0.35">
      <c r="A61" s="25" t="s">
        <v>4537</v>
      </c>
      <c r="B61" s="25" t="s">
        <v>4538</v>
      </c>
      <c r="C61" s="25" t="s">
        <v>3073</v>
      </c>
      <c r="D61" s="25">
        <v>32458</v>
      </c>
      <c r="E61" s="25">
        <v>0.75</v>
      </c>
      <c r="F61" s="25" t="s">
        <v>36</v>
      </c>
      <c r="G61" s="25" t="s">
        <v>36</v>
      </c>
    </row>
    <row r="62" spans="1:7" x14ac:dyDescent="0.35">
      <c r="A62" s="25" t="s">
        <v>4531</v>
      </c>
      <c r="B62" s="25" t="s">
        <v>4532</v>
      </c>
      <c r="C62" s="25" t="s">
        <v>3073</v>
      </c>
      <c r="D62" s="25">
        <v>31392</v>
      </c>
      <c r="E62" s="25">
        <v>0.82399999999999995</v>
      </c>
      <c r="F62" s="25" t="s">
        <v>83</v>
      </c>
      <c r="G62" s="25" t="s">
        <v>36</v>
      </c>
    </row>
    <row r="63" spans="1:7" x14ac:dyDescent="0.35">
      <c r="A63" s="25" t="s">
        <v>4471</v>
      </c>
      <c r="B63" s="25" t="s">
        <v>4472</v>
      </c>
      <c r="C63" s="25" t="s">
        <v>3066</v>
      </c>
      <c r="D63" s="25">
        <v>13687</v>
      </c>
      <c r="E63" s="25">
        <v>2.8159999999999998</v>
      </c>
      <c r="F63" s="25" t="s">
        <v>68</v>
      </c>
      <c r="G63" s="25" t="s">
        <v>36</v>
      </c>
    </row>
    <row r="64" spans="1:7" x14ac:dyDescent="0.35">
      <c r="A64" s="25" t="s">
        <v>4529</v>
      </c>
      <c r="B64" s="25" t="s">
        <v>4530</v>
      </c>
      <c r="C64" s="25" t="s">
        <v>3070</v>
      </c>
      <c r="D64" s="25">
        <v>30104</v>
      </c>
      <c r="E64" s="25">
        <v>0.92100000000000004</v>
      </c>
      <c r="F64" s="25" t="s">
        <v>36</v>
      </c>
      <c r="G64" s="25" t="s">
        <v>36</v>
      </c>
    </row>
    <row r="65" spans="1:7" x14ac:dyDescent="0.35">
      <c r="A65" s="25" t="s">
        <v>4547</v>
      </c>
      <c r="B65" s="25" t="s">
        <v>4548</v>
      </c>
      <c r="C65" s="25" t="s">
        <v>3073</v>
      </c>
      <c r="D65" s="25">
        <v>32458</v>
      </c>
      <c r="E65" s="25">
        <v>0.75</v>
      </c>
      <c r="F65" s="25" t="s">
        <v>68</v>
      </c>
      <c r="G65" s="25" t="s">
        <v>36</v>
      </c>
    </row>
    <row r="66" spans="1:7" x14ac:dyDescent="0.35">
      <c r="A66" s="25" t="s">
        <v>4493</v>
      </c>
      <c r="B66" s="25" t="s">
        <v>4494</v>
      </c>
      <c r="C66" s="25" t="s">
        <v>3066</v>
      </c>
      <c r="D66" s="25">
        <v>18881</v>
      </c>
      <c r="E66" s="25">
        <v>2.0390000000000001</v>
      </c>
      <c r="F66" s="25" t="s">
        <v>42</v>
      </c>
      <c r="G66" s="25" t="s">
        <v>36</v>
      </c>
    </row>
    <row r="67" spans="1:7" x14ac:dyDescent="0.35">
      <c r="A67" s="25" t="s">
        <v>4553</v>
      </c>
      <c r="B67" s="25" t="s">
        <v>4554</v>
      </c>
      <c r="C67" s="25" t="s">
        <v>3073</v>
      </c>
      <c r="D67" s="25">
        <v>32458</v>
      </c>
      <c r="E67" s="25">
        <v>0.75</v>
      </c>
      <c r="F67" s="25" t="s">
        <v>50</v>
      </c>
      <c r="G67" s="25" t="s">
        <v>36</v>
      </c>
    </row>
    <row r="68" spans="1:7" x14ac:dyDescent="0.35">
      <c r="A68" s="25" t="s">
        <v>4457</v>
      </c>
      <c r="B68" s="25" t="s">
        <v>4458</v>
      </c>
      <c r="C68" s="25" t="s">
        <v>3065</v>
      </c>
      <c r="D68" s="25">
        <v>9066</v>
      </c>
      <c r="E68" s="25">
        <v>3.6819999999999999</v>
      </c>
      <c r="F68" s="25" t="s">
        <v>87</v>
      </c>
      <c r="G68" s="25" t="s">
        <v>36</v>
      </c>
    </row>
    <row r="69" spans="1:7" x14ac:dyDescent="0.35">
      <c r="A69" s="25" t="s">
        <v>4491</v>
      </c>
      <c r="B69" s="25" t="s">
        <v>4492</v>
      </c>
      <c r="C69" s="25" t="s">
        <v>3066</v>
      </c>
      <c r="D69" s="25">
        <v>18304</v>
      </c>
      <c r="E69" s="25">
        <v>2.117</v>
      </c>
      <c r="F69" s="25" t="s">
        <v>110</v>
      </c>
      <c r="G69" s="25" t="s">
        <v>36</v>
      </c>
    </row>
    <row r="70" spans="1:7" x14ac:dyDescent="0.35">
      <c r="A70" s="25" t="s">
        <v>4413</v>
      </c>
      <c r="B70" s="25" t="s">
        <v>4414</v>
      </c>
      <c r="C70" s="25" t="s">
        <v>3066</v>
      </c>
      <c r="D70" s="25">
        <v>4781</v>
      </c>
      <c r="E70" s="25">
        <v>2.8090000000000002</v>
      </c>
      <c r="F70" s="25" t="s">
        <v>39</v>
      </c>
      <c r="G70" s="25" t="s">
        <v>36</v>
      </c>
    </row>
    <row r="71" spans="1:7" x14ac:dyDescent="0.35">
      <c r="A71" s="25" t="s">
        <v>4407</v>
      </c>
      <c r="B71" s="25" t="s">
        <v>4408</v>
      </c>
      <c r="C71" s="25" t="s">
        <v>3065</v>
      </c>
      <c r="D71" s="25">
        <v>3098</v>
      </c>
      <c r="E71" s="25">
        <v>3.72</v>
      </c>
      <c r="F71" s="25" t="s">
        <v>36</v>
      </c>
      <c r="G71" s="25" t="s">
        <v>36</v>
      </c>
    </row>
    <row r="72" spans="1:7" x14ac:dyDescent="0.35">
      <c r="A72" s="25" t="s">
        <v>4435</v>
      </c>
      <c r="B72" s="25" t="s">
        <v>4436</v>
      </c>
      <c r="C72" s="25" t="s">
        <v>3084</v>
      </c>
      <c r="D72" s="25">
        <v>3334</v>
      </c>
      <c r="E72" s="25">
        <v>5.3929999999999998</v>
      </c>
      <c r="F72" s="25" t="s">
        <v>42</v>
      </c>
      <c r="G72" s="25" t="s">
        <v>36</v>
      </c>
    </row>
    <row r="73" spans="1:7" x14ac:dyDescent="0.35">
      <c r="A73" s="25" t="s">
        <v>4467</v>
      </c>
      <c r="B73" s="25" t="s">
        <v>4468</v>
      </c>
      <c r="C73" s="25" t="s">
        <v>3066</v>
      </c>
      <c r="D73" s="25">
        <v>13077</v>
      </c>
      <c r="E73" s="25">
        <v>2.9209999999999998</v>
      </c>
      <c r="F73" s="25" t="s">
        <v>87</v>
      </c>
      <c r="G73" s="25" t="s">
        <v>36</v>
      </c>
    </row>
    <row r="74" spans="1:7" x14ac:dyDescent="0.35">
      <c r="A74" s="25" t="s">
        <v>4523</v>
      </c>
      <c r="B74" s="25" t="s">
        <v>4524</v>
      </c>
      <c r="C74" s="25" t="s">
        <v>3070</v>
      </c>
      <c r="D74" s="25">
        <v>27576</v>
      </c>
      <c r="E74" s="25">
        <v>1.131</v>
      </c>
      <c r="F74" s="25" t="s">
        <v>42</v>
      </c>
      <c r="G74" s="25" t="s">
        <v>36</v>
      </c>
    </row>
    <row r="75" spans="1:7" x14ac:dyDescent="0.35">
      <c r="A75" s="25" t="s">
        <v>4561</v>
      </c>
      <c r="B75" s="25" t="s">
        <v>4562</v>
      </c>
      <c r="C75" s="25" t="s">
        <v>3073</v>
      </c>
      <c r="D75" s="25">
        <v>57717</v>
      </c>
      <c r="E75" s="25">
        <v>0.59499999999999997</v>
      </c>
      <c r="F75" s="25" t="s">
        <v>53</v>
      </c>
      <c r="G75" s="25" t="s">
        <v>36</v>
      </c>
    </row>
    <row r="76" spans="1:7" x14ac:dyDescent="0.35">
      <c r="A76" s="25" t="s">
        <v>4455</v>
      </c>
      <c r="B76" s="25" t="s">
        <v>4456</v>
      </c>
      <c r="C76" s="25" t="s">
        <v>3065</v>
      </c>
      <c r="D76" s="25">
        <v>8939</v>
      </c>
      <c r="E76" s="25">
        <v>3.7090000000000001</v>
      </c>
      <c r="F76" s="25" t="s">
        <v>42</v>
      </c>
      <c r="G76" s="25" t="s">
        <v>36</v>
      </c>
    </row>
    <row r="77" spans="1:7" x14ac:dyDescent="0.35">
      <c r="A77" s="25" t="s">
        <v>4449</v>
      </c>
      <c r="B77" s="25" t="s">
        <v>4450</v>
      </c>
      <c r="C77" s="25" t="s">
        <v>3065</v>
      </c>
      <c r="D77" s="25">
        <v>8104</v>
      </c>
      <c r="E77" s="25">
        <v>3.9049999999999998</v>
      </c>
      <c r="F77" s="25" t="s">
        <v>36</v>
      </c>
      <c r="G77" s="25" t="s">
        <v>36</v>
      </c>
    </row>
    <row r="78" spans="1:7" x14ac:dyDescent="0.35">
      <c r="A78" s="25" t="s">
        <v>4489</v>
      </c>
      <c r="B78" s="25" t="s">
        <v>4490</v>
      </c>
      <c r="C78" s="25" t="s">
        <v>3066</v>
      </c>
      <c r="D78" s="25">
        <v>17873</v>
      </c>
      <c r="E78" s="25">
        <v>2.1789999999999998</v>
      </c>
      <c r="F78" s="25" t="s">
        <v>100</v>
      </c>
      <c r="G78" s="25" t="s">
        <v>36</v>
      </c>
    </row>
    <row r="79" spans="1:7" x14ac:dyDescent="0.35">
      <c r="A79" s="25" t="s">
        <v>4417</v>
      </c>
      <c r="B79" s="25" t="s">
        <v>4418</v>
      </c>
      <c r="C79" s="25" t="s">
        <v>3066</v>
      </c>
      <c r="D79" s="25">
        <v>5343</v>
      </c>
      <c r="E79" s="25">
        <v>2.57</v>
      </c>
      <c r="F79" s="25" t="s">
        <v>39</v>
      </c>
      <c r="G79" s="25" t="s">
        <v>36</v>
      </c>
    </row>
    <row r="80" spans="1:7" x14ac:dyDescent="0.35">
      <c r="A80" s="25" t="s">
        <v>4497</v>
      </c>
      <c r="B80" s="25" t="s">
        <v>4498</v>
      </c>
      <c r="C80" s="25" t="s">
        <v>3066</v>
      </c>
      <c r="D80" s="25">
        <v>19460</v>
      </c>
      <c r="E80" s="25">
        <v>1.9610000000000001</v>
      </c>
      <c r="F80" s="25" t="s">
        <v>53</v>
      </c>
      <c r="G80" s="25" t="s">
        <v>36</v>
      </c>
    </row>
    <row r="81" spans="1:7" x14ac:dyDescent="0.35">
      <c r="A81" s="25" t="s">
        <v>4459</v>
      </c>
      <c r="B81" s="25" t="s">
        <v>4460</v>
      </c>
      <c r="C81" s="25" t="s">
        <v>3065</v>
      </c>
      <c r="D81" s="25">
        <v>9103</v>
      </c>
      <c r="E81" s="25">
        <v>3.673</v>
      </c>
      <c r="F81" s="25" t="s">
        <v>87</v>
      </c>
      <c r="G81" s="25" t="s">
        <v>36</v>
      </c>
    </row>
    <row r="82" spans="1:7" x14ac:dyDescent="0.35">
      <c r="A82" s="25" t="s">
        <v>4437</v>
      </c>
      <c r="B82" s="25" t="s">
        <v>4438</v>
      </c>
      <c r="C82" s="25" t="s">
        <v>3084</v>
      </c>
      <c r="D82" s="25">
        <v>4447</v>
      </c>
      <c r="E82" s="25">
        <v>4.9489999999999998</v>
      </c>
      <c r="F82" s="25" t="s">
        <v>83</v>
      </c>
      <c r="G82" s="25" t="s">
        <v>36</v>
      </c>
    </row>
    <row r="83" spans="1:7" x14ac:dyDescent="0.35">
      <c r="A83" s="25" t="s">
        <v>4545</v>
      </c>
      <c r="B83" s="25" t="s">
        <v>4546</v>
      </c>
      <c r="C83" s="25" t="s">
        <v>3073</v>
      </c>
      <c r="D83" s="25">
        <v>32458</v>
      </c>
      <c r="E83" s="25">
        <v>0.75</v>
      </c>
      <c r="F83" s="25" t="s">
        <v>47</v>
      </c>
      <c r="G83" s="25" t="s">
        <v>36</v>
      </c>
    </row>
    <row r="84" spans="1:7" x14ac:dyDescent="0.35">
      <c r="A84" s="25" t="s">
        <v>4405</v>
      </c>
      <c r="B84" s="25" t="s">
        <v>4406</v>
      </c>
      <c r="C84" s="25" t="s">
        <v>3084</v>
      </c>
      <c r="D84" s="25">
        <v>1210</v>
      </c>
      <c r="E84" s="25">
        <v>5.383</v>
      </c>
      <c r="F84" s="25" t="s">
        <v>78</v>
      </c>
      <c r="G84" s="25" t="s">
        <v>36</v>
      </c>
    </row>
  </sheetData>
  <sheetProtection algorithmName="SHA-512" hashValue="QhOWUJcytOU+RmKH6qCL8/fHP4dWO4SDcEYo1QWX/45oMX6L4PWRCYViidspuQddXnTQuoZDIcsiSASPSa3sMg==" saltValue="Dul+Vf7vXIN4G+WgaHyBdA==" spinCount="100000" sheet="1" objects="1" scenarios="1"/>
  <autoFilter ref="A1:G1" xr:uid="{00000000-0001-0000-0700-000000000000}"/>
  <sortState xmlns:xlrd2="http://schemas.microsoft.com/office/spreadsheetml/2017/richdata2" ref="A2:G84">
    <sortCondition ref="B2:B84"/>
  </sortState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G89"/>
  <sheetViews>
    <sheetView workbookViewId="0"/>
  </sheetViews>
  <sheetFormatPr baseColWidth="10" defaultRowHeight="12.75" x14ac:dyDescent="0.35"/>
  <cols>
    <col min="1" max="1" width="11.73046875" bestFit="1" customWidth="1"/>
    <col min="2" max="2" width="21.33203125" bestFit="1" customWidth="1"/>
    <col min="3" max="3" width="10.33203125" bestFit="1" customWidth="1"/>
    <col min="4" max="4" width="5.73046875" bestFit="1" customWidth="1"/>
    <col min="5" max="5" width="5.86328125" bestFit="1" customWidth="1"/>
    <col min="6" max="6" width="8.59765625" bestFit="1" customWidth="1"/>
    <col min="7" max="7" width="5.53125" bestFit="1" customWidth="1"/>
  </cols>
  <sheetData>
    <row r="1" spans="1:7" x14ac:dyDescent="0.35">
      <c r="A1" s="41" t="s">
        <v>13</v>
      </c>
      <c r="B1" s="41" t="s">
        <v>3058</v>
      </c>
      <c r="C1" s="41" t="s">
        <v>3059</v>
      </c>
      <c r="D1" s="41" t="s">
        <v>3060</v>
      </c>
      <c r="E1" s="41" t="s">
        <v>3061</v>
      </c>
      <c r="F1" s="41" t="s">
        <v>3062</v>
      </c>
      <c r="G1" s="41" t="s">
        <v>3063</v>
      </c>
    </row>
    <row r="2" spans="1:7" x14ac:dyDescent="0.35">
      <c r="A2" s="25" t="s">
        <v>4713</v>
      </c>
      <c r="B2" s="25" t="s">
        <v>4714</v>
      </c>
      <c r="C2" s="25" t="s">
        <v>3073</v>
      </c>
      <c r="D2" s="25">
        <v>32458</v>
      </c>
      <c r="E2" s="25">
        <v>0.75</v>
      </c>
      <c r="F2" s="25" t="s">
        <v>78</v>
      </c>
      <c r="G2" s="25" t="s">
        <v>878</v>
      </c>
    </row>
    <row r="3" spans="1:7" x14ac:dyDescent="0.35">
      <c r="A3" s="25" t="s">
        <v>4673</v>
      </c>
      <c r="B3" s="25" t="s">
        <v>4674</v>
      </c>
      <c r="C3" s="25" t="s">
        <v>3070</v>
      </c>
      <c r="D3" s="25">
        <v>25908</v>
      </c>
      <c r="E3" s="25">
        <v>1.2729999999999999</v>
      </c>
      <c r="F3" s="25" t="s">
        <v>160</v>
      </c>
      <c r="G3" s="25" t="s">
        <v>36</v>
      </c>
    </row>
    <row r="4" spans="1:7" x14ac:dyDescent="0.35">
      <c r="A4" s="25" t="s">
        <v>4581</v>
      </c>
      <c r="B4" s="25" t="s">
        <v>4582</v>
      </c>
      <c r="C4" s="25" t="s">
        <v>3066</v>
      </c>
      <c r="D4" s="25">
        <v>6753</v>
      </c>
      <c r="E4" s="25">
        <v>2.0379999999999998</v>
      </c>
      <c r="F4" s="25" t="s">
        <v>35</v>
      </c>
      <c r="G4" s="25" t="s">
        <v>878</v>
      </c>
    </row>
    <row r="5" spans="1:7" x14ac:dyDescent="0.35">
      <c r="A5" s="25" t="s">
        <v>4641</v>
      </c>
      <c r="B5" s="25" t="s">
        <v>4642</v>
      </c>
      <c r="C5" s="25" t="s">
        <v>3066</v>
      </c>
      <c r="D5" s="25">
        <v>16318</v>
      </c>
      <c r="E5" s="25">
        <v>2.3959999999999999</v>
      </c>
      <c r="F5" s="25" t="s">
        <v>53</v>
      </c>
      <c r="G5" s="25" t="s">
        <v>36</v>
      </c>
    </row>
    <row r="6" spans="1:7" x14ac:dyDescent="0.35">
      <c r="A6" s="25" t="s">
        <v>4573</v>
      </c>
      <c r="B6" s="25" t="s">
        <v>4574</v>
      </c>
      <c r="C6" s="25" t="s">
        <v>3065</v>
      </c>
      <c r="D6" s="25">
        <v>3844</v>
      </c>
      <c r="E6" s="25">
        <v>3.2829999999999999</v>
      </c>
      <c r="F6" s="25" t="s">
        <v>160</v>
      </c>
      <c r="G6" s="25" t="s">
        <v>36</v>
      </c>
    </row>
    <row r="7" spans="1:7" x14ac:dyDescent="0.35">
      <c r="A7" s="25" t="s">
        <v>4595</v>
      </c>
      <c r="B7" s="25" t="s">
        <v>4596</v>
      </c>
      <c r="C7" s="25" t="s">
        <v>3073</v>
      </c>
      <c r="D7" s="25">
        <v>11805</v>
      </c>
      <c r="E7" s="25">
        <v>0.75</v>
      </c>
      <c r="F7" s="25" t="s">
        <v>47</v>
      </c>
      <c r="G7" s="25" t="s">
        <v>36</v>
      </c>
    </row>
    <row r="8" spans="1:7" x14ac:dyDescent="0.35">
      <c r="A8" s="25" t="s">
        <v>4719</v>
      </c>
      <c r="B8" s="25" t="s">
        <v>4720</v>
      </c>
      <c r="C8" s="25" t="s">
        <v>3073</v>
      </c>
      <c r="D8" s="25">
        <v>44548</v>
      </c>
      <c r="E8" s="25">
        <v>0.74299999999999999</v>
      </c>
      <c r="F8" s="25" t="s">
        <v>36</v>
      </c>
      <c r="G8" s="25" t="s">
        <v>36</v>
      </c>
    </row>
    <row r="9" spans="1:7" x14ac:dyDescent="0.35">
      <c r="A9" s="25" t="s">
        <v>4627</v>
      </c>
      <c r="B9" s="25" t="s">
        <v>4628</v>
      </c>
      <c r="C9" s="25" t="s">
        <v>3066</v>
      </c>
      <c r="D9" s="25">
        <v>11624</v>
      </c>
      <c r="E9" s="25">
        <v>3.17</v>
      </c>
      <c r="F9" s="25" t="s">
        <v>78</v>
      </c>
      <c r="G9" s="25" t="s">
        <v>36</v>
      </c>
    </row>
    <row r="10" spans="1:7" x14ac:dyDescent="0.35">
      <c r="A10" s="25" t="s">
        <v>597</v>
      </c>
      <c r="B10" s="25" t="s">
        <v>598</v>
      </c>
      <c r="C10" s="25" t="s">
        <v>3073</v>
      </c>
      <c r="D10" s="25">
        <v>30835</v>
      </c>
      <c r="E10" s="25">
        <v>0.86699999999999999</v>
      </c>
      <c r="F10" s="25" t="s">
        <v>148</v>
      </c>
      <c r="G10" s="25" t="s">
        <v>878</v>
      </c>
    </row>
    <row r="11" spans="1:7" x14ac:dyDescent="0.35">
      <c r="A11" s="25" t="s">
        <v>4723</v>
      </c>
      <c r="B11" s="25" t="s">
        <v>4724</v>
      </c>
      <c r="C11" s="25" t="s">
        <v>3073</v>
      </c>
      <c r="D11" s="25">
        <v>58071</v>
      </c>
      <c r="E11" s="25">
        <v>0.52</v>
      </c>
      <c r="F11" s="25" t="s">
        <v>148</v>
      </c>
      <c r="G11" s="25" t="s">
        <v>36</v>
      </c>
    </row>
    <row r="12" spans="1:7" x14ac:dyDescent="0.35">
      <c r="A12" s="25" t="s">
        <v>4633</v>
      </c>
      <c r="B12" s="25" t="s">
        <v>4634</v>
      </c>
      <c r="C12" s="25" t="s">
        <v>3066</v>
      </c>
      <c r="D12" s="25">
        <v>13953</v>
      </c>
      <c r="E12" s="25">
        <v>2.7679999999999998</v>
      </c>
      <c r="F12" s="25" t="s">
        <v>53</v>
      </c>
      <c r="G12" s="25" t="s">
        <v>36</v>
      </c>
    </row>
    <row r="13" spans="1:7" x14ac:dyDescent="0.35">
      <c r="A13" s="25" t="s">
        <v>4615</v>
      </c>
      <c r="B13" s="25" t="s">
        <v>4616</v>
      </c>
      <c r="C13" s="25" t="s">
        <v>3065</v>
      </c>
      <c r="D13" s="25">
        <v>6257</v>
      </c>
      <c r="E13" s="25">
        <v>4.37</v>
      </c>
      <c r="F13" s="25" t="s">
        <v>36</v>
      </c>
      <c r="G13" s="25" t="s">
        <v>36</v>
      </c>
    </row>
    <row r="14" spans="1:7" x14ac:dyDescent="0.35">
      <c r="A14" s="25" t="s">
        <v>4671</v>
      </c>
      <c r="B14" s="25" t="s">
        <v>4672</v>
      </c>
      <c r="C14" s="25" t="s">
        <v>3070</v>
      </c>
      <c r="D14" s="25">
        <v>25498</v>
      </c>
      <c r="E14" s="25">
        <v>1.306</v>
      </c>
      <c r="F14" s="25" t="s">
        <v>36</v>
      </c>
      <c r="G14" s="25" t="s">
        <v>878</v>
      </c>
    </row>
    <row r="15" spans="1:7" x14ac:dyDescent="0.35">
      <c r="A15" s="25" t="s">
        <v>4643</v>
      </c>
      <c r="B15" s="25" t="s">
        <v>4644</v>
      </c>
      <c r="C15" s="25" t="s">
        <v>3066</v>
      </c>
      <c r="D15" s="25">
        <v>16600</v>
      </c>
      <c r="E15" s="25">
        <v>2.3540000000000001</v>
      </c>
      <c r="F15" s="25" t="s">
        <v>78</v>
      </c>
      <c r="G15" s="25" t="s">
        <v>36</v>
      </c>
    </row>
    <row r="16" spans="1:7" x14ac:dyDescent="0.35">
      <c r="A16" s="25" t="s">
        <v>4585</v>
      </c>
      <c r="B16" s="25" t="s">
        <v>4586</v>
      </c>
      <c r="C16" s="25" t="s">
        <v>3066</v>
      </c>
      <c r="D16" s="25">
        <v>7378</v>
      </c>
      <c r="E16" s="25">
        <v>1.8420000000000001</v>
      </c>
      <c r="F16" s="25" t="s">
        <v>100</v>
      </c>
      <c r="G16" s="25" t="s">
        <v>878</v>
      </c>
    </row>
    <row r="17" spans="1:7" x14ac:dyDescent="0.35">
      <c r="A17" s="25" t="s">
        <v>4675</v>
      </c>
      <c r="B17" s="25" t="s">
        <v>4676</v>
      </c>
      <c r="C17" s="25" t="s">
        <v>3070</v>
      </c>
      <c r="D17" s="25">
        <v>26078</v>
      </c>
      <c r="E17" s="25">
        <v>1.2589999999999999</v>
      </c>
      <c r="F17" s="25" t="s">
        <v>53</v>
      </c>
      <c r="G17" s="25" t="s">
        <v>36</v>
      </c>
    </row>
    <row r="18" spans="1:7" x14ac:dyDescent="0.35">
      <c r="A18" s="25" t="s">
        <v>4653</v>
      </c>
      <c r="B18" s="25" t="s">
        <v>4654</v>
      </c>
      <c r="C18" s="25" t="s">
        <v>3066</v>
      </c>
      <c r="D18" s="25">
        <v>17674</v>
      </c>
      <c r="E18" s="25">
        <v>2.2029999999999998</v>
      </c>
      <c r="F18" s="25" t="s">
        <v>36</v>
      </c>
      <c r="G18" s="25" t="s">
        <v>36</v>
      </c>
    </row>
    <row r="19" spans="1:7" x14ac:dyDescent="0.35">
      <c r="A19" s="25" t="s">
        <v>4625</v>
      </c>
      <c r="B19" s="25" t="s">
        <v>4626</v>
      </c>
      <c r="C19" s="25" t="s">
        <v>3066</v>
      </c>
      <c r="D19" s="25">
        <v>11462</v>
      </c>
      <c r="E19" s="25">
        <v>3.2010000000000001</v>
      </c>
      <c r="F19" s="25" t="s">
        <v>68</v>
      </c>
      <c r="G19" s="25" t="s">
        <v>36</v>
      </c>
    </row>
    <row r="20" spans="1:7" x14ac:dyDescent="0.35">
      <c r="A20" s="25" t="s">
        <v>4609</v>
      </c>
      <c r="B20" s="25" t="s">
        <v>4610</v>
      </c>
      <c r="C20" s="25" t="s">
        <v>3084</v>
      </c>
      <c r="D20" s="25">
        <v>3235</v>
      </c>
      <c r="E20" s="25">
        <v>5.4459999999999997</v>
      </c>
      <c r="F20" s="25" t="s">
        <v>42</v>
      </c>
      <c r="G20" s="25" t="s">
        <v>36</v>
      </c>
    </row>
    <row r="21" spans="1:7" x14ac:dyDescent="0.35">
      <c r="A21" s="25" t="s">
        <v>4637</v>
      </c>
      <c r="B21" s="25" t="s">
        <v>4638</v>
      </c>
      <c r="C21" s="25" t="s">
        <v>3066</v>
      </c>
      <c r="D21" s="25">
        <v>15351</v>
      </c>
      <c r="E21" s="25">
        <v>2.5760000000000001</v>
      </c>
      <c r="F21" s="25" t="s">
        <v>36</v>
      </c>
      <c r="G21" s="25" t="s">
        <v>36</v>
      </c>
    </row>
    <row r="22" spans="1:7" x14ac:dyDescent="0.35">
      <c r="A22" s="25" t="s">
        <v>4693</v>
      </c>
      <c r="B22" s="25" t="s">
        <v>4694</v>
      </c>
      <c r="C22" s="25" t="s">
        <v>3073</v>
      </c>
      <c r="D22" s="25">
        <v>32458</v>
      </c>
      <c r="E22" s="25">
        <v>0.75</v>
      </c>
      <c r="F22" s="25" t="s">
        <v>148</v>
      </c>
      <c r="G22" s="25" t="s">
        <v>878</v>
      </c>
    </row>
    <row r="23" spans="1:7" x14ac:dyDescent="0.35">
      <c r="A23" s="25" t="s">
        <v>4701</v>
      </c>
      <c r="B23" s="25" t="s">
        <v>4702</v>
      </c>
      <c r="C23" s="25" t="s">
        <v>3073</v>
      </c>
      <c r="D23" s="25">
        <v>32458</v>
      </c>
      <c r="E23" s="25">
        <v>0.75</v>
      </c>
      <c r="F23" s="25" t="s">
        <v>39</v>
      </c>
      <c r="G23" s="25" t="s">
        <v>878</v>
      </c>
    </row>
    <row r="24" spans="1:7" x14ac:dyDescent="0.35">
      <c r="A24" s="25" t="s">
        <v>4575</v>
      </c>
      <c r="B24" s="25" t="s">
        <v>4576</v>
      </c>
      <c r="C24" s="25" t="s">
        <v>3066</v>
      </c>
      <c r="D24" s="25">
        <v>4137</v>
      </c>
      <c r="E24" s="25">
        <v>3.1280000000000001</v>
      </c>
      <c r="F24" s="25" t="s">
        <v>68</v>
      </c>
      <c r="G24" s="25" t="s">
        <v>36</v>
      </c>
    </row>
    <row r="25" spans="1:7" x14ac:dyDescent="0.35">
      <c r="A25" s="25" t="s">
        <v>4621</v>
      </c>
      <c r="B25" s="25" t="s">
        <v>4622</v>
      </c>
      <c r="C25" s="25" t="s">
        <v>3065</v>
      </c>
      <c r="D25" s="25">
        <v>8339</v>
      </c>
      <c r="E25" s="25">
        <v>3.851</v>
      </c>
      <c r="F25" s="25" t="s">
        <v>50</v>
      </c>
      <c r="G25" s="25" t="s">
        <v>36</v>
      </c>
    </row>
    <row r="26" spans="1:7" x14ac:dyDescent="0.35">
      <c r="A26" s="25" t="s">
        <v>4667</v>
      </c>
      <c r="B26" s="25" t="s">
        <v>4668</v>
      </c>
      <c r="C26" s="25" t="s">
        <v>3070</v>
      </c>
      <c r="D26" s="25">
        <v>23852</v>
      </c>
      <c r="E26" s="25">
        <v>1.4550000000000001</v>
      </c>
      <c r="F26" s="25" t="s">
        <v>159</v>
      </c>
      <c r="G26" s="25" t="s">
        <v>36</v>
      </c>
    </row>
    <row r="27" spans="1:7" x14ac:dyDescent="0.35">
      <c r="A27" s="25" t="s">
        <v>3860</v>
      </c>
      <c r="B27" s="25" t="s">
        <v>3308</v>
      </c>
      <c r="C27" s="25" t="s">
        <v>3065</v>
      </c>
      <c r="D27" s="25">
        <v>8818</v>
      </c>
      <c r="E27" s="25">
        <v>3.7370000000000001</v>
      </c>
      <c r="F27" s="25" t="s">
        <v>36</v>
      </c>
      <c r="G27" s="25" t="s">
        <v>36</v>
      </c>
    </row>
    <row r="28" spans="1:7" x14ac:dyDescent="0.35">
      <c r="A28" s="25" t="s">
        <v>4717</v>
      </c>
      <c r="B28" s="25" t="s">
        <v>4718</v>
      </c>
      <c r="C28" s="25" t="s">
        <v>3073</v>
      </c>
      <c r="D28" s="25">
        <v>44548</v>
      </c>
      <c r="E28" s="25">
        <v>0.745</v>
      </c>
      <c r="F28" s="25" t="s">
        <v>50</v>
      </c>
      <c r="G28" s="25" t="s">
        <v>36</v>
      </c>
    </row>
    <row r="29" spans="1:7" x14ac:dyDescent="0.35">
      <c r="A29" s="25" t="s">
        <v>4659</v>
      </c>
      <c r="B29" s="25" t="s">
        <v>4660</v>
      </c>
      <c r="C29" s="25" t="s">
        <v>3066</v>
      </c>
      <c r="D29" s="25">
        <v>20421</v>
      </c>
      <c r="E29" s="25">
        <v>1.8420000000000001</v>
      </c>
      <c r="F29" s="25" t="s">
        <v>39</v>
      </c>
      <c r="G29" s="25" t="s">
        <v>878</v>
      </c>
    </row>
    <row r="30" spans="1:7" x14ac:dyDescent="0.35">
      <c r="A30" s="25" t="s">
        <v>4579</v>
      </c>
      <c r="B30" s="25" t="s">
        <v>4580</v>
      </c>
      <c r="C30" s="25" t="s">
        <v>3066</v>
      </c>
      <c r="D30" s="25">
        <v>6153</v>
      </c>
      <c r="E30" s="25">
        <v>2.2400000000000002</v>
      </c>
      <c r="F30" s="25" t="s">
        <v>47</v>
      </c>
      <c r="G30" s="25" t="s">
        <v>36</v>
      </c>
    </row>
    <row r="31" spans="1:7" x14ac:dyDescent="0.35">
      <c r="A31" s="25" t="s">
        <v>4689</v>
      </c>
      <c r="B31" s="25" t="s">
        <v>4690</v>
      </c>
      <c r="C31" s="25" t="s">
        <v>3070</v>
      </c>
      <c r="D31" s="25">
        <v>30706</v>
      </c>
      <c r="E31" s="25">
        <v>0.877</v>
      </c>
      <c r="F31" s="25" t="s">
        <v>148</v>
      </c>
      <c r="G31" s="25" t="s">
        <v>36</v>
      </c>
    </row>
    <row r="32" spans="1:7" x14ac:dyDescent="0.35">
      <c r="A32" s="25" t="s">
        <v>4569</v>
      </c>
      <c r="B32" s="25" t="s">
        <v>4570</v>
      </c>
      <c r="C32" s="25" t="s">
        <v>3065</v>
      </c>
      <c r="D32" s="25">
        <v>3050</v>
      </c>
      <c r="E32" s="25">
        <v>3.7730000000000001</v>
      </c>
      <c r="F32" s="25" t="s">
        <v>42</v>
      </c>
      <c r="G32" s="25" t="s">
        <v>36</v>
      </c>
    </row>
    <row r="33" spans="1:7" x14ac:dyDescent="0.35">
      <c r="A33" s="25" t="s">
        <v>4571</v>
      </c>
      <c r="B33" s="25" t="s">
        <v>4572</v>
      </c>
      <c r="C33" s="25" t="s">
        <v>3065</v>
      </c>
      <c r="D33" s="25">
        <v>3825</v>
      </c>
      <c r="E33" s="25">
        <v>3.294</v>
      </c>
      <c r="F33" s="25" t="s">
        <v>47</v>
      </c>
      <c r="G33" s="25" t="s">
        <v>36</v>
      </c>
    </row>
    <row r="34" spans="1:7" x14ac:dyDescent="0.35">
      <c r="A34" s="25" t="s">
        <v>4651</v>
      </c>
      <c r="B34" s="25" t="s">
        <v>4652</v>
      </c>
      <c r="C34" s="25" t="s">
        <v>3066</v>
      </c>
      <c r="D34" s="25">
        <v>17575</v>
      </c>
      <c r="E34" s="25">
        <v>2.2170000000000001</v>
      </c>
      <c r="F34" s="25" t="s">
        <v>78</v>
      </c>
      <c r="G34" s="25" t="s">
        <v>36</v>
      </c>
    </row>
    <row r="35" spans="1:7" x14ac:dyDescent="0.35">
      <c r="A35" s="25" t="s">
        <v>4577</v>
      </c>
      <c r="B35" s="25" t="s">
        <v>4578</v>
      </c>
      <c r="C35" s="25" t="s">
        <v>3066</v>
      </c>
      <c r="D35" s="25">
        <v>4343</v>
      </c>
      <c r="E35" s="25">
        <v>3.024</v>
      </c>
      <c r="F35" s="25" t="s">
        <v>42</v>
      </c>
      <c r="G35" s="25" t="s">
        <v>36</v>
      </c>
    </row>
    <row r="36" spans="1:7" x14ac:dyDescent="0.35">
      <c r="A36" s="25" t="s">
        <v>4655</v>
      </c>
      <c r="B36" s="25" t="s">
        <v>4656</v>
      </c>
      <c r="C36" s="25" t="s">
        <v>3066</v>
      </c>
      <c r="D36" s="25">
        <v>19429</v>
      </c>
      <c r="E36" s="25">
        <v>1.966</v>
      </c>
      <c r="F36" s="25" t="s">
        <v>78</v>
      </c>
      <c r="G36" s="25" t="s">
        <v>36</v>
      </c>
    </row>
    <row r="37" spans="1:7" x14ac:dyDescent="0.35">
      <c r="A37" s="25" t="s">
        <v>4661</v>
      </c>
      <c r="B37" s="25" t="s">
        <v>4662</v>
      </c>
      <c r="C37" s="25" t="s">
        <v>3070</v>
      </c>
      <c r="D37" s="25">
        <v>21803</v>
      </c>
      <c r="E37" s="25">
        <v>1.675</v>
      </c>
      <c r="F37" s="25" t="s">
        <v>53</v>
      </c>
      <c r="G37" s="25" t="s">
        <v>36</v>
      </c>
    </row>
    <row r="38" spans="1:7" x14ac:dyDescent="0.35">
      <c r="A38" s="25" t="s">
        <v>587</v>
      </c>
      <c r="B38" s="25" t="s">
        <v>588</v>
      </c>
      <c r="C38" s="25" t="s">
        <v>3070</v>
      </c>
      <c r="D38" s="25">
        <v>30717</v>
      </c>
      <c r="E38" s="25">
        <v>0.876</v>
      </c>
      <c r="F38" s="25" t="s">
        <v>47</v>
      </c>
      <c r="G38" s="25" t="s">
        <v>36</v>
      </c>
    </row>
    <row r="39" spans="1:7" x14ac:dyDescent="0.35">
      <c r="A39" s="25" t="s">
        <v>4623</v>
      </c>
      <c r="B39" s="25" t="s">
        <v>4624</v>
      </c>
      <c r="C39" s="25" t="s">
        <v>3065</v>
      </c>
      <c r="D39" s="25">
        <v>8863</v>
      </c>
      <c r="E39" s="25">
        <v>3.7290000000000001</v>
      </c>
      <c r="F39" s="25" t="s">
        <v>53</v>
      </c>
      <c r="G39" s="25" t="s">
        <v>36</v>
      </c>
    </row>
    <row r="40" spans="1:7" x14ac:dyDescent="0.35">
      <c r="A40" s="25" t="s">
        <v>4599</v>
      </c>
      <c r="B40" s="25" t="s">
        <v>4600</v>
      </c>
      <c r="C40" s="25" t="s">
        <v>3073</v>
      </c>
      <c r="D40" s="25">
        <v>11805</v>
      </c>
      <c r="E40" s="25">
        <v>0.75</v>
      </c>
      <c r="F40" s="25" t="s">
        <v>47</v>
      </c>
      <c r="G40" s="25" t="s">
        <v>878</v>
      </c>
    </row>
    <row r="41" spans="1:7" x14ac:dyDescent="0.35">
      <c r="A41" s="25" t="s">
        <v>4611</v>
      </c>
      <c r="B41" s="25" t="s">
        <v>4612</v>
      </c>
      <c r="C41" s="25" t="s">
        <v>3065</v>
      </c>
      <c r="D41" s="25">
        <v>5792</v>
      </c>
      <c r="E41" s="25">
        <v>4.5090000000000003</v>
      </c>
      <c r="F41" s="25" t="s">
        <v>68</v>
      </c>
      <c r="G41" s="25" t="s">
        <v>36</v>
      </c>
    </row>
    <row r="42" spans="1:7" x14ac:dyDescent="0.35">
      <c r="A42" s="25" t="s">
        <v>2522</v>
      </c>
      <c r="B42" s="25" t="s">
        <v>2523</v>
      </c>
      <c r="C42" s="25" t="s">
        <v>3084</v>
      </c>
      <c r="D42" s="25">
        <v>1874</v>
      </c>
      <c r="E42" s="25">
        <v>4.6459999999999999</v>
      </c>
      <c r="F42" s="25" t="s">
        <v>47</v>
      </c>
      <c r="G42" s="25" t="s">
        <v>36</v>
      </c>
    </row>
    <row r="43" spans="1:7" x14ac:dyDescent="0.35">
      <c r="A43" s="25" t="s">
        <v>4635</v>
      </c>
      <c r="B43" s="25" t="s">
        <v>4636</v>
      </c>
      <c r="C43" s="25" t="s">
        <v>3066</v>
      </c>
      <c r="D43" s="25">
        <v>14618</v>
      </c>
      <c r="E43" s="25">
        <v>2.6589999999999998</v>
      </c>
      <c r="F43" s="25" t="s">
        <v>36</v>
      </c>
      <c r="G43" s="25" t="s">
        <v>36</v>
      </c>
    </row>
    <row r="44" spans="1:7" x14ac:dyDescent="0.35">
      <c r="A44" s="25" t="s">
        <v>4691</v>
      </c>
      <c r="B44" s="25" t="s">
        <v>4692</v>
      </c>
      <c r="C44" s="25" t="s">
        <v>3073</v>
      </c>
      <c r="D44" s="25">
        <v>30835</v>
      </c>
      <c r="E44" s="25">
        <v>0.86699999999999999</v>
      </c>
      <c r="F44" s="25" t="s">
        <v>68</v>
      </c>
      <c r="G44" s="25" t="s">
        <v>36</v>
      </c>
    </row>
    <row r="45" spans="1:7" x14ac:dyDescent="0.35">
      <c r="A45" s="25" t="s">
        <v>4677</v>
      </c>
      <c r="B45" s="25" t="s">
        <v>4678</v>
      </c>
      <c r="C45" s="25" t="s">
        <v>3070</v>
      </c>
      <c r="D45" s="25">
        <v>27246</v>
      </c>
      <c r="E45" s="25">
        <v>1.1599999999999999</v>
      </c>
      <c r="F45" s="25" t="s">
        <v>39</v>
      </c>
      <c r="G45" s="25" t="s">
        <v>36</v>
      </c>
    </row>
    <row r="46" spans="1:7" x14ac:dyDescent="0.35">
      <c r="A46" s="25" t="s">
        <v>4601</v>
      </c>
      <c r="B46" s="25" t="s">
        <v>4602</v>
      </c>
      <c r="C46" s="25" t="s">
        <v>3073</v>
      </c>
      <c r="D46" s="25">
        <v>11805</v>
      </c>
      <c r="E46" s="25">
        <v>0.75</v>
      </c>
      <c r="F46" s="25" t="s">
        <v>39</v>
      </c>
      <c r="G46" s="25" t="s">
        <v>878</v>
      </c>
    </row>
    <row r="47" spans="1:7" x14ac:dyDescent="0.35">
      <c r="A47" s="25" t="s">
        <v>4685</v>
      </c>
      <c r="B47" s="25" t="s">
        <v>4686</v>
      </c>
      <c r="C47" s="25" t="s">
        <v>3070</v>
      </c>
      <c r="D47" s="25">
        <v>28249</v>
      </c>
      <c r="E47" s="25">
        <v>1.0660000000000001</v>
      </c>
      <c r="F47" s="25" t="s">
        <v>83</v>
      </c>
      <c r="G47" s="25" t="s">
        <v>36</v>
      </c>
    </row>
    <row r="48" spans="1:7" x14ac:dyDescent="0.35">
      <c r="A48" s="25" t="s">
        <v>4591</v>
      </c>
      <c r="B48" s="25" t="s">
        <v>4592</v>
      </c>
      <c r="C48" s="25" t="s">
        <v>3070</v>
      </c>
      <c r="D48" s="25">
        <v>11290</v>
      </c>
      <c r="E48" s="25">
        <v>0.85799999999999998</v>
      </c>
      <c r="F48" s="25" t="s">
        <v>50</v>
      </c>
      <c r="G48" s="25" t="s">
        <v>36</v>
      </c>
    </row>
    <row r="49" spans="1:7" x14ac:dyDescent="0.35">
      <c r="A49" s="25" t="s">
        <v>4617</v>
      </c>
      <c r="B49" s="25" t="s">
        <v>4618</v>
      </c>
      <c r="C49" s="25" t="s">
        <v>3065</v>
      </c>
      <c r="D49" s="25">
        <v>6293</v>
      </c>
      <c r="E49" s="25">
        <v>4.359</v>
      </c>
      <c r="F49" s="25" t="s">
        <v>53</v>
      </c>
      <c r="G49" s="25" t="s">
        <v>36</v>
      </c>
    </row>
    <row r="50" spans="1:7" x14ac:dyDescent="0.35">
      <c r="A50" s="25" t="s">
        <v>4683</v>
      </c>
      <c r="B50" s="25" t="s">
        <v>4684</v>
      </c>
      <c r="C50" s="25" t="s">
        <v>3070</v>
      </c>
      <c r="D50" s="25">
        <v>28007</v>
      </c>
      <c r="E50" s="25">
        <v>1.091</v>
      </c>
      <c r="F50" s="25" t="s">
        <v>39</v>
      </c>
      <c r="G50" s="25" t="s">
        <v>36</v>
      </c>
    </row>
    <row r="51" spans="1:7" x14ac:dyDescent="0.35">
      <c r="A51" s="25" t="s">
        <v>4657</v>
      </c>
      <c r="B51" s="25" t="s">
        <v>4658</v>
      </c>
      <c r="C51" s="25" t="s">
        <v>3066</v>
      </c>
      <c r="D51" s="25">
        <v>19612</v>
      </c>
      <c r="E51" s="25">
        <v>1.9430000000000001</v>
      </c>
      <c r="F51" s="25" t="s">
        <v>39</v>
      </c>
      <c r="G51" s="25" t="s">
        <v>36</v>
      </c>
    </row>
    <row r="52" spans="1:7" x14ac:dyDescent="0.35">
      <c r="A52" s="25" t="s">
        <v>4597</v>
      </c>
      <c r="B52" s="25" t="s">
        <v>4598</v>
      </c>
      <c r="C52" s="25" t="s">
        <v>3073</v>
      </c>
      <c r="D52" s="25">
        <v>11805</v>
      </c>
      <c r="E52" s="25">
        <v>0.75</v>
      </c>
      <c r="F52" s="25" t="s">
        <v>47</v>
      </c>
      <c r="G52" s="25" t="s">
        <v>878</v>
      </c>
    </row>
    <row r="53" spans="1:7" x14ac:dyDescent="0.35">
      <c r="A53" s="25" t="s">
        <v>4565</v>
      </c>
      <c r="B53" s="25" t="s">
        <v>4566</v>
      </c>
      <c r="C53" s="25" t="s">
        <v>3084</v>
      </c>
      <c r="D53" s="25">
        <v>1387</v>
      </c>
      <c r="E53" s="25">
        <v>5.1710000000000003</v>
      </c>
      <c r="F53" s="25" t="s">
        <v>68</v>
      </c>
      <c r="G53" s="25" t="s">
        <v>36</v>
      </c>
    </row>
    <row r="54" spans="1:7" x14ac:dyDescent="0.35">
      <c r="A54" s="25" t="s">
        <v>4583</v>
      </c>
      <c r="B54" s="25" t="s">
        <v>4584</v>
      </c>
      <c r="C54" s="25" t="s">
        <v>3066</v>
      </c>
      <c r="D54" s="25">
        <v>6974</v>
      </c>
      <c r="E54" s="25">
        <v>1.9630000000000001</v>
      </c>
      <c r="F54" s="25" t="s">
        <v>68</v>
      </c>
      <c r="G54" s="25" t="s">
        <v>878</v>
      </c>
    </row>
    <row r="55" spans="1:7" x14ac:dyDescent="0.35">
      <c r="A55" s="25" t="s">
        <v>4695</v>
      </c>
      <c r="B55" s="25" t="s">
        <v>4696</v>
      </c>
      <c r="C55" s="25" t="s">
        <v>3073</v>
      </c>
      <c r="D55" s="25">
        <v>32458</v>
      </c>
      <c r="E55" s="25">
        <v>0.75</v>
      </c>
      <c r="F55" s="25" t="s">
        <v>73</v>
      </c>
      <c r="G55" s="25" t="s">
        <v>36</v>
      </c>
    </row>
    <row r="56" spans="1:7" x14ac:dyDescent="0.35">
      <c r="A56" s="25" t="s">
        <v>4715</v>
      </c>
      <c r="B56" s="25" t="s">
        <v>4716</v>
      </c>
      <c r="C56" s="25" t="s">
        <v>3073</v>
      </c>
      <c r="D56" s="25">
        <v>44548</v>
      </c>
      <c r="E56" s="25">
        <v>0.745</v>
      </c>
      <c r="F56" s="25" t="s">
        <v>36</v>
      </c>
      <c r="G56" s="25" t="s">
        <v>36</v>
      </c>
    </row>
    <row r="57" spans="1:7" x14ac:dyDescent="0.35">
      <c r="A57" s="25" t="s">
        <v>4705</v>
      </c>
      <c r="B57" s="25" t="s">
        <v>4706</v>
      </c>
      <c r="C57" s="25" t="s">
        <v>3073</v>
      </c>
      <c r="D57" s="25">
        <v>32458</v>
      </c>
      <c r="E57" s="25">
        <v>0.75</v>
      </c>
      <c r="F57" s="25" t="s">
        <v>42</v>
      </c>
      <c r="G57" s="25" t="s">
        <v>878</v>
      </c>
    </row>
    <row r="58" spans="1:7" x14ac:dyDescent="0.35">
      <c r="A58" s="25" t="s">
        <v>4665</v>
      </c>
      <c r="B58" s="25" t="s">
        <v>4666</v>
      </c>
      <c r="C58" s="25" t="s">
        <v>3070</v>
      </c>
      <c r="D58" s="25">
        <v>23665</v>
      </c>
      <c r="E58" s="25">
        <v>1.472</v>
      </c>
      <c r="F58" s="25" t="s">
        <v>100</v>
      </c>
      <c r="G58" s="25" t="s">
        <v>878</v>
      </c>
    </row>
    <row r="59" spans="1:7" x14ac:dyDescent="0.35">
      <c r="A59" s="25" t="s">
        <v>4567</v>
      </c>
      <c r="B59" s="25" t="s">
        <v>4568</v>
      </c>
      <c r="C59" s="25" t="s">
        <v>3065</v>
      </c>
      <c r="D59" s="25">
        <v>2791</v>
      </c>
      <c r="E59" s="25">
        <v>3.927</v>
      </c>
      <c r="F59" s="25" t="s">
        <v>78</v>
      </c>
      <c r="G59" s="25" t="s">
        <v>36</v>
      </c>
    </row>
    <row r="60" spans="1:7" x14ac:dyDescent="0.35">
      <c r="A60" s="25" t="s">
        <v>4629</v>
      </c>
      <c r="B60" s="25" t="s">
        <v>4630</v>
      </c>
      <c r="C60" s="25" t="s">
        <v>3066</v>
      </c>
      <c r="D60" s="25">
        <v>12097</v>
      </c>
      <c r="E60" s="25">
        <v>3.0880000000000001</v>
      </c>
      <c r="F60" s="25" t="s">
        <v>78</v>
      </c>
      <c r="G60" s="25" t="s">
        <v>36</v>
      </c>
    </row>
    <row r="61" spans="1:7" x14ac:dyDescent="0.35">
      <c r="A61" s="25" t="s">
        <v>4647</v>
      </c>
      <c r="B61" s="25" t="s">
        <v>4648</v>
      </c>
      <c r="C61" s="25" t="s">
        <v>3066</v>
      </c>
      <c r="D61" s="25">
        <v>16822</v>
      </c>
      <c r="E61" s="25">
        <v>2.3220000000000001</v>
      </c>
      <c r="F61" s="25" t="s">
        <v>83</v>
      </c>
      <c r="G61" s="25" t="s">
        <v>36</v>
      </c>
    </row>
    <row r="62" spans="1:7" x14ac:dyDescent="0.35">
      <c r="A62" s="25" t="s">
        <v>3830</v>
      </c>
      <c r="B62" s="25" t="s">
        <v>3831</v>
      </c>
      <c r="C62" s="25" t="s">
        <v>3070</v>
      </c>
      <c r="D62" s="25">
        <v>8883</v>
      </c>
      <c r="E62" s="25">
        <v>1.415</v>
      </c>
      <c r="F62" s="25" t="s">
        <v>47</v>
      </c>
      <c r="G62" s="25" t="s">
        <v>36</v>
      </c>
    </row>
    <row r="63" spans="1:7" x14ac:dyDescent="0.35">
      <c r="A63" s="25" t="s">
        <v>4589</v>
      </c>
      <c r="B63" s="25" t="s">
        <v>4590</v>
      </c>
      <c r="C63" s="25" t="s">
        <v>3070</v>
      </c>
      <c r="D63" s="25">
        <v>10321</v>
      </c>
      <c r="E63" s="25">
        <v>1.0820000000000001</v>
      </c>
      <c r="F63" s="25" t="s">
        <v>39</v>
      </c>
      <c r="G63" s="25" t="s">
        <v>36</v>
      </c>
    </row>
    <row r="64" spans="1:7" x14ac:dyDescent="0.35">
      <c r="A64" s="25" t="s">
        <v>4679</v>
      </c>
      <c r="B64" s="25" t="s">
        <v>4680</v>
      </c>
      <c r="C64" s="25" t="s">
        <v>3070</v>
      </c>
      <c r="D64" s="25">
        <v>27446</v>
      </c>
      <c r="E64" s="25">
        <v>1.1419999999999999</v>
      </c>
      <c r="F64" s="25" t="s">
        <v>100</v>
      </c>
      <c r="G64" s="25" t="s">
        <v>36</v>
      </c>
    </row>
    <row r="65" spans="1:7" x14ac:dyDescent="0.35">
      <c r="A65" s="25" t="s">
        <v>4721</v>
      </c>
      <c r="B65" s="25" t="s">
        <v>4722</v>
      </c>
      <c r="C65" s="25" t="s">
        <v>3073</v>
      </c>
      <c r="D65" s="25">
        <v>57756</v>
      </c>
      <c r="E65" s="25">
        <v>0.59</v>
      </c>
      <c r="F65" s="25" t="s">
        <v>148</v>
      </c>
      <c r="G65" s="25" t="s">
        <v>36</v>
      </c>
    </row>
    <row r="66" spans="1:7" x14ac:dyDescent="0.35">
      <c r="A66" s="25" t="s">
        <v>4645</v>
      </c>
      <c r="B66" s="25" t="s">
        <v>4646</v>
      </c>
      <c r="C66" s="25" t="s">
        <v>3066</v>
      </c>
      <c r="D66" s="25">
        <v>16697</v>
      </c>
      <c r="E66" s="25">
        <v>2.339</v>
      </c>
      <c r="F66" s="25" t="s">
        <v>78</v>
      </c>
      <c r="G66" s="25" t="s">
        <v>36</v>
      </c>
    </row>
    <row r="67" spans="1:7" x14ac:dyDescent="0.35">
      <c r="A67" s="25" t="s">
        <v>4587</v>
      </c>
      <c r="B67" s="25" t="s">
        <v>4588</v>
      </c>
      <c r="C67" s="25" t="s">
        <v>3070</v>
      </c>
      <c r="D67" s="25">
        <v>8002</v>
      </c>
      <c r="E67" s="25">
        <v>1.66</v>
      </c>
      <c r="F67" s="25" t="s">
        <v>39</v>
      </c>
      <c r="G67" s="25" t="s">
        <v>36</v>
      </c>
    </row>
    <row r="68" spans="1:7" x14ac:dyDescent="0.35">
      <c r="A68" s="25" t="s">
        <v>4619</v>
      </c>
      <c r="B68" s="25" t="s">
        <v>4620</v>
      </c>
      <c r="C68" s="25" t="s">
        <v>3065</v>
      </c>
      <c r="D68" s="25">
        <v>7082</v>
      </c>
      <c r="E68" s="25">
        <v>4.1399999999999997</v>
      </c>
      <c r="F68" s="25" t="s">
        <v>53</v>
      </c>
      <c r="G68" s="25" t="s">
        <v>36</v>
      </c>
    </row>
    <row r="69" spans="1:7" x14ac:dyDescent="0.35">
      <c r="A69" s="25" t="s">
        <v>4711</v>
      </c>
      <c r="B69" s="25" t="s">
        <v>4712</v>
      </c>
      <c r="C69" s="25" t="s">
        <v>3073</v>
      </c>
      <c r="D69" s="25">
        <v>32458</v>
      </c>
      <c r="E69" s="25">
        <v>0.75</v>
      </c>
      <c r="F69" s="25" t="s">
        <v>148</v>
      </c>
      <c r="G69" s="25" t="s">
        <v>878</v>
      </c>
    </row>
    <row r="70" spans="1:7" x14ac:dyDescent="0.35">
      <c r="A70" s="25" t="s">
        <v>4681</v>
      </c>
      <c r="B70" s="25" t="s">
        <v>4682</v>
      </c>
      <c r="C70" s="25" t="s">
        <v>3070</v>
      </c>
      <c r="D70" s="25">
        <v>27556</v>
      </c>
      <c r="E70" s="25">
        <v>1.133</v>
      </c>
      <c r="F70" s="25" t="s">
        <v>53</v>
      </c>
      <c r="G70" s="25" t="s">
        <v>36</v>
      </c>
    </row>
    <row r="71" spans="1:7" x14ac:dyDescent="0.35">
      <c r="A71" s="25" t="s">
        <v>4605</v>
      </c>
      <c r="B71" s="25" t="s">
        <v>4606</v>
      </c>
      <c r="C71" s="25" t="s">
        <v>3073</v>
      </c>
      <c r="D71" s="25">
        <v>16552</v>
      </c>
      <c r="E71" s="25">
        <v>0.74299999999999999</v>
      </c>
      <c r="F71" s="25" t="s">
        <v>68</v>
      </c>
      <c r="G71" s="25" t="s">
        <v>36</v>
      </c>
    </row>
    <row r="72" spans="1:7" x14ac:dyDescent="0.35">
      <c r="A72" s="25" t="s">
        <v>4607</v>
      </c>
      <c r="B72" s="25" t="s">
        <v>4608</v>
      </c>
      <c r="C72" s="25" t="s">
        <v>3073</v>
      </c>
      <c r="D72" s="25">
        <v>16552</v>
      </c>
      <c r="E72" s="25">
        <v>0.74299999999999999</v>
      </c>
      <c r="F72" s="25" t="s">
        <v>53</v>
      </c>
      <c r="G72" s="25" t="s">
        <v>36</v>
      </c>
    </row>
    <row r="73" spans="1:7" x14ac:dyDescent="0.35">
      <c r="A73" s="25" t="s">
        <v>4687</v>
      </c>
      <c r="B73" s="25" t="s">
        <v>4688</v>
      </c>
      <c r="C73" s="25" t="s">
        <v>3070</v>
      </c>
      <c r="D73" s="25">
        <v>30071</v>
      </c>
      <c r="E73" s="25">
        <v>0.92400000000000004</v>
      </c>
      <c r="F73" s="25" t="s">
        <v>4366</v>
      </c>
      <c r="G73" s="25" t="s">
        <v>36</v>
      </c>
    </row>
    <row r="74" spans="1:7" x14ac:dyDescent="0.35">
      <c r="A74" s="25" t="s">
        <v>4639</v>
      </c>
      <c r="B74" s="25" t="s">
        <v>4640</v>
      </c>
      <c r="C74" s="25" t="s">
        <v>3066</v>
      </c>
      <c r="D74" s="25">
        <v>15808</v>
      </c>
      <c r="E74" s="25">
        <v>2.4660000000000002</v>
      </c>
      <c r="F74" s="25" t="s">
        <v>68</v>
      </c>
      <c r="G74" s="25" t="s">
        <v>878</v>
      </c>
    </row>
    <row r="75" spans="1:7" x14ac:dyDescent="0.35">
      <c r="A75" s="25" t="s">
        <v>4709</v>
      </c>
      <c r="B75" s="25" t="s">
        <v>4710</v>
      </c>
      <c r="C75" s="25" t="s">
        <v>3073</v>
      </c>
      <c r="D75" s="25">
        <v>32458</v>
      </c>
      <c r="E75" s="25">
        <v>0.75</v>
      </c>
      <c r="F75" s="25" t="s">
        <v>47</v>
      </c>
      <c r="G75" s="25" t="s">
        <v>878</v>
      </c>
    </row>
    <row r="76" spans="1:7" x14ac:dyDescent="0.35">
      <c r="A76" s="25" t="s">
        <v>3841</v>
      </c>
      <c r="B76" s="25" t="s">
        <v>3842</v>
      </c>
      <c r="C76" s="25" t="s">
        <v>3070</v>
      </c>
      <c r="D76" s="25">
        <v>10845</v>
      </c>
      <c r="E76" s="25">
        <v>0.95</v>
      </c>
      <c r="F76" s="25" t="s">
        <v>47</v>
      </c>
      <c r="G76" s="25" t="s">
        <v>878</v>
      </c>
    </row>
    <row r="77" spans="1:7" x14ac:dyDescent="0.35">
      <c r="A77" s="25" t="s">
        <v>4649</v>
      </c>
      <c r="B77" s="25" t="s">
        <v>4650</v>
      </c>
      <c r="C77" s="25" t="s">
        <v>3066</v>
      </c>
      <c r="D77" s="25">
        <v>17135</v>
      </c>
      <c r="E77" s="25">
        <v>2.2759999999999998</v>
      </c>
      <c r="F77" s="25" t="s">
        <v>36</v>
      </c>
      <c r="G77" s="25" t="s">
        <v>36</v>
      </c>
    </row>
    <row r="78" spans="1:7" x14ac:dyDescent="0.35">
      <c r="A78" s="25" t="s">
        <v>589</v>
      </c>
      <c r="B78" s="25" t="s">
        <v>590</v>
      </c>
      <c r="C78" s="25" t="s">
        <v>3065</v>
      </c>
      <c r="D78" s="25">
        <v>2692</v>
      </c>
      <c r="E78" s="25">
        <v>3.9889999999999999</v>
      </c>
      <c r="F78" s="25" t="s">
        <v>47</v>
      </c>
      <c r="G78" s="25" t="s">
        <v>36</v>
      </c>
    </row>
    <row r="79" spans="1:7" x14ac:dyDescent="0.35">
      <c r="A79" s="25" t="s">
        <v>4669</v>
      </c>
      <c r="B79" s="25" t="s">
        <v>4670</v>
      </c>
      <c r="C79" s="25" t="s">
        <v>3070</v>
      </c>
      <c r="D79" s="25">
        <v>24746</v>
      </c>
      <c r="E79" s="25">
        <v>1.371</v>
      </c>
      <c r="F79" s="25" t="s">
        <v>68</v>
      </c>
      <c r="G79" s="25" t="s">
        <v>36</v>
      </c>
    </row>
    <row r="80" spans="1:7" x14ac:dyDescent="0.35">
      <c r="A80" s="25" t="s">
        <v>4663</v>
      </c>
      <c r="B80" s="25" t="s">
        <v>4664</v>
      </c>
      <c r="C80" s="25" t="s">
        <v>3070</v>
      </c>
      <c r="D80" s="25">
        <v>23601</v>
      </c>
      <c r="E80" s="25">
        <v>1.4790000000000001</v>
      </c>
      <c r="F80" s="25" t="s">
        <v>39</v>
      </c>
      <c r="G80" s="25" t="s">
        <v>36</v>
      </c>
    </row>
    <row r="81" spans="1:7" x14ac:dyDescent="0.35">
      <c r="A81" s="25" t="s">
        <v>4593</v>
      </c>
      <c r="B81" s="25" t="s">
        <v>4594</v>
      </c>
      <c r="C81" s="25" t="s">
        <v>3070</v>
      </c>
      <c r="D81" s="25">
        <v>11523</v>
      </c>
      <c r="E81" s="25">
        <v>0.81200000000000006</v>
      </c>
      <c r="F81" s="25" t="s">
        <v>39</v>
      </c>
      <c r="G81" s="25" t="s">
        <v>36</v>
      </c>
    </row>
    <row r="82" spans="1:7" x14ac:dyDescent="0.35">
      <c r="A82" s="25" t="s">
        <v>4699</v>
      </c>
      <c r="B82" s="25" t="s">
        <v>4700</v>
      </c>
      <c r="C82" s="25" t="s">
        <v>3073</v>
      </c>
      <c r="D82" s="25">
        <v>32458</v>
      </c>
      <c r="E82" s="25">
        <v>0.75</v>
      </c>
      <c r="F82" s="25" t="s">
        <v>78</v>
      </c>
      <c r="G82" s="25" t="s">
        <v>878</v>
      </c>
    </row>
    <row r="83" spans="1:7" x14ac:dyDescent="0.35">
      <c r="A83" s="25" t="s">
        <v>4703</v>
      </c>
      <c r="B83" s="25" t="s">
        <v>4704</v>
      </c>
      <c r="C83" s="25" t="s">
        <v>3073</v>
      </c>
      <c r="D83" s="25">
        <v>32458</v>
      </c>
      <c r="E83" s="25">
        <v>0.75</v>
      </c>
      <c r="F83" s="25" t="s">
        <v>68</v>
      </c>
      <c r="G83" s="25" t="s">
        <v>878</v>
      </c>
    </row>
    <row r="84" spans="1:7" x14ac:dyDescent="0.35">
      <c r="A84" s="25" t="s">
        <v>4613</v>
      </c>
      <c r="B84" s="25" t="s">
        <v>4614</v>
      </c>
      <c r="C84" s="25" t="s">
        <v>3065</v>
      </c>
      <c r="D84" s="25">
        <v>6127</v>
      </c>
      <c r="E84" s="25">
        <v>4.4059999999999997</v>
      </c>
      <c r="F84" s="25" t="s">
        <v>53</v>
      </c>
      <c r="G84" s="25" t="s">
        <v>36</v>
      </c>
    </row>
    <row r="85" spans="1:7" x14ac:dyDescent="0.35">
      <c r="A85" s="25" t="s">
        <v>4707</v>
      </c>
      <c r="B85" s="25" t="s">
        <v>4708</v>
      </c>
      <c r="C85" s="25" t="s">
        <v>3073</v>
      </c>
      <c r="D85" s="25">
        <v>32458</v>
      </c>
      <c r="E85" s="25">
        <v>0.75</v>
      </c>
      <c r="F85" s="25" t="s">
        <v>100</v>
      </c>
      <c r="G85" s="25" t="s">
        <v>36</v>
      </c>
    </row>
    <row r="86" spans="1:7" x14ac:dyDescent="0.35">
      <c r="A86" s="25" t="s">
        <v>4697</v>
      </c>
      <c r="B86" s="25" t="s">
        <v>4698</v>
      </c>
      <c r="C86" s="25" t="s">
        <v>3073</v>
      </c>
      <c r="D86" s="25">
        <v>32458</v>
      </c>
      <c r="E86" s="25">
        <v>0.75</v>
      </c>
      <c r="F86" s="25" t="s">
        <v>83</v>
      </c>
      <c r="G86" s="25" t="s">
        <v>36</v>
      </c>
    </row>
    <row r="87" spans="1:7" x14ac:dyDescent="0.35">
      <c r="A87" s="25" t="s">
        <v>4603</v>
      </c>
      <c r="B87" s="25" t="s">
        <v>4604</v>
      </c>
      <c r="C87" s="25" t="s">
        <v>3073</v>
      </c>
      <c r="D87" s="25">
        <v>11805</v>
      </c>
      <c r="E87" s="25">
        <v>0.75</v>
      </c>
      <c r="F87" s="25" t="s">
        <v>39</v>
      </c>
      <c r="G87" s="25" t="s">
        <v>878</v>
      </c>
    </row>
    <row r="88" spans="1:7" x14ac:dyDescent="0.35">
      <c r="A88" s="25" t="s">
        <v>4631</v>
      </c>
      <c r="B88" s="25" t="s">
        <v>4632</v>
      </c>
      <c r="C88" s="25" t="s">
        <v>3066</v>
      </c>
      <c r="D88" s="25">
        <v>12438</v>
      </c>
      <c r="E88" s="25">
        <v>3.0259999999999998</v>
      </c>
      <c r="F88" s="25" t="s">
        <v>36</v>
      </c>
      <c r="G88" s="25" t="s">
        <v>36</v>
      </c>
    </row>
    <row r="89" spans="1:7" x14ac:dyDescent="0.35">
      <c r="A89" s="25" t="s">
        <v>2543</v>
      </c>
      <c r="B89" s="25" t="s">
        <v>2544</v>
      </c>
      <c r="C89" s="25" t="s">
        <v>3070</v>
      </c>
      <c r="D89" s="25">
        <v>9158</v>
      </c>
      <c r="E89" s="25">
        <v>1.353</v>
      </c>
      <c r="F89" s="25" t="s">
        <v>78</v>
      </c>
      <c r="G89" s="25" t="s">
        <v>36</v>
      </c>
    </row>
  </sheetData>
  <sheetProtection algorithmName="SHA-512" hashValue="U+kkprczOXvdLOqdPIbHbpEY4HIpBJnZ+ZvWHLUsq4BZcq/nHlhjcb1PVodHhJlmX7w2Jx5is4fqZnoITHymEQ==" saltValue="71RHHRnu7G5J2KCKfwXV4w==" spinCount="100000" sheet="1" objects="1" scenarios="1"/>
  <autoFilter ref="A1:G89" xr:uid="{00000000-0001-0000-0800-000000000000}">
    <sortState xmlns:xlrd2="http://schemas.microsoft.com/office/spreadsheetml/2017/richdata2" ref="A2:G89">
      <sortCondition ref="B2:B89"/>
    </sortState>
  </autoFilter>
  <sortState xmlns:xlrd2="http://schemas.microsoft.com/office/spreadsheetml/2017/richdata2" ref="A2:G89">
    <sortCondition ref="B2:B89"/>
  </sortState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G161"/>
  <sheetViews>
    <sheetView workbookViewId="0">
      <selection activeCell="P1" sqref="P1"/>
    </sheetView>
  </sheetViews>
  <sheetFormatPr baseColWidth="10" defaultRowHeight="12.75" x14ac:dyDescent="0.35"/>
  <cols>
    <col min="1" max="1" width="11.73046875" bestFit="1" customWidth="1"/>
    <col min="2" max="2" width="22.46484375" bestFit="1" customWidth="1"/>
    <col min="3" max="3" width="10.33203125" bestFit="1" customWidth="1"/>
    <col min="4" max="4" width="5.73046875" bestFit="1" customWidth="1"/>
    <col min="5" max="5" width="5.86328125" bestFit="1" customWidth="1"/>
    <col min="6" max="6" width="8.59765625" bestFit="1" customWidth="1"/>
    <col min="7" max="7" width="5.53125" bestFit="1" customWidth="1"/>
  </cols>
  <sheetData>
    <row r="1" spans="1:7" x14ac:dyDescent="0.35">
      <c r="A1" s="41" t="s">
        <v>13</v>
      </c>
      <c r="B1" s="41" t="s">
        <v>3058</v>
      </c>
      <c r="C1" s="41" t="s">
        <v>3059</v>
      </c>
      <c r="D1" s="41" t="s">
        <v>3060</v>
      </c>
      <c r="E1" s="41" t="s">
        <v>3061</v>
      </c>
      <c r="F1" s="41" t="s">
        <v>3062</v>
      </c>
      <c r="G1" s="41" t="s">
        <v>3063</v>
      </c>
    </row>
    <row r="2" spans="1:7" x14ac:dyDescent="0.35">
      <c r="A2" s="25" t="s">
        <v>4128</v>
      </c>
      <c r="B2" s="25" t="s">
        <v>4129</v>
      </c>
      <c r="C2" s="25" t="s">
        <v>3073</v>
      </c>
      <c r="D2" s="25">
        <v>11805</v>
      </c>
      <c r="E2" s="25">
        <v>0.75</v>
      </c>
      <c r="F2" s="25" t="s">
        <v>47</v>
      </c>
      <c r="G2" s="25" t="s">
        <v>878</v>
      </c>
    </row>
    <row r="3" spans="1:7" x14ac:dyDescent="0.35">
      <c r="A3" s="25" t="s">
        <v>4130</v>
      </c>
      <c r="B3" s="25" t="s">
        <v>4131</v>
      </c>
      <c r="C3" s="25" t="s">
        <v>3073</v>
      </c>
      <c r="D3" s="25">
        <v>11805</v>
      </c>
      <c r="E3" s="25">
        <v>0.75</v>
      </c>
      <c r="F3" s="25" t="s">
        <v>68</v>
      </c>
      <c r="G3" s="25" t="s">
        <v>878</v>
      </c>
    </row>
    <row r="4" spans="1:7" x14ac:dyDescent="0.35">
      <c r="A4" s="25" t="s">
        <v>4110</v>
      </c>
      <c r="B4" s="25" t="s">
        <v>4111</v>
      </c>
      <c r="C4" s="25" t="s">
        <v>3073</v>
      </c>
      <c r="D4" s="25">
        <v>11805</v>
      </c>
      <c r="E4" s="25">
        <v>0.75</v>
      </c>
      <c r="F4" s="25" t="s">
        <v>42</v>
      </c>
      <c r="G4" s="25" t="s">
        <v>36</v>
      </c>
    </row>
    <row r="5" spans="1:7" x14ac:dyDescent="0.35">
      <c r="A5" s="25" t="s">
        <v>4112</v>
      </c>
      <c r="B5" s="25" t="s">
        <v>4113</v>
      </c>
      <c r="C5" s="25" t="s">
        <v>3073</v>
      </c>
      <c r="D5" s="25">
        <v>11805</v>
      </c>
      <c r="E5" s="25">
        <v>0.75</v>
      </c>
      <c r="F5" s="25" t="s">
        <v>83</v>
      </c>
      <c r="G5" s="25" t="s">
        <v>36</v>
      </c>
    </row>
    <row r="6" spans="1:7" x14ac:dyDescent="0.35">
      <c r="A6" s="25" t="s">
        <v>4156</v>
      </c>
      <c r="B6" s="25" t="s">
        <v>4157</v>
      </c>
      <c r="C6" s="25" t="s">
        <v>3066</v>
      </c>
      <c r="D6" s="25">
        <v>12031</v>
      </c>
      <c r="E6" s="25">
        <v>3.1</v>
      </c>
      <c r="F6" s="25" t="s">
        <v>36</v>
      </c>
      <c r="G6" s="25" t="s">
        <v>36</v>
      </c>
    </row>
    <row r="7" spans="1:7" x14ac:dyDescent="0.35">
      <c r="A7" s="25" t="s">
        <v>4314</v>
      </c>
      <c r="B7" s="25" t="s">
        <v>4315</v>
      </c>
      <c r="C7" s="25" t="s">
        <v>3073</v>
      </c>
      <c r="D7" s="25">
        <v>32458</v>
      </c>
      <c r="E7" s="25">
        <v>0.75</v>
      </c>
      <c r="F7" s="25" t="s">
        <v>39</v>
      </c>
      <c r="G7" s="25" t="s">
        <v>878</v>
      </c>
    </row>
    <row r="8" spans="1:7" x14ac:dyDescent="0.35">
      <c r="A8" s="25" t="s">
        <v>4288</v>
      </c>
      <c r="B8" s="25" t="s">
        <v>4289</v>
      </c>
      <c r="C8" s="25" t="s">
        <v>3073</v>
      </c>
      <c r="D8" s="25">
        <v>32458</v>
      </c>
      <c r="E8" s="25">
        <v>0.75</v>
      </c>
      <c r="F8" s="25" t="s">
        <v>78</v>
      </c>
      <c r="G8" s="25" t="s">
        <v>878</v>
      </c>
    </row>
    <row r="9" spans="1:7" x14ac:dyDescent="0.35">
      <c r="A9" s="25" t="s">
        <v>4282</v>
      </c>
      <c r="B9" s="25" t="s">
        <v>4283</v>
      </c>
      <c r="C9" s="25" t="s">
        <v>3073</v>
      </c>
      <c r="D9" s="25">
        <v>32458</v>
      </c>
      <c r="E9" s="25">
        <v>0.75</v>
      </c>
      <c r="F9" s="25" t="s">
        <v>47</v>
      </c>
      <c r="G9" s="25" t="s">
        <v>878</v>
      </c>
    </row>
    <row r="10" spans="1:7" x14ac:dyDescent="0.35">
      <c r="A10" s="25" t="s">
        <v>4348</v>
      </c>
      <c r="B10" s="25" t="s">
        <v>4349</v>
      </c>
      <c r="C10" s="25" t="s">
        <v>3073</v>
      </c>
      <c r="D10" s="25">
        <v>44548</v>
      </c>
      <c r="E10" s="25">
        <v>0.745</v>
      </c>
      <c r="F10" s="25" t="s">
        <v>42</v>
      </c>
      <c r="G10" s="25" t="s">
        <v>36</v>
      </c>
    </row>
    <row r="11" spans="1:7" x14ac:dyDescent="0.35">
      <c r="A11" s="25" t="s">
        <v>4162</v>
      </c>
      <c r="B11" s="25" t="s">
        <v>4163</v>
      </c>
      <c r="C11" s="25" t="s">
        <v>3066</v>
      </c>
      <c r="D11" s="25">
        <v>13520</v>
      </c>
      <c r="E11" s="25">
        <v>2.8439999999999999</v>
      </c>
      <c r="F11" s="25" t="s">
        <v>36</v>
      </c>
      <c r="G11" s="25" t="s">
        <v>36</v>
      </c>
    </row>
    <row r="12" spans="1:7" x14ac:dyDescent="0.35">
      <c r="A12" s="25" t="s">
        <v>4278</v>
      </c>
      <c r="B12" s="25" t="s">
        <v>4279</v>
      </c>
      <c r="C12" s="25" t="s">
        <v>3073</v>
      </c>
      <c r="D12" s="25">
        <v>32458</v>
      </c>
      <c r="E12" s="25">
        <v>0.75</v>
      </c>
      <c r="F12" s="25" t="s">
        <v>36</v>
      </c>
      <c r="G12" s="25" t="s">
        <v>878</v>
      </c>
    </row>
    <row r="13" spans="1:7" x14ac:dyDescent="0.35">
      <c r="A13" s="25" t="s">
        <v>4134</v>
      </c>
      <c r="B13" s="25" t="s">
        <v>4135</v>
      </c>
      <c r="C13" s="25" t="s">
        <v>3084</v>
      </c>
      <c r="D13" s="25">
        <v>3015</v>
      </c>
      <c r="E13" s="25">
        <v>5.5620000000000003</v>
      </c>
      <c r="F13" s="25" t="s">
        <v>36</v>
      </c>
      <c r="G13" s="25" t="s">
        <v>36</v>
      </c>
    </row>
    <row r="14" spans="1:7" x14ac:dyDescent="0.35">
      <c r="A14" s="25" t="s">
        <v>4098</v>
      </c>
      <c r="B14" s="25" t="s">
        <v>4099</v>
      </c>
      <c r="C14" s="25" t="s">
        <v>3073</v>
      </c>
      <c r="D14" s="25">
        <v>11805</v>
      </c>
      <c r="E14" s="25">
        <v>0.75</v>
      </c>
      <c r="F14" s="25" t="s">
        <v>53</v>
      </c>
      <c r="G14" s="25" t="s">
        <v>878</v>
      </c>
    </row>
    <row r="15" spans="1:7" x14ac:dyDescent="0.35">
      <c r="A15" s="25" t="s">
        <v>4204</v>
      </c>
      <c r="B15" s="25" t="s">
        <v>4205</v>
      </c>
      <c r="C15" s="25" t="s">
        <v>3066</v>
      </c>
      <c r="D15" s="25">
        <v>19766</v>
      </c>
      <c r="E15" s="25">
        <v>1.923</v>
      </c>
      <c r="F15" s="25" t="s">
        <v>39</v>
      </c>
      <c r="G15" s="25" t="s">
        <v>36</v>
      </c>
    </row>
    <row r="16" spans="1:7" x14ac:dyDescent="0.35">
      <c r="A16" s="25" t="s">
        <v>4310</v>
      </c>
      <c r="B16" s="25" t="s">
        <v>4311</v>
      </c>
      <c r="C16" s="25" t="s">
        <v>3073</v>
      </c>
      <c r="D16" s="25">
        <v>32458</v>
      </c>
      <c r="E16" s="25">
        <v>0.75</v>
      </c>
      <c r="F16" s="25" t="s">
        <v>148</v>
      </c>
      <c r="G16" s="25" t="s">
        <v>878</v>
      </c>
    </row>
    <row r="17" spans="1:7" x14ac:dyDescent="0.35">
      <c r="A17" s="25" t="s">
        <v>4088</v>
      </c>
      <c r="B17" s="25" t="s">
        <v>4089</v>
      </c>
      <c r="C17" s="25" t="s">
        <v>3070</v>
      </c>
      <c r="D17" s="25">
        <v>9375</v>
      </c>
      <c r="E17" s="25">
        <v>1.302</v>
      </c>
      <c r="F17" s="25" t="s">
        <v>53</v>
      </c>
      <c r="G17" s="25" t="s">
        <v>36</v>
      </c>
    </row>
    <row r="18" spans="1:7" x14ac:dyDescent="0.35">
      <c r="A18" s="25" t="s">
        <v>4224</v>
      </c>
      <c r="B18" s="25" t="s">
        <v>4225</v>
      </c>
      <c r="C18" s="25" t="s">
        <v>3070</v>
      </c>
      <c r="D18" s="25">
        <v>27058</v>
      </c>
      <c r="E18" s="25">
        <v>1.1759999999999999</v>
      </c>
      <c r="F18" s="25" t="s">
        <v>47</v>
      </c>
      <c r="G18" s="25" t="s">
        <v>36</v>
      </c>
    </row>
    <row r="19" spans="1:7" x14ac:dyDescent="0.35">
      <c r="A19" s="25" t="s">
        <v>4078</v>
      </c>
      <c r="B19" s="25" t="s">
        <v>4079</v>
      </c>
      <c r="C19" s="25" t="s">
        <v>3066</v>
      </c>
      <c r="D19" s="25">
        <v>6411</v>
      </c>
      <c r="E19" s="25">
        <v>2.1509999999999998</v>
      </c>
      <c r="F19" s="25" t="s">
        <v>42</v>
      </c>
      <c r="G19" s="25" t="s">
        <v>36</v>
      </c>
    </row>
    <row r="20" spans="1:7" x14ac:dyDescent="0.35">
      <c r="A20" s="25" t="s">
        <v>4326</v>
      </c>
      <c r="B20" s="25" t="s">
        <v>4327</v>
      </c>
      <c r="C20" s="25" t="s">
        <v>3073</v>
      </c>
      <c r="D20" s="25">
        <v>32458</v>
      </c>
      <c r="E20" s="25">
        <v>0.75</v>
      </c>
      <c r="F20" s="25" t="s">
        <v>36</v>
      </c>
      <c r="G20" s="25" t="s">
        <v>878</v>
      </c>
    </row>
    <row r="21" spans="1:7" x14ac:dyDescent="0.35">
      <c r="A21" s="25" t="s">
        <v>4190</v>
      </c>
      <c r="B21" s="25" t="s">
        <v>4191</v>
      </c>
      <c r="C21" s="25" t="s">
        <v>3066</v>
      </c>
      <c r="D21" s="25">
        <v>17422</v>
      </c>
      <c r="E21" s="25">
        <v>2.2389999999999999</v>
      </c>
      <c r="F21" s="25" t="s">
        <v>42</v>
      </c>
      <c r="G21" s="25" t="s">
        <v>36</v>
      </c>
    </row>
    <row r="22" spans="1:7" x14ac:dyDescent="0.35">
      <c r="A22" s="25" t="s">
        <v>4210</v>
      </c>
      <c r="B22" s="25" t="s">
        <v>4211</v>
      </c>
      <c r="C22" s="25" t="s">
        <v>3070</v>
      </c>
      <c r="D22" s="25">
        <v>23897</v>
      </c>
      <c r="E22" s="25">
        <v>1.4510000000000001</v>
      </c>
      <c r="F22" s="25" t="s">
        <v>78</v>
      </c>
      <c r="G22" s="25" t="s">
        <v>36</v>
      </c>
    </row>
    <row r="23" spans="1:7" x14ac:dyDescent="0.35">
      <c r="A23" s="25" t="s">
        <v>4086</v>
      </c>
      <c r="B23" s="25" t="s">
        <v>4087</v>
      </c>
      <c r="C23" s="25" t="s">
        <v>3070</v>
      </c>
      <c r="D23" s="25">
        <v>9000</v>
      </c>
      <c r="E23" s="25">
        <v>1.391</v>
      </c>
      <c r="F23" s="25" t="s">
        <v>73</v>
      </c>
      <c r="G23" s="25" t="s">
        <v>878</v>
      </c>
    </row>
    <row r="24" spans="1:7" x14ac:dyDescent="0.35">
      <c r="A24" s="25" t="s">
        <v>4280</v>
      </c>
      <c r="B24" s="25" t="s">
        <v>4281</v>
      </c>
      <c r="C24" s="25" t="s">
        <v>3073</v>
      </c>
      <c r="D24" s="25">
        <v>32458</v>
      </c>
      <c r="E24" s="25">
        <v>0.75</v>
      </c>
      <c r="F24" s="25" t="s">
        <v>159</v>
      </c>
      <c r="G24" s="25" t="s">
        <v>878</v>
      </c>
    </row>
    <row r="25" spans="1:7" x14ac:dyDescent="0.35">
      <c r="A25" s="25" t="s">
        <v>4286</v>
      </c>
      <c r="B25" s="25" t="s">
        <v>4287</v>
      </c>
      <c r="C25" s="25" t="s">
        <v>3073</v>
      </c>
      <c r="D25" s="25">
        <v>32458</v>
      </c>
      <c r="E25" s="25">
        <v>0.75</v>
      </c>
      <c r="F25" s="25" t="s">
        <v>36</v>
      </c>
      <c r="G25" s="25" t="s">
        <v>878</v>
      </c>
    </row>
    <row r="26" spans="1:7" x14ac:dyDescent="0.35">
      <c r="A26" s="25" t="s">
        <v>4140</v>
      </c>
      <c r="B26" s="25" t="s">
        <v>4141</v>
      </c>
      <c r="C26" s="25" t="s">
        <v>3065</v>
      </c>
      <c r="D26" s="25">
        <v>5726</v>
      </c>
      <c r="E26" s="25">
        <v>4.53</v>
      </c>
      <c r="F26" s="25" t="s">
        <v>68</v>
      </c>
      <c r="G26" s="25" t="s">
        <v>36</v>
      </c>
    </row>
    <row r="27" spans="1:7" x14ac:dyDescent="0.35">
      <c r="A27" s="25" t="s">
        <v>4166</v>
      </c>
      <c r="B27" s="25" t="s">
        <v>4167</v>
      </c>
      <c r="C27" s="25" t="s">
        <v>3066</v>
      </c>
      <c r="D27" s="25">
        <v>13910</v>
      </c>
      <c r="E27" s="25">
        <v>2.7749999999999999</v>
      </c>
      <c r="F27" s="25" t="s">
        <v>100</v>
      </c>
      <c r="G27" s="25" t="s">
        <v>36</v>
      </c>
    </row>
    <row r="28" spans="1:7" x14ac:dyDescent="0.35">
      <c r="A28" s="25" t="s">
        <v>4132</v>
      </c>
      <c r="B28" s="25" t="s">
        <v>4133</v>
      </c>
      <c r="C28" s="25" t="s">
        <v>3073</v>
      </c>
      <c r="D28" s="25">
        <v>11805</v>
      </c>
      <c r="E28" s="25">
        <v>0.75</v>
      </c>
      <c r="F28" s="25" t="s">
        <v>100</v>
      </c>
      <c r="G28" s="25" t="s">
        <v>878</v>
      </c>
    </row>
    <row r="29" spans="1:7" x14ac:dyDescent="0.35">
      <c r="A29" s="25" t="s">
        <v>4104</v>
      </c>
      <c r="B29" s="25" t="s">
        <v>4105</v>
      </c>
      <c r="C29" s="25" t="s">
        <v>3073</v>
      </c>
      <c r="D29" s="25">
        <v>11805</v>
      </c>
      <c r="E29" s="25">
        <v>0.75</v>
      </c>
      <c r="F29" s="25" t="s">
        <v>68</v>
      </c>
      <c r="G29" s="25" t="s">
        <v>878</v>
      </c>
    </row>
    <row r="30" spans="1:7" x14ac:dyDescent="0.35">
      <c r="A30" s="25" t="s">
        <v>4212</v>
      </c>
      <c r="B30" s="25" t="s">
        <v>4213</v>
      </c>
      <c r="C30" s="25" t="s">
        <v>3070</v>
      </c>
      <c r="D30" s="25">
        <v>23962</v>
      </c>
      <c r="E30" s="25">
        <v>1.444</v>
      </c>
      <c r="F30" s="25" t="s">
        <v>36</v>
      </c>
      <c r="G30" s="25" t="s">
        <v>36</v>
      </c>
    </row>
    <row r="31" spans="1:7" x14ac:dyDescent="0.35">
      <c r="A31" s="25" t="s">
        <v>4176</v>
      </c>
      <c r="B31" s="25" t="s">
        <v>4177</v>
      </c>
      <c r="C31" s="25" t="s">
        <v>3066</v>
      </c>
      <c r="D31" s="25">
        <v>16019</v>
      </c>
      <c r="E31" s="25">
        <v>2.4369999999999998</v>
      </c>
      <c r="F31" s="25" t="s">
        <v>78</v>
      </c>
      <c r="G31" s="25" t="s">
        <v>36</v>
      </c>
    </row>
    <row r="32" spans="1:7" x14ac:dyDescent="0.35">
      <c r="A32" s="25" t="s">
        <v>4324</v>
      </c>
      <c r="B32" s="25" t="s">
        <v>4325</v>
      </c>
      <c r="C32" s="25" t="s">
        <v>3073</v>
      </c>
      <c r="D32" s="25">
        <v>32458</v>
      </c>
      <c r="E32" s="25">
        <v>0.75</v>
      </c>
      <c r="F32" s="25" t="s">
        <v>36</v>
      </c>
      <c r="G32" s="25" t="s">
        <v>878</v>
      </c>
    </row>
    <row r="33" spans="1:7" x14ac:dyDescent="0.35">
      <c r="A33" s="25" t="s">
        <v>4096</v>
      </c>
      <c r="B33" s="25" t="s">
        <v>4097</v>
      </c>
      <c r="C33" s="25" t="s">
        <v>3073</v>
      </c>
      <c r="D33" s="25">
        <v>11805</v>
      </c>
      <c r="E33" s="25">
        <v>0.75</v>
      </c>
      <c r="F33" s="25" t="s">
        <v>39</v>
      </c>
      <c r="G33" s="25" t="s">
        <v>878</v>
      </c>
    </row>
    <row r="34" spans="1:7" x14ac:dyDescent="0.35">
      <c r="A34" s="25" t="s">
        <v>4106</v>
      </c>
      <c r="B34" s="25" t="s">
        <v>4107</v>
      </c>
      <c r="C34" s="25" t="s">
        <v>3073</v>
      </c>
      <c r="D34" s="25">
        <v>11805</v>
      </c>
      <c r="E34" s="25">
        <v>0.75</v>
      </c>
      <c r="F34" s="25" t="s">
        <v>39</v>
      </c>
      <c r="G34" s="25" t="s">
        <v>878</v>
      </c>
    </row>
    <row r="35" spans="1:7" x14ac:dyDescent="0.35">
      <c r="A35" s="25" t="s">
        <v>4226</v>
      </c>
      <c r="B35" s="25" t="s">
        <v>4227</v>
      </c>
      <c r="C35" s="25" t="s">
        <v>3070</v>
      </c>
      <c r="D35" s="25">
        <v>28633</v>
      </c>
      <c r="E35" s="25">
        <v>1.028</v>
      </c>
      <c r="F35" s="25" t="s">
        <v>47</v>
      </c>
      <c r="G35" s="25" t="s">
        <v>36</v>
      </c>
    </row>
    <row r="36" spans="1:7" x14ac:dyDescent="0.35">
      <c r="A36" s="25" t="s">
        <v>4276</v>
      </c>
      <c r="B36" s="25" t="s">
        <v>4277</v>
      </c>
      <c r="C36" s="25" t="s">
        <v>3073</v>
      </c>
      <c r="D36" s="25">
        <v>32458</v>
      </c>
      <c r="E36" s="25">
        <v>0.75</v>
      </c>
      <c r="F36" s="25" t="s">
        <v>73</v>
      </c>
      <c r="G36" s="25" t="s">
        <v>878</v>
      </c>
    </row>
    <row r="37" spans="1:7" x14ac:dyDescent="0.35">
      <c r="A37" s="25" t="s">
        <v>4076</v>
      </c>
      <c r="B37" s="25" t="s">
        <v>4077</v>
      </c>
      <c r="C37" s="25" t="s">
        <v>3066</v>
      </c>
      <c r="D37" s="25">
        <v>6406</v>
      </c>
      <c r="E37" s="25">
        <v>2.153</v>
      </c>
      <c r="F37" s="25" t="s">
        <v>42</v>
      </c>
      <c r="G37" s="25" t="s">
        <v>878</v>
      </c>
    </row>
    <row r="38" spans="1:7" x14ac:dyDescent="0.35">
      <c r="A38" s="25" t="s">
        <v>4250</v>
      </c>
      <c r="B38" s="25" t="s">
        <v>4251</v>
      </c>
      <c r="C38" s="25" t="s">
        <v>3073</v>
      </c>
      <c r="D38" s="25">
        <v>32458</v>
      </c>
      <c r="E38" s="25">
        <v>0.75</v>
      </c>
      <c r="F38" s="25" t="s">
        <v>83</v>
      </c>
      <c r="G38" s="25" t="s">
        <v>36</v>
      </c>
    </row>
    <row r="39" spans="1:7" x14ac:dyDescent="0.35">
      <c r="A39" s="25" t="s">
        <v>4244</v>
      </c>
      <c r="B39" s="25" t="s">
        <v>4245</v>
      </c>
      <c r="C39" s="25" t="s">
        <v>3073</v>
      </c>
      <c r="D39" s="25">
        <v>32304</v>
      </c>
      <c r="E39" s="25">
        <v>0.76200000000000001</v>
      </c>
      <c r="F39" s="25" t="s">
        <v>53</v>
      </c>
      <c r="G39" s="25" t="s">
        <v>36</v>
      </c>
    </row>
    <row r="40" spans="1:7" x14ac:dyDescent="0.35">
      <c r="A40" s="25" t="s">
        <v>4352</v>
      </c>
      <c r="B40" s="25" t="s">
        <v>4353</v>
      </c>
      <c r="C40" s="25" t="s">
        <v>3073</v>
      </c>
      <c r="D40" s="25">
        <v>44548</v>
      </c>
      <c r="E40" s="25">
        <v>0.745</v>
      </c>
      <c r="F40" s="25" t="s">
        <v>83</v>
      </c>
      <c r="G40" s="25" t="s">
        <v>36</v>
      </c>
    </row>
    <row r="41" spans="1:7" x14ac:dyDescent="0.35">
      <c r="A41" s="25" t="s">
        <v>4066</v>
      </c>
      <c r="B41" s="25" t="s">
        <v>4067</v>
      </c>
      <c r="C41" s="25" t="s">
        <v>3066</v>
      </c>
      <c r="D41" s="25">
        <v>4913</v>
      </c>
      <c r="E41" s="25">
        <v>2.75</v>
      </c>
      <c r="F41" s="25" t="s">
        <v>78</v>
      </c>
      <c r="G41" s="25" t="s">
        <v>36</v>
      </c>
    </row>
    <row r="42" spans="1:7" x14ac:dyDescent="0.35">
      <c r="A42" s="25" t="s">
        <v>4320</v>
      </c>
      <c r="B42" s="25" t="s">
        <v>4321</v>
      </c>
      <c r="C42" s="25" t="s">
        <v>3073</v>
      </c>
      <c r="D42" s="25">
        <v>32458</v>
      </c>
      <c r="E42" s="25">
        <v>0.75</v>
      </c>
      <c r="F42" s="25" t="s">
        <v>42</v>
      </c>
      <c r="G42" s="25" t="s">
        <v>878</v>
      </c>
    </row>
    <row r="43" spans="1:7" x14ac:dyDescent="0.35">
      <c r="A43" s="25" t="s">
        <v>4284</v>
      </c>
      <c r="B43" s="25" t="s">
        <v>4285</v>
      </c>
      <c r="C43" s="25" t="s">
        <v>3073</v>
      </c>
      <c r="D43" s="25">
        <v>32458</v>
      </c>
      <c r="E43" s="25">
        <v>0.75</v>
      </c>
      <c r="F43" s="25" t="s">
        <v>42</v>
      </c>
      <c r="G43" s="25" t="s">
        <v>878</v>
      </c>
    </row>
    <row r="44" spans="1:7" x14ac:dyDescent="0.35">
      <c r="A44" s="25" t="s">
        <v>4236</v>
      </c>
      <c r="B44" s="25" t="s">
        <v>4237</v>
      </c>
      <c r="C44" s="25" t="s">
        <v>3070</v>
      </c>
      <c r="D44" s="25">
        <v>29964</v>
      </c>
      <c r="E44" s="25">
        <v>0.93100000000000005</v>
      </c>
      <c r="F44" s="25" t="s">
        <v>42</v>
      </c>
      <c r="G44" s="25" t="s">
        <v>36</v>
      </c>
    </row>
    <row r="45" spans="1:7" x14ac:dyDescent="0.35">
      <c r="A45" s="25" t="s">
        <v>4084</v>
      </c>
      <c r="B45" s="25" t="s">
        <v>4085</v>
      </c>
      <c r="C45" s="25" t="s">
        <v>3066</v>
      </c>
      <c r="D45" s="25">
        <v>7216</v>
      </c>
      <c r="E45" s="25">
        <v>1.8839999999999999</v>
      </c>
      <c r="F45" s="25" t="s">
        <v>100</v>
      </c>
      <c r="G45" s="25" t="s">
        <v>36</v>
      </c>
    </row>
    <row r="46" spans="1:7" x14ac:dyDescent="0.35">
      <c r="A46" s="25" t="s">
        <v>4208</v>
      </c>
      <c r="B46" s="25" t="s">
        <v>4209</v>
      </c>
      <c r="C46" s="25" t="s">
        <v>3070</v>
      </c>
      <c r="D46" s="25">
        <v>23460</v>
      </c>
      <c r="E46" s="25">
        <v>1.492</v>
      </c>
      <c r="F46" s="25" t="s">
        <v>47</v>
      </c>
      <c r="G46" s="25" t="s">
        <v>878</v>
      </c>
    </row>
    <row r="47" spans="1:7" x14ac:dyDescent="0.35">
      <c r="A47" s="25" t="s">
        <v>4238</v>
      </c>
      <c r="B47" s="25" t="s">
        <v>4239</v>
      </c>
      <c r="C47" s="25" t="s">
        <v>3070</v>
      </c>
      <c r="D47" s="25">
        <v>30235</v>
      </c>
      <c r="E47" s="25">
        <v>0.91300000000000003</v>
      </c>
      <c r="F47" s="25" t="s">
        <v>42</v>
      </c>
      <c r="G47" s="25" t="s">
        <v>36</v>
      </c>
    </row>
    <row r="48" spans="1:7" x14ac:dyDescent="0.35">
      <c r="A48" s="25" t="s">
        <v>4178</v>
      </c>
      <c r="B48" s="25" t="s">
        <v>4179</v>
      </c>
      <c r="C48" s="25" t="s">
        <v>3066</v>
      </c>
      <c r="D48" s="25">
        <v>16410</v>
      </c>
      <c r="E48" s="25">
        <v>2.3820000000000001</v>
      </c>
      <c r="F48" s="25" t="s">
        <v>68</v>
      </c>
      <c r="G48" s="25" t="s">
        <v>878</v>
      </c>
    </row>
    <row r="49" spans="1:7" x14ac:dyDescent="0.35">
      <c r="A49" s="25" t="s">
        <v>4356</v>
      </c>
      <c r="B49" s="25" t="s">
        <v>4357</v>
      </c>
      <c r="C49" s="25" t="s">
        <v>3073</v>
      </c>
      <c r="D49" s="25">
        <v>57053</v>
      </c>
      <c r="E49" s="25">
        <v>0.67100000000000004</v>
      </c>
      <c r="F49" s="25" t="s">
        <v>78</v>
      </c>
      <c r="G49" s="25" t="s">
        <v>36</v>
      </c>
    </row>
    <row r="50" spans="1:7" x14ac:dyDescent="0.35">
      <c r="A50" s="25" t="s">
        <v>4358</v>
      </c>
      <c r="B50" s="25" t="s">
        <v>4359</v>
      </c>
      <c r="C50" s="25" t="s">
        <v>3073</v>
      </c>
      <c r="D50" s="25">
        <v>57396</v>
      </c>
      <c r="E50" s="25">
        <v>0.63500000000000001</v>
      </c>
      <c r="F50" s="25" t="s">
        <v>78</v>
      </c>
      <c r="G50" s="25" t="s">
        <v>36</v>
      </c>
    </row>
    <row r="51" spans="1:7" x14ac:dyDescent="0.35">
      <c r="A51" s="25" t="s">
        <v>4170</v>
      </c>
      <c r="B51" s="25" t="s">
        <v>4171</v>
      </c>
      <c r="C51" s="25" t="s">
        <v>3066</v>
      </c>
      <c r="D51" s="25">
        <v>14005</v>
      </c>
      <c r="E51" s="25">
        <v>2.76</v>
      </c>
      <c r="F51" s="25" t="s">
        <v>36</v>
      </c>
      <c r="G51" s="25" t="s">
        <v>36</v>
      </c>
    </row>
    <row r="52" spans="1:7" x14ac:dyDescent="0.35">
      <c r="A52" s="25" t="s">
        <v>4338</v>
      </c>
      <c r="B52" s="25" t="s">
        <v>4339</v>
      </c>
      <c r="C52" s="25" t="s">
        <v>3073</v>
      </c>
      <c r="D52" s="25">
        <v>32458</v>
      </c>
      <c r="E52" s="25">
        <v>0.75</v>
      </c>
      <c r="F52" s="25" t="s">
        <v>36</v>
      </c>
      <c r="G52" s="25" t="s">
        <v>878</v>
      </c>
    </row>
    <row r="53" spans="1:7" x14ac:dyDescent="0.35">
      <c r="A53" s="25" t="s">
        <v>4334</v>
      </c>
      <c r="B53" s="25" t="s">
        <v>4335</v>
      </c>
      <c r="C53" s="25" t="s">
        <v>3073</v>
      </c>
      <c r="D53" s="25">
        <v>32458</v>
      </c>
      <c r="E53" s="25">
        <v>0.75</v>
      </c>
      <c r="F53" s="25" t="s">
        <v>53</v>
      </c>
      <c r="G53" s="25" t="s">
        <v>36</v>
      </c>
    </row>
    <row r="54" spans="1:7" x14ac:dyDescent="0.35">
      <c r="A54" s="25" t="s">
        <v>4206</v>
      </c>
      <c r="B54" s="25" t="s">
        <v>4207</v>
      </c>
      <c r="C54" s="25" t="s">
        <v>3066</v>
      </c>
      <c r="D54" s="25">
        <v>19883</v>
      </c>
      <c r="E54" s="25">
        <v>1.909</v>
      </c>
      <c r="F54" s="25" t="s">
        <v>42</v>
      </c>
      <c r="G54" s="25" t="s">
        <v>36</v>
      </c>
    </row>
    <row r="55" spans="1:7" x14ac:dyDescent="0.35">
      <c r="A55" s="25" t="s">
        <v>4258</v>
      </c>
      <c r="B55" s="25" t="s">
        <v>4259</v>
      </c>
      <c r="C55" s="25" t="s">
        <v>3073</v>
      </c>
      <c r="D55" s="25">
        <v>32458</v>
      </c>
      <c r="E55" s="25">
        <v>0.75</v>
      </c>
      <c r="F55" s="25" t="s">
        <v>53</v>
      </c>
      <c r="G55" s="25" t="s">
        <v>36</v>
      </c>
    </row>
    <row r="56" spans="1:7" x14ac:dyDescent="0.35">
      <c r="A56" s="25" t="s">
        <v>4252</v>
      </c>
      <c r="B56" s="25" t="s">
        <v>4253</v>
      </c>
      <c r="C56" s="25" t="s">
        <v>3073</v>
      </c>
      <c r="D56" s="25">
        <v>32458</v>
      </c>
      <c r="E56" s="25">
        <v>0.75</v>
      </c>
      <c r="F56" s="25" t="s">
        <v>159</v>
      </c>
      <c r="G56" s="25" t="s">
        <v>36</v>
      </c>
    </row>
    <row r="57" spans="1:7" x14ac:dyDescent="0.35">
      <c r="A57" s="25" t="s">
        <v>4146</v>
      </c>
      <c r="B57" s="25" t="s">
        <v>4147</v>
      </c>
      <c r="C57" s="25" t="s">
        <v>3065</v>
      </c>
      <c r="D57" s="25">
        <v>6566</v>
      </c>
      <c r="E57" s="25">
        <v>4.2789999999999999</v>
      </c>
      <c r="F57" s="25" t="s">
        <v>47</v>
      </c>
      <c r="G57" s="25" t="s">
        <v>36</v>
      </c>
    </row>
    <row r="58" spans="1:7" x14ac:dyDescent="0.35">
      <c r="A58" s="25" t="s">
        <v>4240</v>
      </c>
      <c r="B58" s="25" t="s">
        <v>4241</v>
      </c>
      <c r="C58" s="25" t="s">
        <v>3073</v>
      </c>
      <c r="D58" s="25">
        <v>31347</v>
      </c>
      <c r="E58" s="25">
        <v>0.82699999999999996</v>
      </c>
      <c r="F58" s="25" t="s">
        <v>36</v>
      </c>
      <c r="G58" s="25" t="s">
        <v>36</v>
      </c>
    </row>
    <row r="59" spans="1:7" x14ac:dyDescent="0.35">
      <c r="A59" s="25" t="s">
        <v>4160</v>
      </c>
      <c r="B59" s="25" t="s">
        <v>4161</v>
      </c>
      <c r="C59" s="25" t="s">
        <v>3066</v>
      </c>
      <c r="D59" s="25">
        <v>12773</v>
      </c>
      <c r="E59" s="25">
        <v>2.9729999999999999</v>
      </c>
      <c r="F59" s="25" t="s">
        <v>36</v>
      </c>
      <c r="G59" s="25" t="s">
        <v>36</v>
      </c>
    </row>
    <row r="60" spans="1:7" x14ac:dyDescent="0.35">
      <c r="A60" s="25" t="s">
        <v>533</v>
      </c>
      <c r="B60" s="25" t="s">
        <v>534</v>
      </c>
      <c r="C60" s="25" t="s">
        <v>3084</v>
      </c>
      <c r="D60" s="25">
        <v>1333</v>
      </c>
      <c r="E60" s="25">
        <v>5.2249999999999996</v>
      </c>
      <c r="F60" s="25" t="s">
        <v>39</v>
      </c>
      <c r="G60" s="25" t="s">
        <v>36</v>
      </c>
    </row>
    <row r="61" spans="1:7" x14ac:dyDescent="0.35">
      <c r="A61" s="25" t="s">
        <v>4298</v>
      </c>
      <c r="B61" s="25" t="s">
        <v>4299</v>
      </c>
      <c r="C61" s="25" t="s">
        <v>3073</v>
      </c>
      <c r="D61" s="25">
        <v>32458</v>
      </c>
      <c r="E61" s="25">
        <v>0.75</v>
      </c>
      <c r="F61" s="25" t="s">
        <v>47</v>
      </c>
      <c r="G61" s="25" t="s">
        <v>878</v>
      </c>
    </row>
    <row r="62" spans="1:7" x14ac:dyDescent="0.35">
      <c r="A62" s="25" t="s">
        <v>4056</v>
      </c>
      <c r="B62" s="25" t="s">
        <v>4057</v>
      </c>
      <c r="C62" s="25" t="s">
        <v>3084</v>
      </c>
      <c r="D62" s="25">
        <v>1569</v>
      </c>
      <c r="E62" s="25">
        <v>4.9619999999999997</v>
      </c>
      <c r="F62" s="25" t="s">
        <v>36</v>
      </c>
      <c r="G62" s="25" t="s">
        <v>36</v>
      </c>
    </row>
    <row r="63" spans="1:7" x14ac:dyDescent="0.35">
      <c r="A63" s="25" t="s">
        <v>4260</v>
      </c>
      <c r="B63" s="25" t="s">
        <v>4261</v>
      </c>
      <c r="C63" s="25" t="s">
        <v>3073</v>
      </c>
      <c r="D63" s="25">
        <v>32458</v>
      </c>
      <c r="E63" s="25">
        <v>0.75</v>
      </c>
      <c r="F63" s="25" t="s">
        <v>100</v>
      </c>
      <c r="G63" s="25" t="s">
        <v>36</v>
      </c>
    </row>
    <row r="64" spans="1:7" x14ac:dyDescent="0.35">
      <c r="A64" s="25" t="s">
        <v>4340</v>
      </c>
      <c r="B64" s="25" t="s">
        <v>4341</v>
      </c>
      <c r="C64" s="25" t="s">
        <v>3073</v>
      </c>
      <c r="D64" s="25">
        <v>32458</v>
      </c>
      <c r="E64" s="25">
        <v>0.75</v>
      </c>
      <c r="F64" s="25" t="s">
        <v>36</v>
      </c>
      <c r="G64" s="25" t="s">
        <v>878</v>
      </c>
    </row>
    <row r="65" spans="1:7" x14ac:dyDescent="0.35">
      <c r="A65" s="25" t="s">
        <v>4262</v>
      </c>
      <c r="B65" s="25" t="s">
        <v>4263</v>
      </c>
      <c r="C65" s="25" t="s">
        <v>3073</v>
      </c>
      <c r="D65" s="25">
        <v>32458</v>
      </c>
      <c r="E65" s="25">
        <v>0.75</v>
      </c>
      <c r="F65" s="25" t="s">
        <v>83</v>
      </c>
      <c r="G65" s="25" t="s">
        <v>36</v>
      </c>
    </row>
    <row r="66" spans="1:7" x14ac:dyDescent="0.35">
      <c r="A66" s="25" t="s">
        <v>4150</v>
      </c>
      <c r="B66" s="25" t="s">
        <v>4151</v>
      </c>
      <c r="C66" s="25" t="s">
        <v>3065</v>
      </c>
      <c r="D66" s="25">
        <v>8476</v>
      </c>
      <c r="E66" s="25">
        <v>3.8149999999999999</v>
      </c>
      <c r="F66" s="25" t="s">
        <v>42</v>
      </c>
      <c r="G66" s="25" t="s">
        <v>36</v>
      </c>
    </row>
    <row r="67" spans="1:7" x14ac:dyDescent="0.35">
      <c r="A67" s="25" t="s">
        <v>4082</v>
      </c>
      <c r="B67" s="25" t="s">
        <v>4083</v>
      </c>
      <c r="C67" s="25" t="s">
        <v>3066</v>
      </c>
      <c r="D67" s="25">
        <v>6559</v>
      </c>
      <c r="E67" s="25">
        <v>2.1040000000000001</v>
      </c>
      <c r="F67" s="25" t="s">
        <v>78</v>
      </c>
      <c r="G67" s="25" t="s">
        <v>878</v>
      </c>
    </row>
    <row r="68" spans="1:7" x14ac:dyDescent="0.35">
      <c r="A68" s="25" t="s">
        <v>4058</v>
      </c>
      <c r="B68" s="25" t="s">
        <v>4059</v>
      </c>
      <c r="C68" s="25" t="s">
        <v>3065</v>
      </c>
      <c r="D68" s="25">
        <v>2303</v>
      </c>
      <c r="E68" s="25">
        <v>4.2629999999999999</v>
      </c>
      <c r="F68" s="25" t="s">
        <v>68</v>
      </c>
      <c r="G68" s="25" t="s">
        <v>36</v>
      </c>
    </row>
    <row r="69" spans="1:7" x14ac:dyDescent="0.35">
      <c r="A69" s="25" t="s">
        <v>4192</v>
      </c>
      <c r="B69" s="25" t="s">
        <v>4193</v>
      </c>
      <c r="C69" s="25" t="s">
        <v>3066</v>
      </c>
      <c r="D69" s="25">
        <v>18349</v>
      </c>
      <c r="E69" s="25">
        <v>2.109</v>
      </c>
      <c r="F69" s="25" t="s">
        <v>53</v>
      </c>
      <c r="G69" s="25" t="s">
        <v>36</v>
      </c>
    </row>
    <row r="70" spans="1:7" x14ac:dyDescent="0.35">
      <c r="A70" s="25" t="s">
        <v>4200</v>
      </c>
      <c r="B70" s="25" t="s">
        <v>4201</v>
      </c>
      <c r="C70" s="25" t="s">
        <v>3066</v>
      </c>
      <c r="D70" s="25">
        <v>19347</v>
      </c>
      <c r="E70" s="25">
        <v>1.9770000000000001</v>
      </c>
      <c r="F70" s="25" t="s">
        <v>47</v>
      </c>
      <c r="G70" s="25" t="s">
        <v>36</v>
      </c>
    </row>
    <row r="71" spans="1:7" x14ac:dyDescent="0.35">
      <c r="A71" s="25" t="s">
        <v>4218</v>
      </c>
      <c r="B71" s="25" t="s">
        <v>4219</v>
      </c>
      <c r="C71" s="25" t="s">
        <v>3070</v>
      </c>
      <c r="D71" s="25">
        <v>24455</v>
      </c>
      <c r="E71" s="25">
        <v>1.3919999999999999</v>
      </c>
      <c r="F71" s="25" t="s">
        <v>36</v>
      </c>
      <c r="G71" s="25" t="s">
        <v>878</v>
      </c>
    </row>
    <row r="72" spans="1:7" x14ac:dyDescent="0.35">
      <c r="A72" s="25" t="s">
        <v>4330</v>
      </c>
      <c r="B72" s="25" t="s">
        <v>4331</v>
      </c>
      <c r="C72" s="25" t="s">
        <v>3073</v>
      </c>
      <c r="D72" s="25">
        <v>32458</v>
      </c>
      <c r="E72" s="25">
        <v>0.75</v>
      </c>
      <c r="F72" s="25" t="s">
        <v>36</v>
      </c>
      <c r="G72" s="25" t="s">
        <v>878</v>
      </c>
    </row>
    <row r="73" spans="1:7" x14ac:dyDescent="0.35">
      <c r="A73" s="25" t="s">
        <v>4332</v>
      </c>
      <c r="B73" s="25" t="s">
        <v>4333</v>
      </c>
      <c r="C73" s="25" t="s">
        <v>3073</v>
      </c>
      <c r="D73" s="25">
        <v>32458</v>
      </c>
      <c r="E73" s="25">
        <v>0.75</v>
      </c>
      <c r="F73" s="25" t="s">
        <v>36</v>
      </c>
      <c r="G73" s="25" t="s">
        <v>878</v>
      </c>
    </row>
    <row r="74" spans="1:7" x14ac:dyDescent="0.35">
      <c r="A74" s="25" t="s">
        <v>4188</v>
      </c>
      <c r="B74" s="25" t="s">
        <v>4189</v>
      </c>
      <c r="C74" s="25" t="s">
        <v>3066</v>
      </c>
      <c r="D74" s="25">
        <v>17338</v>
      </c>
      <c r="E74" s="25">
        <v>2.2509999999999999</v>
      </c>
      <c r="F74" s="25" t="s">
        <v>39</v>
      </c>
      <c r="G74" s="25" t="s">
        <v>36</v>
      </c>
    </row>
    <row r="75" spans="1:7" x14ac:dyDescent="0.35">
      <c r="A75" s="25" t="s">
        <v>4184</v>
      </c>
      <c r="B75" s="25" t="s">
        <v>4185</v>
      </c>
      <c r="C75" s="25" t="s">
        <v>3066</v>
      </c>
      <c r="D75" s="25">
        <v>17175</v>
      </c>
      <c r="E75" s="25">
        <v>2.27</v>
      </c>
      <c r="F75" s="25" t="s">
        <v>36</v>
      </c>
      <c r="G75" s="25" t="s">
        <v>36</v>
      </c>
    </row>
    <row r="76" spans="1:7" x14ac:dyDescent="0.35">
      <c r="A76" s="25" t="s">
        <v>4196</v>
      </c>
      <c r="B76" s="25" t="s">
        <v>4197</v>
      </c>
      <c r="C76" s="25" t="s">
        <v>3066</v>
      </c>
      <c r="D76" s="25">
        <v>18905</v>
      </c>
      <c r="E76" s="25">
        <v>2.036</v>
      </c>
      <c r="F76" s="25" t="s">
        <v>47</v>
      </c>
      <c r="G76" s="25" t="s">
        <v>36</v>
      </c>
    </row>
    <row r="77" spans="1:7" x14ac:dyDescent="0.35">
      <c r="A77" s="25" t="s">
        <v>4312</v>
      </c>
      <c r="B77" s="25" t="s">
        <v>4313</v>
      </c>
      <c r="C77" s="25" t="s">
        <v>3073</v>
      </c>
      <c r="D77" s="25">
        <v>32458</v>
      </c>
      <c r="E77" s="25">
        <v>0.75</v>
      </c>
      <c r="F77" s="25" t="s">
        <v>68</v>
      </c>
      <c r="G77" s="25" t="s">
        <v>878</v>
      </c>
    </row>
    <row r="78" spans="1:7" x14ac:dyDescent="0.35">
      <c r="A78" s="25" t="s">
        <v>4214</v>
      </c>
      <c r="B78" s="25" t="s">
        <v>4215</v>
      </c>
      <c r="C78" s="25" t="s">
        <v>3070</v>
      </c>
      <c r="D78" s="25">
        <v>24202</v>
      </c>
      <c r="E78" s="25">
        <v>1.42</v>
      </c>
      <c r="F78" s="25" t="s">
        <v>36</v>
      </c>
      <c r="G78" s="25" t="s">
        <v>36</v>
      </c>
    </row>
    <row r="79" spans="1:7" x14ac:dyDescent="0.35">
      <c r="A79" s="25" t="s">
        <v>4202</v>
      </c>
      <c r="B79" s="25" t="s">
        <v>4203</v>
      </c>
      <c r="C79" s="25" t="s">
        <v>3066</v>
      </c>
      <c r="D79" s="25">
        <v>19554</v>
      </c>
      <c r="E79" s="25">
        <v>1.9490000000000001</v>
      </c>
      <c r="F79" s="25" t="s">
        <v>42</v>
      </c>
      <c r="G79" s="25" t="s">
        <v>36</v>
      </c>
    </row>
    <row r="80" spans="1:7" x14ac:dyDescent="0.35">
      <c r="A80" s="25" t="s">
        <v>4054</v>
      </c>
      <c r="B80" s="25" t="s">
        <v>4055</v>
      </c>
      <c r="C80" s="25" t="s">
        <v>3084</v>
      </c>
      <c r="D80" s="25">
        <v>1097</v>
      </c>
      <c r="E80" s="25">
        <v>5.5650000000000004</v>
      </c>
      <c r="F80" s="25" t="s">
        <v>35</v>
      </c>
      <c r="G80" s="25" t="s">
        <v>878</v>
      </c>
    </row>
    <row r="81" spans="1:7" x14ac:dyDescent="0.35">
      <c r="A81" s="25" t="s">
        <v>4124</v>
      </c>
      <c r="B81" s="25" t="s">
        <v>4125</v>
      </c>
      <c r="C81" s="25" t="s">
        <v>3073</v>
      </c>
      <c r="D81" s="25">
        <v>11805</v>
      </c>
      <c r="E81" s="25">
        <v>0.75</v>
      </c>
      <c r="F81" s="25" t="s">
        <v>36</v>
      </c>
      <c r="G81" s="25" t="s">
        <v>878</v>
      </c>
    </row>
    <row r="82" spans="1:7" x14ac:dyDescent="0.35">
      <c r="A82" s="25" t="s">
        <v>4062</v>
      </c>
      <c r="B82" s="25" t="s">
        <v>4063</v>
      </c>
      <c r="C82" s="25" t="s">
        <v>3065</v>
      </c>
      <c r="D82" s="25">
        <v>2674</v>
      </c>
      <c r="E82" s="25">
        <v>3.9969999999999999</v>
      </c>
      <c r="F82" s="25" t="s">
        <v>68</v>
      </c>
      <c r="G82" s="25" t="s">
        <v>36</v>
      </c>
    </row>
    <row r="83" spans="1:7" x14ac:dyDescent="0.35">
      <c r="A83" s="25" t="s">
        <v>4232</v>
      </c>
      <c r="B83" s="25" t="s">
        <v>4233</v>
      </c>
      <c r="C83" s="25" t="s">
        <v>3070</v>
      </c>
      <c r="D83" s="25">
        <v>29904</v>
      </c>
      <c r="E83" s="25">
        <v>0.93500000000000005</v>
      </c>
      <c r="F83" s="25" t="s">
        <v>148</v>
      </c>
      <c r="G83" s="25" t="s">
        <v>36</v>
      </c>
    </row>
    <row r="84" spans="1:7" x14ac:dyDescent="0.35">
      <c r="A84" s="25" t="s">
        <v>4126</v>
      </c>
      <c r="B84" s="25" t="s">
        <v>4127</v>
      </c>
      <c r="C84" s="25" t="s">
        <v>3073</v>
      </c>
      <c r="D84" s="25">
        <v>11805</v>
      </c>
      <c r="E84" s="25">
        <v>0.75</v>
      </c>
      <c r="F84" s="25" t="s">
        <v>160</v>
      </c>
      <c r="G84" s="25" t="s">
        <v>36</v>
      </c>
    </row>
    <row r="85" spans="1:7" x14ac:dyDescent="0.35">
      <c r="A85" s="25" t="s">
        <v>535</v>
      </c>
      <c r="B85" s="25" t="s">
        <v>536</v>
      </c>
      <c r="C85" s="25" t="s">
        <v>3070</v>
      </c>
      <c r="D85" s="25">
        <v>8435</v>
      </c>
      <c r="E85" s="25">
        <v>1.5309999999999999</v>
      </c>
      <c r="F85" s="25" t="s">
        <v>47</v>
      </c>
      <c r="G85" s="25" t="s">
        <v>36</v>
      </c>
    </row>
    <row r="86" spans="1:7" x14ac:dyDescent="0.35">
      <c r="A86" s="25" t="s">
        <v>4118</v>
      </c>
      <c r="B86" s="25" t="s">
        <v>4119</v>
      </c>
      <c r="C86" s="25" t="s">
        <v>3073</v>
      </c>
      <c r="D86" s="25">
        <v>11805</v>
      </c>
      <c r="E86" s="25">
        <v>0.75</v>
      </c>
      <c r="F86" s="25" t="s">
        <v>36</v>
      </c>
      <c r="G86" s="25" t="s">
        <v>878</v>
      </c>
    </row>
    <row r="87" spans="1:7" x14ac:dyDescent="0.35">
      <c r="A87" s="25" t="s">
        <v>4092</v>
      </c>
      <c r="B87" s="25" t="s">
        <v>4093</v>
      </c>
      <c r="C87" s="25" t="s">
        <v>3070</v>
      </c>
      <c r="D87" s="25">
        <v>11376</v>
      </c>
      <c r="E87" s="25">
        <v>0.83899999999999997</v>
      </c>
      <c r="F87" s="25" t="s">
        <v>42</v>
      </c>
      <c r="G87" s="25" t="s">
        <v>878</v>
      </c>
    </row>
    <row r="88" spans="1:7" x14ac:dyDescent="0.35">
      <c r="A88" s="25" t="s">
        <v>810</v>
      </c>
      <c r="B88" s="25" t="s">
        <v>811</v>
      </c>
      <c r="C88" s="25" t="s">
        <v>3070</v>
      </c>
      <c r="D88" s="25">
        <v>8818</v>
      </c>
      <c r="E88" s="25">
        <v>1.4239999999999999</v>
      </c>
      <c r="F88" s="25" t="s">
        <v>39</v>
      </c>
      <c r="G88" s="25" t="s">
        <v>36</v>
      </c>
    </row>
    <row r="89" spans="1:7" x14ac:dyDescent="0.35">
      <c r="A89" s="25" t="s">
        <v>712</v>
      </c>
      <c r="B89" s="25" t="s">
        <v>713</v>
      </c>
      <c r="C89" s="25" t="s">
        <v>3070</v>
      </c>
      <c r="D89" s="25">
        <v>9642</v>
      </c>
      <c r="E89" s="25">
        <v>1.242</v>
      </c>
      <c r="F89" s="25" t="s">
        <v>53</v>
      </c>
      <c r="G89" s="25" t="s">
        <v>36</v>
      </c>
    </row>
    <row r="90" spans="1:7" x14ac:dyDescent="0.35">
      <c r="A90" s="25" t="s">
        <v>4302</v>
      </c>
      <c r="B90" s="25" t="s">
        <v>4303</v>
      </c>
      <c r="C90" s="25" t="s">
        <v>3073</v>
      </c>
      <c r="D90" s="25">
        <v>32458</v>
      </c>
      <c r="E90" s="25">
        <v>0.75</v>
      </c>
      <c r="F90" s="25" t="s">
        <v>100</v>
      </c>
      <c r="G90" s="25" t="s">
        <v>878</v>
      </c>
    </row>
    <row r="91" spans="1:7" x14ac:dyDescent="0.35">
      <c r="A91" s="25" t="s">
        <v>4138</v>
      </c>
      <c r="B91" s="25" t="s">
        <v>4139</v>
      </c>
      <c r="C91" s="25" t="s">
        <v>3084</v>
      </c>
      <c r="D91" s="25">
        <v>4558</v>
      </c>
      <c r="E91" s="25">
        <v>4.9029999999999996</v>
      </c>
      <c r="F91" s="25" t="s">
        <v>36</v>
      </c>
      <c r="G91" s="25" t="s">
        <v>36</v>
      </c>
    </row>
    <row r="92" spans="1:7" x14ac:dyDescent="0.35">
      <c r="A92" s="25" t="s">
        <v>4350</v>
      </c>
      <c r="B92" s="25" t="s">
        <v>4351</v>
      </c>
      <c r="C92" s="25" t="s">
        <v>3073</v>
      </c>
      <c r="D92" s="25">
        <v>44548</v>
      </c>
      <c r="E92" s="25">
        <v>0.745</v>
      </c>
      <c r="F92" s="25" t="s">
        <v>83</v>
      </c>
      <c r="G92" s="25" t="s">
        <v>36</v>
      </c>
    </row>
    <row r="93" spans="1:7" x14ac:dyDescent="0.35">
      <c r="A93" s="25" t="s">
        <v>4242</v>
      </c>
      <c r="B93" s="25" t="s">
        <v>4243</v>
      </c>
      <c r="C93" s="25" t="s">
        <v>3073</v>
      </c>
      <c r="D93" s="25">
        <v>31695</v>
      </c>
      <c r="E93" s="25">
        <v>0.80400000000000005</v>
      </c>
      <c r="F93" s="25" t="s">
        <v>100</v>
      </c>
      <c r="G93" s="25" t="s">
        <v>36</v>
      </c>
    </row>
    <row r="94" spans="1:7" x14ac:dyDescent="0.35">
      <c r="A94" s="25" t="s">
        <v>4158</v>
      </c>
      <c r="B94" s="25" t="s">
        <v>4159</v>
      </c>
      <c r="C94" s="25" t="s">
        <v>3066</v>
      </c>
      <c r="D94" s="25">
        <v>12221</v>
      </c>
      <c r="E94" s="25">
        <v>3.0630000000000002</v>
      </c>
      <c r="F94" s="25" t="s">
        <v>78</v>
      </c>
      <c r="G94" s="25" t="s">
        <v>36</v>
      </c>
    </row>
    <row r="95" spans="1:7" x14ac:dyDescent="0.35">
      <c r="A95" s="25" t="s">
        <v>4354</v>
      </c>
      <c r="B95" s="25" t="s">
        <v>4355</v>
      </c>
      <c r="C95" s="25" t="s">
        <v>3073</v>
      </c>
      <c r="D95" s="25">
        <v>44548</v>
      </c>
      <c r="E95" s="25">
        <v>0.745</v>
      </c>
      <c r="F95" s="25" t="s">
        <v>36</v>
      </c>
      <c r="G95" s="25" t="s">
        <v>36</v>
      </c>
    </row>
    <row r="96" spans="1:7" x14ac:dyDescent="0.35">
      <c r="A96" s="25" t="s">
        <v>4264</v>
      </c>
      <c r="B96" s="25" t="s">
        <v>4265</v>
      </c>
      <c r="C96" s="25" t="s">
        <v>3073</v>
      </c>
      <c r="D96" s="25">
        <v>32458</v>
      </c>
      <c r="E96" s="25">
        <v>0.75</v>
      </c>
      <c r="F96" s="25" t="s">
        <v>73</v>
      </c>
      <c r="G96" s="25" t="s">
        <v>36</v>
      </c>
    </row>
    <row r="97" spans="1:7" x14ac:dyDescent="0.35">
      <c r="A97" s="25" t="s">
        <v>4336</v>
      </c>
      <c r="B97" s="25" t="s">
        <v>4337</v>
      </c>
      <c r="C97" s="25" t="s">
        <v>3073</v>
      </c>
      <c r="D97" s="25">
        <v>32458</v>
      </c>
      <c r="E97" s="25">
        <v>0.75</v>
      </c>
      <c r="F97" s="25" t="s">
        <v>68</v>
      </c>
      <c r="G97" s="25" t="s">
        <v>878</v>
      </c>
    </row>
    <row r="98" spans="1:7" x14ac:dyDescent="0.35">
      <c r="A98" s="25" t="s">
        <v>4186</v>
      </c>
      <c r="B98" s="25" t="s">
        <v>4187</v>
      </c>
      <c r="C98" s="25" t="s">
        <v>3066</v>
      </c>
      <c r="D98" s="25">
        <v>17332</v>
      </c>
      <c r="E98" s="25">
        <v>2.2519999999999998</v>
      </c>
      <c r="F98" s="25" t="s">
        <v>36</v>
      </c>
      <c r="G98" s="25" t="s">
        <v>36</v>
      </c>
    </row>
    <row r="99" spans="1:7" x14ac:dyDescent="0.35">
      <c r="A99" s="25" t="s">
        <v>4296</v>
      </c>
      <c r="B99" s="25" t="s">
        <v>4297</v>
      </c>
      <c r="C99" s="25" t="s">
        <v>3073</v>
      </c>
      <c r="D99" s="25">
        <v>32458</v>
      </c>
      <c r="E99" s="25">
        <v>0.75</v>
      </c>
      <c r="F99" s="25" t="s">
        <v>100</v>
      </c>
      <c r="G99" s="25" t="s">
        <v>878</v>
      </c>
    </row>
    <row r="100" spans="1:7" x14ac:dyDescent="0.35">
      <c r="A100" s="25" t="s">
        <v>4322</v>
      </c>
      <c r="B100" s="25" t="s">
        <v>4323</v>
      </c>
      <c r="C100" s="25" t="s">
        <v>3073</v>
      </c>
      <c r="D100" s="25">
        <v>32458</v>
      </c>
      <c r="E100" s="25">
        <v>0.75</v>
      </c>
      <c r="F100" s="25" t="s">
        <v>73</v>
      </c>
      <c r="G100" s="25" t="s">
        <v>878</v>
      </c>
    </row>
    <row r="101" spans="1:7" x14ac:dyDescent="0.35">
      <c r="A101" s="25" t="s">
        <v>4122</v>
      </c>
      <c r="B101" s="25" t="s">
        <v>4123</v>
      </c>
      <c r="C101" s="25" t="s">
        <v>3073</v>
      </c>
      <c r="D101" s="25">
        <v>11805</v>
      </c>
      <c r="E101" s="25">
        <v>0.75</v>
      </c>
      <c r="F101" s="25" t="s">
        <v>36</v>
      </c>
      <c r="G101" s="25" t="s">
        <v>878</v>
      </c>
    </row>
    <row r="102" spans="1:7" x14ac:dyDescent="0.35">
      <c r="A102" s="25" t="s">
        <v>4114</v>
      </c>
      <c r="B102" s="25" t="s">
        <v>4115</v>
      </c>
      <c r="C102" s="25" t="s">
        <v>3073</v>
      </c>
      <c r="D102" s="25">
        <v>11805</v>
      </c>
      <c r="E102" s="25">
        <v>0.75</v>
      </c>
      <c r="F102" s="25" t="s">
        <v>148</v>
      </c>
      <c r="G102" s="25" t="s">
        <v>878</v>
      </c>
    </row>
    <row r="103" spans="1:7" x14ac:dyDescent="0.35">
      <c r="A103" s="25" t="s">
        <v>4182</v>
      </c>
      <c r="B103" s="25" t="s">
        <v>4183</v>
      </c>
      <c r="C103" s="25" t="s">
        <v>3066</v>
      </c>
      <c r="D103" s="25">
        <v>16815</v>
      </c>
      <c r="E103" s="25">
        <v>2.323</v>
      </c>
      <c r="F103" s="25" t="s">
        <v>36</v>
      </c>
      <c r="G103" s="25" t="s">
        <v>36</v>
      </c>
    </row>
    <row r="104" spans="1:7" x14ac:dyDescent="0.35">
      <c r="A104" s="25" t="s">
        <v>4268</v>
      </c>
      <c r="B104" s="25" t="s">
        <v>4269</v>
      </c>
      <c r="C104" s="25" t="s">
        <v>3073</v>
      </c>
      <c r="D104" s="25">
        <v>32458</v>
      </c>
      <c r="E104" s="25">
        <v>0.75</v>
      </c>
      <c r="F104" s="25" t="s">
        <v>100</v>
      </c>
      <c r="G104" s="25" t="s">
        <v>36</v>
      </c>
    </row>
    <row r="105" spans="1:7" x14ac:dyDescent="0.35">
      <c r="A105" s="25" t="s">
        <v>4070</v>
      </c>
      <c r="B105" s="25" t="s">
        <v>4071</v>
      </c>
      <c r="C105" s="25" t="s">
        <v>3066</v>
      </c>
      <c r="D105" s="25">
        <v>5046</v>
      </c>
      <c r="E105" s="25">
        <v>2.6880000000000002</v>
      </c>
      <c r="F105" s="25" t="s">
        <v>100</v>
      </c>
      <c r="G105" s="25" t="s">
        <v>36</v>
      </c>
    </row>
    <row r="106" spans="1:7" x14ac:dyDescent="0.35">
      <c r="A106" s="25" t="s">
        <v>4172</v>
      </c>
      <c r="B106" s="25" t="s">
        <v>4173</v>
      </c>
      <c r="C106" s="25" t="s">
        <v>3066</v>
      </c>
      <c r="D106" s="25">
        <v>14369</v>
      </c>
      <c r="E106" s="25">
        <v>2.6989999999999998</v>
      </c>
      <c r="F106" s="25" t="s">
        <v>36</v>
      </c>
      <c r="G106" s="25" t="s">
        <v>36</v>
      </c>
    </row>
    <row r="107" spans="1:7" x14ac:dyDescent="0.35">
      <c r="A107" s="25" t="s">
        <v>4300</v>
      </c>
      <c r="B107" s="25" t="s">
        <v>4301</v>
      </c>
      <c r="C107" s="25" t="s">
        <v>3073</v>
      </c>
      <c r="D107" s="25">
        <v>32458</v>
      </c>
      <c r="E107" s="25">
        <v>0.75</v>
      </c>
      <c r="F107" s="25" t="s">
        <v>100</v>
      </c>
      <c r="G107" s="25" t="s">
        <v>878</v>
      </c>
    </row>
    <row r="108" spans="1:7" x14ac:dyDescent="0.35">
      <c r="A108" s="25" t="s">
        <v>4248</v>
      </c>
      <c r="B108" s="25" t="s">
        <v>4249</v>
      </c>
      <c r="C108" s="25" t="s">
        <v>3073</v>
      </c>
      <c r="D108" s="25">
        <v>32458</v>
      </c>
      <c r="E108" s="25">
        <v>0.75</v>
      </c>
      <c r="F108" s="25" t="s">
        <v>36</v>
      </c>
      <c r="G108" s="25" t="s">
        <v>878</v>
      </c>
    </row>
    <row r="109" spans="1:7" x14ac:dyDescent="0.35">
      <c r="A109" s="25" t="s">
        <v>4316</v>
      </c>
      <c r="B109" s="25" t="s">
        <v>4317</v>
      </c>
      <c r="C109" s="25" t="s">
        <v>3073</v>
      </c>
      <c r="D109" s="25">
        <v>32458</v>
      </c>
      <c r="E109" s="25">
        <v>0.75</v>
      </c>
      <c r="F109" s="25" t="s">
        <v>78</v>
      </c>
      <c r="G109" s="25" t="s">
        <v>878</v>
      </c>
    </row>
    <row r="110" spans="1:7" x14ac:dyDescent="0.35">
      <c r="A110" s="25" t="s">
        <v>4222</v>
      </c>
      <c r="B110" s="25" t="s">
        <v>4223</v>
      </c>
      <c r="C110" s="25" t="s">
        <v>3070</v>
      </c>
      <c r="D110" s="25">
        <v>25576</v>
      </c>
      <c r="E110" s="25">
        <v>1.3</v>
      </c>
      <c r="F110" s="25" t="s">
        <v>148</v>
      </c>
      <c r="G110" s="25" t="s">
        <v>36</v>
      </c>
    </row>
    <row r="111" spans="1:7" x14ac:dyDescent="0.35">
      <c r="A111" s="25" t="s">
        <v>4266</v>
      </c>
      <c r="B111" s="25" t="s">
        <v>4267</v>
      </c>
      <c r="C111" s="25" t="s">
        <v>3073</v>
      </c>
      <c r="D111" s="25">
        <v>32458</v>
      </c>
      <c r="E111" s="25">
        <v>0.75</v>
      </c>
      <c r="F111" s="25" t="s">
        <v>36</v>
      </c>
      <c r="G111" s="25" t="s">
        <v>36</v>
      </c>
    </row>
    <row r="112" spans="1:7" x14ac:dyDescent="0.35">
      <c r="A112" s="25" t="s">
        <v>4256</v>
      </c>
      <c r="B112" s="25" t="s">
        <v>4257</v>
      </c>
      <c r="C112" s="25" t="s">
        <v>3073</v>
      </c>
      <c r="D112" s="25">
        <v>32458</v>
      </c>
      <c r="E112" s="25">
        <v>0.75</v>
      </c>
      <c r="F112" s="25" t="s">
        <v>36</v>
      </c>
      <c r="G112" s="25" t="s">
        <v>36</v>
      </c>
    </row>
    <row r="113" spans="1:7" x14ac:dyDescent="0.35">
      <c r="A113" s="25" t="s">
        <v>4220</v>
      </c>
      <c r="B113" s="25" t="s">
        <v>4221</v>
      </c>
      <c r="C113" s="25" t="s">
        <v>3070</v>
      </c>
      <c r="D113" s="25">
        <v>24907</v>
      </c>
      <c r="E113" s="25">
        <v>1.3560000000000001</v>
      </c>
      <c r="F113" s="25" t="s">
        <v>36</v>
      </c>
      <c r="G113" s="25" t="s">
        <v>36</v>
      </c>
    </row>
    <row r="114" spans="1:7" x14ac:dyDescent="0.35">
      <c r="A114" s="25" t="s">
        <v>4152</v>
      </c>
      <c r="B114" s="25" t="s">
        <v>4153</v>
      </c>
      <c r="C114" s="25" t="s">
        <v>3065</v>
      </c>
      <c r="D114" s="25">
        <v>9344</v>
      </c>
      <c r="E114" s="25">
        <v>3.6230000000000002</v>
      </c>
      <c r="F114" s="25" t="s">
        <v>68</v>
      </c>
      <c r="G114" s="25" t="s">
        <v>878</v>
      </c>
    </row>
    <row r="115" spans="1:7" x14ac:dyDescent="0.35">
      <c r="A115" s="25" t="s">
        <v>4346</v>
      </c>
      <c r="B115" s="25" t="s">
        <v>4347</v>
      </c>
      <c r="C115" s="25" t="s">
        <v>3073</v>
      </c>
      <c r="D115" s="25">
        <v>44548</v>
      </c>
      <c r="E115" s="25">
        <v>0.745</v>
      </c>
      <c r="F115" s="25" t="s">
        <v>83</v>
      </c>
      <c r="G115" s="25" t="s">
        <v>36</v>
      </c>
    </row>
    <row r="116" spans="1:7" x14ac:dyDescent="0.35">
      <c r="A116" s="25" t="s">
        <v>4180</v>
      </c>
      <c r="B116" s="25" t="s">
        <v>4181</v>
      </c>
      <c r="C116" s="25" t="s">
        <v>3066</v>
      </c>
      <c r="D116" s="25">
        <v>16486</v>
      </c>
      <c r="E116" s="25">
        <v>2.3719999999999999</v>
      </c>
      <c r="F116" s="25" t="s">
        <v>36</v>
      </c>
      <c r="G116" s="25" t="s">
        <v>36</v>
      </c>
    </row>
    <row r="117" spans="1:7" x14ac:dyDescent="0.35">
      <c r="A117" s="25" t="s">
        <v>4246</v>
      </c>
      <c r="B117" s="25" t="s">
        <v>4247</v>
      </c>
      <c r="C117" s="25" t="s">
        <v>3073</v>
      </c>
      <c r="D117" s="25">
        <v>32363</v>
      </c>
      <c r="E117" s="25">
        <v>0.75600000000000001</v>
      </c>
      <c r="F117" s="25" t="s">
        <v>47</v>
      </c>
      <c r="G117" s="25" t="s">
        <v>36</v>
      </c>
    </row>
    <row r="118" spans="1:7" x14ac:dyDescent="0.35">
      <c r="A118" s="25" t="s">
        <v>537</v>
      </c>
      <c r="B118" s="25" t="s">
        <v>538</v>
      </c>
      <c r="C118" s="25" t="s">
        <v>3065</v>
      </c>
      <c r="D118" s="25">
        <v>2513</v>
      </c>
      <c r="E118" s="25">
        <v>4.0979999999999999</v>
      </c>
      <c r="F118" s="25" t="s">
        <v>39</v>
      </c>
      <c r="G118" s="25" t="s">
        <v>36</v>
      </c>
    </row>
    <row r="119" spans="1:7" x14ac:dyDescent="0.35">
      <c r="A119" s="25" t="s">
        <v>4306</v>
      </c>
      <c r="B119" s="25" t="s">
        <v>4307</v>
      </c>
      <c r="C119" s="25" t="s">
        <v>3073</v>
      </c>
      <c r="D119" s="25">
        <v>32458</v>
      </c>
      <c r="E119" s="25">
        <v>0.75</v>
      </c>
      <c r="F119" s="25" t="s">
        <v>36</v>
      </c>
      <c r="G119" s="25" t="s">
        <v>878</v>
      </c>
    </row>
    <row r="120" spans="1:7" x14ac:dyDescent="0.35">
      <c r="A120" s="25" t="s">
        <v>4318</v>
      </c>
      <c r="B120" s="25" t="s">
        <v>4319</v>
      </c>
      <c r="C120" s="25" t="s">
        <v>3073</v>
      </c>
      <c r="D120" s="25">
        <v>32458</v>
      </c>
      <c r="E120" s="25">
        <v>0.75</v>
      </c>
      <c r="F120" s="25" t="s">
        <v>36</v>
      </c>
      <c r="G120" s="25" t="s">
        <v>878</v>
      </c>
    </row>
    <row r="121" spans="1:7" x14ac:dyDescent="0.35">
      <c r="A121" s="25" t="s">
        <v>4342</v>
      </c>
      <c r="B121" s="25" t="s">
        <v>4343</v>
      </c>
      <c r="C121" s="25" t="s">
        <v>3073</v>
      </c>
      <c r="D121" s="25">
        <v>32458</v>
      </c>
      <c r="E121" s="25">
        <v>0.75</v>
      </c>
      <c r="F121" s="25" t="s">
        <v>73</v>
      </c>
      <c r="G121" s="25" t="s">
        <v>878</v>
      </c>
    </row>
    <row r="122" spans="1:7" x14ac:dyDescent="0.35">
      <c r="A122" s="25" t="s">
        <v>4230</v>
      </c>
      <c r="B122" s="25" t="s">
        <v>4231</v>
      </c>
      <c r="C122" s="25" t="s">
        <v>3070</v>
      </c>
      <c r="D122" s="25">
        <v>29900</v>
      </c>
      <c r="E122" s="25">
        <v>0.93500000000000005</v>
      </c>
      <c r="F122" s="25" t="s">
        <v>36</v>
      </c>
      <c r="G122" s="25" t="s">
        <v>878</v>
      </c>
    </row>
    <row r="123" spans="1:7" x14ac:dyDescent="0.35">
      <c r="A123" s="25" t="s">
        <v>4052</v>
      </c>
      <c r="B123" s="25" t="s">
        <v>4053</v>
      </c>
      <c r="C123" s="25" t="s">
        <v>3064</v>
      </c>
      <c r="D123" s="25">
        <v>949</v>
      </c>
      <c r="E123" s="25">
        <v>5.8140000000000001</v>
      </c>
      <c r="F123" s="25" t="s">
        <v>35</v>
      </c>
      <c r="G123" s="25" t="s">
        <v>878</v>
      </c>
    </row>
    <row r="124" spans="1:7" x14ac:dyDescent="0.35">
      <c r="A124" s="25" t="s">
        <v>4274</v>
      </c>
      <c r="B124" s="25" t="s">
        <v>4275</v>
      </c>
      <c r="C124" s="25" t="s">
        <v>3073</v>
      </c>
      <c r="D124" s="25">
        <v>32458</v>
      </c>
      <c r="E124" s="25">
        <v>0.75</v>
      </c>
      <c r="F124" s="25" t="s">
        <v>73</v>
      </c>
      <c r="G124" s="25" t="s">
        <v>878</v>
      </c>
    </row>
    <row r="125" spans="1:7" x14ac:dyDescent="0.35">
      <c r="A125" s="25" t="s">
        <v>4060</v>
      </c>
      <c r="B125" s="25" t="s">
        <v>4061</v>
      </c>
      <c r="C125" s="25" t="s">
        <v>3065</v>
      </c>
      <c r="D125" s="25">
        <v>2560</v>
      </c>
      <c r="E125" s="25">
        <v>4.0670000000000002</v>
      </c>
      <c r="F125" s="25" t="s">
        <v>47</v>
      </c>
      <c r="G125" s="25" t="s">
        <v>36</v>
      </c>
    </row>
    <row r="126" spans="1:7" x14ac:dyDescent="0.35">
      <c r="A126" s="25" t="s">
        <v>4294</v>
      </c>
      <c r="B126" s="25" t="s">
        <v>4295</v>
      </c>
      <c r="C126" s="25" t="s">
        <v>3073</v>
      </c>
      <c r="D126" s="25">
        <v>32458</v>
      </c>
      <c r="E126" s="25">
        <v>0.75</v>
      </c>
      <c r="F126" s="25" t="s">
        <v>159</v>
      </c>
      <c r="G126" s="25" t="s">
        <v>878</v>
      </c>
    </row>
    <row r="127" spans="1:7" x14ac:dyDescent="0.35">
      <c r="A127" s="25" t="s">
        <v>3357</v>
      </c>
      <c r="B127" s="25" t="s">
        <v>3358</v>
      </c>
      <c r="C127" s="25" t="s">
        <v>3065</v>
      </c>
      <c r="D127" s="25">
        <v>2812</v>
      </c>
      <c r="E127" s="25">
        <v>3.9079999999999999</v>
      </c>
      <c r="F127" s="25" t="s">
        <v>68</v>
      </c>
      <c r="G127" s="25" t="s">
        <v>36</v>
      </c>
    </row>
    <row r="128" spans="1:7" x14ac:dyDescent="0.35">
      <c r="A128" s="25" t="s">
        <v>4254</v>
      </c>
      <c r="B128" s="25" t="s">
        <v>4255</v>
      </c>
      <c r="C128" s="25" t="s">
        <v>3073</v>
      </c>
      <c r="D128" s="25">
        <v>32458</v>
      </c>
      <c r="E128" s="25">
        <v>0.75</v>
      </c>
      <c r="F128" s="25" t="s">
        <v>36</v>
      </c>
      <c r="G128" s="25" t="s">
        <v>36</v>
      </c>
    </row>
    <row r="129" spans="1:7" x14ac:dyDescent="0.35">
      <c r="A129" s="25" t="s">
        <v>4068</v>
      </c>
      <c r="B129" s="25" t="s">
        <v>4069</v>
      </c>
      <c r="C129" s="25" t="s">
        <v>3066</v>
      </c>
      <c r="D129" s="25">
        <v>5033</v>
      </c>
      <c r="E129" s="25">
        <v>2.6949999999999998</v>
      </c>
      <c r="F129" s="25" t="s">
        <v>100</v>
      </c>
      <c r="G129" s="25" t="s">
        <v>36</v>
      </c>
    </row>
    <row r="130" spans="1:7" x14ac:dyDescent="0.35">
      <c r="A130" s="25" t="s">
        <v>4168</v>
      </c>
      <c r="B130" s="25" t="s">
        <v>4169</v>
      </c>
      <c r="C130" s="25" t="s">
        <v>3066</v>
      </c>
      <c r="D130" s="25">
        <v>13918</v>
      </c>
      <c r="E130" s="25">
        <v>2.774</v>
      </c>
      <c r="F130" s="25" t="s">
        <v>68</v>
      </c>
      <c r="G130" s="25" t="s">
        <v>36</v>
      </c>
    </row>
    <row r="131" spans="1:7" x14ac:dyDescent="0.35">
      <c r="A131" s="25" t="s">
        <v>4108</v>
      </c>
      <c r="B131" s="25" t="s">
        <v>4109</v>
      </c>
      <c r="C131" s="25" t="s">
        <v>3073</v>
      </c>
      <c r="D131" s="25">
        <v>11805</v>
      </c>
      <c r="E131" s="25">
        <v>0.75</v>
      </c>
      <c r="F131" s="25" t="s">
        <v>39</v>
      </c>
      <c r="G131" s="25" t="s">
        <v>878</v>
      </c>
    </row>
    <row r="132" spans="1:7" x14ac:dyDescent="0.35">
      <c r="A132" s="25" t="s">
        <v>4308</v>
      </c>
      <c r="B132" s="25" t="s">
        <v>4309</v>
      </c>
      <c r="C132" s="25" t="s">
        <v>3073</v>
      </c>
      <c r="D132" s="25">
        <v>32458</v>
      </c>
      <c r="E132" s="25">
        <v>0.75</v>
      </c>
      <c r="F132" s="25" t="s">
        <v>78</v>
      </c>
      <c r="G132" s="25" t="s">
        <v>878</v>
      </c>
    </row>
    <row r="133" spans="1:7" x14ac:dyDescent="0.35">
      <c r="A133" s="25" t="s">
        <v>4094</v>
      </c>
      <c r="B133" s="25" t="s">
        <v>4095</v>
      </c>
      <c r="C133" s="25" t="s">
        <v>3070</v>
      </c>
      <c r="D133" s="25">
        <v>11802</v>
      </c>
      <c r="E133" s="25">
        <v>0.751</v>
      </c>
      <c r="F133" s="25" t="s">
        <v>39</v>
      </c>
      <c r="G133" s="25" t="s">
        <v>36</v>
      </c>
    </row>
    <row r="134" spans="1:7" x14ac:dyDescent="0.35">
      <c r="A134" s="25" t="s">
        <v>4270</v>
      </c>
      <c r="B134" s="25" t="s">
        <v>4271</v>
      </c>
      <c r="C134" s="25" t="s">
        <v>3073</v>
      </c>
      <c r="D134" s="25">
        <v>32458</v>
      </c>
      <c r="E134" s="25">
        <v>0.75</v>
      </c>
      <c r="F134" s="25" t="s">
        <v>42</v>
      </c>
      <c r="G134" s="25" t="s">
        <v>36</v>
      </c>
    </row>
    <row r="135" spans="1:7" x14ac:dyDescent="0.35">
      <c r="A135" s="25" t="s">
        <v>4136</v>
      </c>
      <c r="B135" s="25" t="s">
        <v>4137</v>
      </c>
      <c r="C135" s="25" t="s">
        <v>3084</v>
      </c>
      <c r="D135" s="25">
        <v>4206</v>
      </c>
      <c r="E135" s="25">
        <v>5.032</v>
      </c>
      <c r="F135" s="25" t="s">
        <v>36</v>
      </c>
      <c r="G135" s="25" t="s">
        <v>36</v>
      </c>
    </row>
    <row r="136" spans="1:7" x14ac:dyDescent="0.35">
      <c r="A136" s="25" t="s">
        <v>4142</v>
      </c>
      <c r="B136" s="25" t="s">
        <v>4143</v>
      </c>
      <c r="C136" s="25" t="s">
        <v>3065</v>
      </c>
      <c r="D136" s="25">
        <v>5827</v>
      </c>
      <c r="E136" s="25">
        <v>4.4980000000000002</v>
      </c>
      <c r="F136" s="25" t="s">
        <v>36</v>
      </c>
      <c r="G136" s="25" t="s">
        <v>36</v>
      </c>
    </row>
    <row r="137" spans="1:7" x14ac:dyDescent="0.35">
      <c r="A137" s="25" t="s">
        <v>4228</v>
      </c>
      <c r="B137" s="25" t="s">
        <v>4229</v>
      </c>
      <c r="C137" s="25" t="s">
        <v>3070</v>
      </c>
      <c r="D137" s="25">
        <v>28895</v>
      </c>
      <c r="E137" s="25">
        <v>1</v>
      </c>
      <c r="F137" s="25" t="s">
        <v>100</v>
      </c>
      <c r="G137" s="25" t="s">
        <v>878</v>
      </c>
    </row>
    <row r="138" spans="1:7" x14ac:dyDescent="0.35">
      <c r="A138" s="25" t="s">
        <v>4164</v>
      </c>
      <c r="B138" s="25" t="s">
        <v>4165</v>
      </c>
      <c r="C138" s="25" t="s">
        <v>3066</v>
      </c>
      <c r="D138" s="25">
        <v>13581</v>
      </c>
      <c r="E138" s="25">
        <v>2.8340000000000001</v>
      </c>
      <c r="F138" s="25" t="s">
        <v>73</v>
      </c>
      <c r="G138" s="25" t="s">
        <v>878</v>
      </c>
    </row>
    <row r="139" spans="1:7" x14ac:dyDescent="0.35">
      <c r="A139" s="25" t="s">
        <v>4116</v>
      </c>
      <c r="B139" s="25" t="s">
        <v>4117</v>
      </c>
      <c r="C139" s="25" t="s">
        <v>3073</v>
      </c>
      <c r="D139" s="25">
        <v>11805</v>
      </c>
      <c r="E139" s="25">
        <v>0.75</v>
      </c>
      <c r="F139" s="25" t="s">
        <v>159</v>
      </c>
      <c r="G139" s="25" t="s">
        <v>878</v>
      </c>
    </row>
    <row r="140" spans="1:7" x14ac:dyDescent="0.35">
      <c r="A140" s="25" t="s">
        <v>4064</v>
      </c>
      <c r="B140" s="25" t="s">
        <v>4065</v>
      </c>
      <c r="C140" s="25" t="s">
        <v>3066</v>
      </c>
      <c r="D140" s="25">
        <v>4352</v>
      </c>
      <c r="E140" s="25">
        <v>3.0209999999999999</v>
      </c>
      <c r="F140" s="25" t="s">
        <v>39</v>
      </c>
      <c r="G140" s="25" t="s">
        <v>36</v>
      </c>
    </row>
    <row r="141" spans="1:7" x14ac:dyDescent="0.35">
      <c r="A141" s="25" t="s">
        <v>4090</v>
      </c>
      <c r="B141" s="25" t="s">
        <v>4091</v>
      </c>
      <c r="C141" s="25" t="s">
        <v>3070</v>
      </c>
      <c r="D141" s="25">
        <v>11015</v>
      </c>
      <c r="E141" s="25">
        <v>0.91200000000000003</v>
      </c>
      <c r="F141" s="25" t="s">
        <v>100</v>
      </c>
      <c r="G141" s="25" t="s">
        <v>36</v>
      </c>
    </row>
    <row r="142" spans="1:7" x14ac:dyDescent="0.35">
      <c r="A142" s="25" t="s">
        <v>4148</v>
      </c>
      <c r="B142" s="25" t="s">
        <v>4149</v>
      </c>
      <c r="C142" s="25" t="s">
        <v>3065</v>
      </c>
      <c r="D142" s="25">
        <v>7298</v>
      </c>
      <c r="E142" s="25">
        <v>4.0910000000000002</v>
      </c>
      <c r="F142" s="25" t="s">
        <v>39</v>
      </c>
      <c r="G142" s="25" t="s">
        <v>36</v>
      </c>
    </row>
    <row r="143" spans="1:7" x14ac:dyDescent="0.35">
      <c r="A143" s="25" t="s">
        <v>4174</v>
      </c>
      <c r="B143" s="25" t="s">
        <v>4175</v>
      </c>
      <c r="C143" s="25" t="s">
        <v>3066</v>
      </c>
      <c r="D143" s="25">
        <v>14911</v>
      </c>
      <c r="E143" s="25">
        <v>2.6110000000000002</v>
      </c>
      <c r="F143" s="25" t="s">
        <v>36</v>
      </c>
      <c r="G143" s="25" t="s">
        <v>36</v>
      </c>
    </row>
    <row r="144" spans="1:7" x14ac:dyDescent="0.35">
      <c r="A144" s="25" t="s">
        <v>4304</v>
      </c>
      <c r="B144" s="25" t="s">
        <v>4305</v>
      </c>
      <c r="C144" s="25" t="s">
        <v>3073</v>
      </c>
      <c r="D144" s="25">
        <v>32458</v>
      </c>
      <c r="E144" s="25">
        <v>0.75</v>
      </c>
      <c r="F144" s="25" t="s">
        <v>160</v>
      </c>
      <c r="G144" s="25" t="s">
        <v>878</v>
      </c>
    </row>
    <row r="145" spans="1:7" x14ac:dyDescent="0.35">
      <c r="A145" s="25" t="s">
        <v>4144</v>
      </c>
      <c r="B145" s="25" t="s">
        <v>4145</v>
      </c>
      <c r="C145" s="25" t="s">
        <v>3065</v>
      </c>
      <c r="D145" s="25">
        <v>5931</v>
      </c>
      <c r="E145" s="25">
        <v>4.468</v>
      </c>
      <c r="F145" s="25" t="s">
        <v>36</v>
      </c>
      <c r="G145" s="25" t="s">
        <v>36</v>
      </c>
    </row>
    <row r="146" spans="1:7" x14ac:dyDescent="0.35">
      <c r="A146" s="25" t="s">
        <v>4216</v>
      </c>
      <c r="B146" s="25" t="s">
        <v>4217</v>
      </c>
      <c r="C146" s="25" t="s">
        <v>3070</v>
      </c>
      <c r="D146" s="25">
        <v>24326</v>
      </c>
      <c r="E146" s="25">
        <v>1.407</v>
      </c>
      <c r="F146" s="25" t="s">
        <v>39</v>
      </c>
      <c r="G146" s="25" t="s">
        <v>36</v>
      </c>
    </row>
    <row r="147" spans="1:7" x14ac:dyDescent="0.35">
      <c r="A147" s="25" t="s">
        <v>4074</v>
      </c>
      <c r="B147" s="25" t="s">
        <v>4075</v>
      </c>
      <c r="C147" s="25" t="s">
        <v>3066</v>
      </c>
      <c r="D147" s="25">
        <v>6063</v>
      </c>
      <c r="E147" s="25">
        <v>2.274</v>
      </c>
      <c r="F147" s="25" t="s">
        <v>36</v>
      </c>
      <c r="G147" s="25" t="s">
        <v>878</v>
      </c>
    </row>
    <row r="148" spans="1:7" x14ac:dyDescent="0.35">
      <c r="A148" s="25" t="s">
        <v>4234</v>
      </c>
      <c r="B148" s="25" t="s">
        <v>4235</v>
      </c>
      <c r="C148" s="25" t="s">
        <v>3070</v>
      </c>
      <c r="D148" s="25">
        <v>29914</v>
      </c>
      <c r="E148" s="25">
        <v>0.93400000000000005</v>
      </c>
      <c r="F148" s="25" t="s">
        <v>36</v>
      </c>
      <c r="G148" s="25" t="s">
        <v>36</v>
      </c>
    </row>
    <row r="149" spans="1:7" x14ac:dyDescent="0.35">
      <c r="A149" s="25" t="s">
        <v>4080</v>
      </c>
      <c r="B149" s="25" t="s">
        <v>4081</v>
      </c>
      <c r="C149" s="25" t="s">
        <v>3066</v>
      </c>
      <c r="D149" s="25">
        <v>6542</v>
      </c>
      <c r="E149" s="25">
        <v>2.1110000000000002</v>
      </c>
      <c r="F149" s="25" t="s">
        <v>39</v>
      </c>
      <c r="G149" s="25" t="s">
        <v>878</v>
      </c>
    </row>
    <row r="150" spans="1:7" x14ac:dyDescent="0.35">
      <c r="A150" s="25" t="s">
        <v>4120</v>
      </c>
      <c r="B150" s="25" t="s">
        <v>4121</v>
      </c>
      <c r="C150" s="25" t="s">
        <v>3073</v>
      </c>
      <c r="D150" s="25">
        <v>11805</v>
      </c>
      <c r="E150" s="25">
        <v>0.75</v>
      </c>
      <c r="F150" s="25" t="s">
        <v>36</v>
      </c>
      <c r="G150" s="25" t="s">
        <v>878</v>
      </c>
    </row>
    <row r="151" spans="1:7" x14ac:dyDescent="0.35">
      <c r="A151" s="25" t="s">
        <v>4290</v>
      </c>
      <c r="B151" s="25" t="s">
        <v>4291</v>
      </c>
      <c r="C151" s="25" t="s">
        <v>3073</v>
      </c>
      <c r="D151" s="25">
        <v>32458</v>
      </c>
      <c r="E151" s="25">
        <v>0.75</v>
      </c>
      <c r="F151" s="25" t="s">
        <v>100</v>
      </c>
      <c r="G151" s="25" t="s">
        <v>878</v>
      </c>
    </row>
    <row r="152" spans="1:7" x14ac:dyDescent="0.35">
      <c r="A152" s="25" t="s">
        <v>4272</v>
      </c>
      <c r="B152" s="25" t="s">
        <v>4273</v>
      </c>
      <c r="C152" s="25" t="s">
        <v>3073</v>
      </c>
      <c r="D152" s="25">
        <v>32458</v>
      </c>
      <c r="E152" s="25">
        <v>0.75</v>
      </c>
      <c r="F152" s="25" t="s">
        <v>42</v>
      </c>
      <c r="G152" s="25" t="s">
        <v>878</v>
      </c>
    </row>
    <row r="153" spans="1:7" x14ac:dyDescent="0.35">
      <c r="A153" s="25" t="s">
        <v>4100</v>
      </c>
      <c r="B153" s="25" t="s">
        <v>4101</v>
      </c>
      <c r="C153" s="25" t="s">
        <v>3073</v>
      </c>
      <c r="D153" s="25">
        <v>11805</v>
      </c>
      <c r="E153" s="25">
        <v>0.75</v>
      </c>
      <c r="F153" s="25" t="s">
        <v>68</v>
      </c>
      <c r="G153" s="25" t="s">
        <v>878</v>
      </c>
    </row>
    <row r="154" spans="1:7" x14ac:dyDescent="0.35">
      <c r="A154" s="25" t="s">
        <v>4194</v>
      </c>
      <c r="B154" s="25" t="s">
        <v>4195</v>
      </c>
      <c r="C154" s="25" t="s">
        <v>3066</v>
      </c>
      <c r="D154" s="25">
        <v>18486</v>
      </c>
      <c r="E154" s="25">
        <v>2.09</v>
      </c>
      <c r="F154" s="25" t="s">
        <v>68</v>
      </c>
      <c r="G154" s="25" t="s">
        <v>36</v>
      </c>
    </row>
    <row r="155" spans="1:7" x14ac:dyDescent="0.35">
      <c r="A155" s="25" t="s">
        <v>4292</v>
      </c>
      <c r="B155" s="25" t="s">
        <v>4293</v>
      </c>
      <c r="C155" s="25" t="s">
        <v>3073</v>
      </c>
      <c r="D155" s="25">
        <v>32458</v>
      </c>
      <c r="E155" s="25">
        <v>0.75</v>
      </c>
      <c r="F155" s="25" t="s">
        <v>160</v>
      </c>
      <c r="G155" s="25" t="s">
        <v>878</v>
      </c>
    </row>
    <row r="156" spans="1:7" x14ac:dyDescent="0.35">
      <c r="A156" s="25" t="s">
        <v>4072</v>
      </c>
      <c r="B156" s="25" t="s">
        <v>4073</v>
      </c>
      <c r="C156" s="25" t="s">
        <v>3066</v>
      </c>
      <c r="D156" s="25">
        <v>5206</v>
      </c>
      <c r="E156" s="25">
        <v>2.6240000000000001</v>
      </c>
      <c r="F156" s="25" t="s">
        <v>47</v>
      </c>
      <c r="G156" s="25" t="s">
        <v>36</v>
      </c>
    </row>
    <row r="157" spans="1:7" x14ac:dyDescent="0.35">
      <c r="A157" s="25" t="s">
        <v>4198</v>
      </c>
      <c r="B157" s="25" t="s">
        <v>4199</v>
      </c>
      <c r="C157" s="25" t="s">
        <v>3066</v>
      </c>
      <c r="D157" s="25">
        <v>19200</v>
      </c>
      <c r="E157" s="25">
        <v>1.996</v>
      </c>
      <c r="F157" s="25" t="s">
        <v>39</v>
      </c>
      <c r="G157" s="25" t="s">
        <v>36</v>
      </c>
    </row>
    <row r="158" spans="1:7" x14ac:dyDescent="0.35">
      <c r="A158" s="25" t="s">
        <v>4344</v>
      </c>
      <c r="B158" s="25" t="s">
        <v>4345</v>
      </c>
      <c r="C158" s="25" t="s">
        <v>3073</v>
      </c>
      <c r="D158" s="25">
        <v>32458</v>
      </c>
      <c r="E158" s="25">
        <v>0.75</v>
      </c>
      <c r="F158" s="25" t="s">
        <v>73</v>
      </c>
      <c r="G158" s="25" t="s">
        <v>878</v>
      </c>
    </row>
    <row r="159" spans="1:7" x14ac:dyDescent="0.35">
      <c r="A159" s="25" t="s">
        <v>4328</v>
      </c>
      <c r="B159" s="25" t="s">
        <v>4329</v>
      </c>
      <c r="C159" s="25" t="s">
        <v>3073</v>
      </c>
      <c r="D159" s="25">
        <v>32458</v>
      </c>
      <c r="E159" s="25">
        <v>0.75</v>
      </c>
      <c r="F159" s="25" t="s">
        <v>159</v>
      </c>
      <c r="G159" s="25" t="s">
        <v>878</v>
      </c>
    </row>
    <row r="160" spans="1:7" x14ac:dyDescent="0.35">
      <c r="A160" s="25" t="s">
        <v>4102</v>
      </c>
      <c r="B160" s="25" t="s">
        <v>4103</v>
      </c>
      <c r="C160" s="25" t="s">
        <v>3073</v>
      </c>
      <c r="D160" s="25">
        <v>11805</v>
      </c>
      <c r="E160" s="25">
        <v>0.75</v>
      </c>
      <c r="F160" s="25" t="s">
        <v>39</v>
      </c>
      <c r="G160" s="25" t="s">
        <v>878</v>
      </c>
    </row>
    <row r="161" spans="1:7" x14ac:dyDescent="0.35">
      <c r="A161" s="25" t="s">
        <v>4154</v>
      </c>
      <c r="B161" s="25" t="s">
        <v>4155</v>
      </c>
      <c r="C161" s="25" t="s">
        <v>3066</v>
      </c>
      <c r="D161" s="25">
        <v>11758</v>
      </c>
      <c r="E161" s="25">
        <v>3.1459999999999999</v>
      </c>
      <c r="F161" s="25" t="s">
        <v>53</v>
      </c>
      <c r="G161" s="25" t="s">
        <v>36</v>
      </c>
    </row>
  </sheetData>
  <sheetProtection algorithmName="SHA-512" hashValue="YmF4R1lCUbgFcbQgCXQIIYcScTbL/g5Ah/Zam03UhRABxDDdy8mxjwGM/dDXQM+H5kqP5PaVr+pQgWqsvSh+Zw==" saltValue="zOTBDboOFljI08cxrcf04g==" spinCount="100000" sheet="1" objects="1" scenarios="1"/>
  <autoFilter ref="A1:G161" xr:uid="{00000000-0001-0000-0500-000000000000}">
    <sortState xmlns:xlrd2="http://schemas.microsoft.com/office/spreadsheetml/2017/richdata2" ref="A2:G161">
      <sortCondition ref="B2:B161"/>
    </sortState>
  </autoFilter>
  <sortState xmlns:xlrd2="http://schemas.microsoft.com/office/spreadsheetml/2017/richdata2" ref="A2:G161">
    <sortCondition ref="B2:B161"/>
  </sortState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G148"/>
  <sheetViews>
    <sheetView workbookViewId="0"/>
  </sheetViews>
  <sheetFormatPr baseColWidth="10" defaultRowHeight="12.75" x14ac:dyDescent="0.35"/>
  <cols>
    <col min="1" max="1" width="11.73046875" bestFit="1" customWidth="1"/>
    <col min="2" max="2" width="22.9296875" bestFit="1" customWidth="1"/>
    <col min="3" max="3" width="10.33203125" bestFit="1" customWidth="1"/>
    <col min="4" max="4" width="5.73046875" bestFit="1" customWidth="1"/>
    <col min="5" max="5" width="5.86328125" bestFit="1" customWidth="1"/>
    <col min="6" max="6" width="8.59765625" bestFit="1" customWidth="1"/>
    <col min="7" max="7" width="5.53125" bestFit="1" customWidth="1"/>
  </cols>
  <sheetData>
    <row r="1" spans="1:7" x14ac:dyDescent="0.35">
      <c r="A1" s="41" t="s">
        <v>13</v>
      </c>
      <c r="B1" s="41" t="s">
        <v>3058</v>
      </c>
      <c r="C1" s="41" t="s">
        <v>3059</v>
      </c>
      <c r="D1" s="41" t="s">
        <v>3060</v>
      </c>
      <c r="E1" s="41" t="s">
        <v>3061</v>
      </c>
      <c r="F1" s="41" t="s">
        <v>3062</v>
      </c>
      <c r="G1" s="41" t="s">
        <v>3063</v>
      </c>
    </row>
    <row r="2" spans="1:7" x14ac:dyDescent="0.35">
      <c r="A2" s="25" t="s">
        <v>4761</v>
      </c>
      <c r="B2" s="25" t="s">
        <v>4762</v>
      </c>
      <c r="C2" s="25" t="s">
        <v>3065</v>
      </c>
      <c r="D2" s="25">
        <v>8324</v>
      </c>
      <c r="E2" s="25">
        <v>3.8540000000000001</v>
      </c>
      <c r="F2" s="25" t="s">
        <v>36</v>
      </c>
      <c r="G2" s="25" t="s">
        <v>36</v>
      </c>
    </row>
    <row r="3" spans="1:7" x14ac:dyDescent="0.35">
      <c r="A3" s="25" t="s">
        <v>4753</v>
      </c>
      <c r="B3" s="25" t="s">
        <v>4754</v>
      </c>
      <c r="C3" s="25" t="s">
        <v>3084</v>
      </c>
      <c r="D3" s="25">
        <v>5097</v>
      </c>
      <c r="E3" s="25">
        <v>4.726</v>
      </c>
      <c r="F3" s="25" t="s">
        <v>36</v>
      </c>
      <c r="G3" s="25" t="s">
        <v>36</v>
      </c>
    </row>
    <row r="4" spans="1:7" x14ac:dyDescent="0.35">
      <c r="A4" s="25" t="s">
        <v>3612</v>
      </c>
      <c r="B4" s="25" t="s">
        <v>3613</v>
      </c>
      <c r="C4" s="25" t="s">
        <v>3065</v>
      </c>
      <c r="D4" s="25">
        <v>8110</v>
      </c>
      <c r="E4" s="25">
        <v>3.9039999999999999</v>
      </c>
      <c r="F4" s="25" t="s">
        <v>83</v>
      </c>
      <c r="G4" s="25" t="s">
        <v>36</v>
      </c>
    </row>
    <row r="5" spans="1:7" x14ac:dyDescent="0.35">
      <c r="A5" s="25" t="s">
        <v>3596</v>
      </c>
      <c r="B5" s="25" t="s">
        <v>3597</v>
      </c>
      <c r="C5" s="25" t="s">
        <v>3065</v>
      </c>
      <c r="D5" s="25">
        <v>8009</v>
      </c>
      <c r="E5" s="25">
        <v>3.9239999999999999</v>
      </c>
      <c r="F5" s="25" t="s">
        <v>36</v>
      </c>
      <c r="G5" s="25" t="s">
        <v>878</v>
      </c>
    </row>
    <row r="6" spans="1:7" x14ac:dyDescent="0.35">
      <c r="A6" s="25" t="s">
        <v>3726</v>
      </c>
      <c r="B6" s="25" t="s">
        <v>3727</v>
      </c>
      <c r="C6" s="25" t="s">
        <v>3073</v>
      </c>
      <c r="D6" s="25">
        <v>31851</v>
      </c>
      <c r="E6" s="25">
        <v>0.79200000000000004</v>
      </c>
      <c r="F6" s="25" t="s">
        <v>47</v>
      </c>
      <c r="G6" s="25" t="s">
        <v>36</v>
      </c>
    </row>
    <row r="7" spans="1:7" x14ac:dyDescent="0.35">
      <c r="A7" s="25" t="s">
        <v>4757</v>
      </c>
      <c r="B7" s="25" t="s">
        <v>4758</v>
      </c>
      <c r="C7" s="25" t="s">
        <v>3065</v>
      </c>
      <c r="D7" s="25">
        <v>6291</v>
      </c>
      <c r="E7" s="25">
        <v>4.3609999999999998</v>
      </c>
      <c r="F7" s="25" t="s">
        <v>110</v>
      </c>
      <c r="G7" s="25" t="s">
        <v>36</v>
      </c>
    </row>
    <row r="8" spans="1:7" x14ac:dyDescent="0.35">
      <c r="A8" s="25" t="s">
        <v>3652</v>
      </c>
      <c r="B8" s="25" t="s">
        <v>3653</v>
      </c>
      <c r="C8" s="25" t="s">
        <v>3065</v>
      </c>
      <c r="D8" s="25">
        <v>8256</v>
      </c>
      <c r="E8" s="25">
        <v>3.87</v>
      </c>
      <c r="F8" s="25" t="s">
        <v>78</v>
      </c>
      <c r="G8" s="25" t="s">
        <v>36</v>
      </c>
    </row>
    <row r="9" spans="1:7" x14ac:dyDescent="0.35">
      <c r="A9" s="25" t="s">
        <v>3548</v>
      </c>
      <c r="B9" s="25" t="s">
        <v>3549</v>
      </c>
      <c r="C9" s="25" t="s">
        <v>3066</v>
      </c>
      <c r="D9" s="25">
        <v>7577</v>
      </c>
      <c r="E9" s="25">
        <v>1.784</v>
      </c>
      <c r="F9" s="25" t="s">
        <v>39</v>
      </c>
      <c r="G9" s="25" t="s">
        <v>36</v>
      </c>
    </row>
    <row r="10" spans="1:7" x14ac:dyDescent="0.35">
      <c r="A10" s="25" t="s">
        <v>3578</v>
      </c>
      <c r="B10" s="25" t="s">
        <v>3579</v>
      </c>
      <c r="C10" s="25" t="s">
        <v>3066</v>
      </c>
      <c r="D10" s="25">
        <v>16652</v>
      </c>
      <c r="E10" s="25">
        <v>2.3460000000000001</v>
      </c>
      <c r="F10" s="25" t="s">
        <v>36</v>
      </c>
      <c r="G10" s="25" t="s">
        <v>36</v>
      </c>
    </row>
    <row r="11" spans="1:7" x14ac:dyDescent="0.35">
      <c r="A11" s="25" t="s">
        <v>3716</v>
      </c>
      <c r="B11" s="25" t="s">
        <v>3717</v>
      </c>
      <c r="C11" s="25" t="s">
        <v>3066</v>
      </c>
      <c r="D11" s="25">
        <v>17360</v>
      </c>
      <c r="E11" s="25">
        <v>2.25</v>
      </c>
      <c r="F11" s="25" t="s">
        <v>110</v>
      </c>
      <c r="G11" s="25" t="s">
        <v>36</v>
      </c>
    </row>
    <row r="12" spans="1:7" x14ac:dyDescent="0.35">
      <c r="A12" s="25" t="s">
        <v>3712</v>
      </c>
      <c r="B12" s="25" t="s">
        <v>3713</v>
      </c>
      <c r="C12" s="25" t="s">
        <v>3073</v>
      </c>
      <c r="D12" s="25">
        <v>32458</v>
      </c>
      <c r="E12" s="25">
        <v>0.75</v>
      </c>
      <c r="F12" s="25" t="s">
        <v>36</v>
      </c>
      <c r="G12" s="25" t="s">
        <v>878</v>
      </c>
    </row>
    <row r="13" spans="1:7" x14ac:dyDescent="0.35">
      <c r="A13" s="25" t="s">
        <v>3720</v>
      </c>
      <c r="B13" s="25" t="s">
        <v>3721</v>
      </c>
      <c r="C13" s="25" t="s">
        <v>3073</v>
      </c>
      <c r="D13" s="25">
        <v>32458</v>
      </c>
      <c r="E13" s="25">
        <v>0.75</v>
      </c>
      <c r="F13" s="25" t="s">
        <v>148</v>
      </c>
      <c r="G13" s="25" t="s">
        <v>36</v>
      </c>
    </row>
    <row r="14" spans="1:7" x14ac:dyDescent="0.35">
      <c r="A14" s="25" t="s">
        <v>3684</v>
      </c>
      <c r="B14" s="25" t="s">
        <v>3685</v>
      </c>
      <c r="C14" s="25" t="s">
        <v>3073</v>
      </c>
      <c r="D14" s="25">
        <v>56697</v>
      </c>
      <c r="E14" s="25">
        <v>0.70699999999999996</v>
      </c>
      <c r="F14" s="25" t="s">
        <v>68</v>
      </c>
      <c r="G14" s="25" t="s">
        <v>36</v>
      </c>
    </row>
    <row r="15" spans="1:7" x14ac:dyDescent="0.35">
      <c r="A15" s="25" t="s">
        <v>3696</v>
      </c>
      <c r="B15" s="25" t="s">
        <v>3697</v>
      </c>
      <c r="C15" s="25" t="s">
        <v>3073</v>
      </c>
      <c r="D15" s="25">
        <v>32458</v>
      </c>
      <c r="E15" s="25">
        <v>0.75</v>
      </c>
      <c r="F15" s="25" t="s">
        <v>83</v>
      </c>
      <c r="G15" s="25" t="s">
        <v>36</v>
      </c>
    </row>
    <row r="16" spans="1:7" x14ac:dyDescent="0.35">
      <c r="A16" s="25" t="s">
        <v>3676</v>
      </c>
      <c r="B16" s="25" t="s">
        <v>3677</v>
      </c>
      <c r="C16" s="25" t="s">
        <v>3073</v>
      </c>
      <c r="D16" s="25">
        <v>32458</v>
      </c>
      <c r="E16" s="25">
        <v>0.75</v>
      </c>
      <c r="F16" s="25" t="s">
        <v>36</v>
      </c>
      <c r="G16" s="25" t="s">
        <v>36</v>
      </c>
    </row>
    <row r="17" spans="1:7" x14ac:dyDescent="0.35">
      <c r="A17" s="25" t="s">
        <v>3540</v>
      </c>
      <c r="B17" s="25" t="s">
        <v>3541</v>
      </c>
      <c r="C17" s="25" t="s">
        <v>3070</v>
      </c>
      <c r="D17" s="25">
        <v>7867</v>
      </c>
      <c r="E17" s="25">
        <v>1.6970000000000001</v>
      </c>
      <c r="F17" s="25" t="s">
        <v>148</v>
      </c>
      <c r="G17" s="25" t="s">
        <v>878</v>
      </c>
    </row>
    <row r="18" spans="1:7" x14ac:dyDescent="0.35">
      <c r="A18" s="25" t="s">
        <v>3598</v>
      </c>
      <c r="B18" s="25" t="s">
        <v>3599</v>
      </c>
      <c r="C18" s="25" t="s">
        <v>3065</v>
      </c>
      <c r="D18" s="25">
        <v>7449</v>
      </c>
      <c r="E18" s="25">
        <v>4.0579999999999998</v>
      </c>
      <c r="F18" s="25" t="s">
        <v>78</v>
      </c>
      <c r="G18" s="25" t="s">
        <v>36</v>
      </c>
    </row>
    <row r="19" spans="1:7" x14ac:dyDescent="0.35">
      <c r="A19" s="25" t="s">
        <v>3574</v>
      </c>
      <c r="B19" s="25" t="s">
        <v>3575</v>
      </c>
      <c r="C19" s="25" t="s">
        <v>3084</v>
      </c>
      <c r="D19" s="25">
        <v>3580</v>
      </c>
      <c r="E19" s="25">
        <v>5.282</v>
      </c>
      <c r="F19" s="25" t="s">
        <v>36</v>
      </c>
      <c r="G19" s="25" t="s">
        <v>36</v>
      </c>
    </row>
    <row r="20" spans="1:7" x14ac:dyDescent="0.35">
      <c r="A20" s="25" t="s">
        <v>3522</v>
      </c>
      <c r="B20" s="25" t="s">
        <v>3523</v>
      </c>
      <c r="C20" s="25" t="s">
        <v>3066</v>
      </c>
      <c r="D20" s="25">
        <v>4825</v>
      </c>
      <c r="E20" s="25">
        <v>2.79</v>
      </c>
      <c r="F20" s="25" t="s">
        <v>42</v>
      </c>
      <c r="G20" s="25" t="s">
        <v>878</v>
      </c>
    </row>
    <row r="21" spans="1:7" x14ac:dyDescent="0.35">
      <c r="A21" s="25" t="s">
        <v>3608</v>
      </c>
      <c r="B21" s="25" t="s">
        <v>3609</v>
      </c>
      <c r="C21" s="25" t="s">
        <v>3066</v>
      </c>
      <c r="D21" s="25">
        <v>14752</v>
      </c>
      <c r="E21" s="25">
        <v>2.6360000000000001</v>
      </c>
      <c r="F21" s="25" t="s">
        <v>68</v>
      </c>
      <c r="G21" s="25" t="s">
        <v>878</v>
      </c>
    </row>
    <row r="22" spans="1:7" x14ac:dyDescent="0.35">
      <c r="A22" s="25" t="s">
        <v>4765</v>
      </c>
      <c r="B22" s="25" t="s">
        <v>4766</v>
      </c>
      <c r="C22" s="25" t="s">
        <v>3070</v>
      </c>
      <c r="D22" s="25">
        <v>23386</v>
      </c>
      <c r="E22" s="25">
        <v>1.5009999999999999</v>
      </c>
      <c r="F22" s="25" t="s">
        <v>110</v>
      </c>
      <c r="G22" s="25" t="s">
        <v>36</v>
      </c>
    </row>
    <row r="23" spans="1:7" x14ac:dyDescent="0.35">
      <c r="A23" s="25" t="s">
        <v>3516</v>
      </c>
      <c r="B23" s="25" t="s">
        <v>3517</v>
      </c>
      <c r="C23" s="25" t="s">
        <v>3084</v>
      </c>
      <c r="D23" s="25">
        <v>1426</v>
      </c>
      <c r="E23" s="25">
        <v>5.1289999999999996</v>
      </c>
      <c r="F23" s="25" t="s">
        <v>78</v>
      </c>
      <c r="G23" s="25" t="s">
        <v>36</v>
      </c>
    </row>
    <row r="24" spans="1:7" x14ac:dyDescent="0.35">
      <c r="A24" s="25" t="s">
        <v>3576</v>
      </c>
      <c r="B24" s="25" t="s">
        <v>3577</v>
      </c>
      <c r="C24" s="25" t="s">
        <v>3066</v>
      </c>
      <c r="D24" s="25">
        <v>11038</v>
      </c>
      <c r="E24" s="25">
        <v>3.2909999999999999</v>
      </c>
      <c r="F24" s="25" t="s">
        <v>87</v>
      </c>
      <c r="G24" s="25" t="s">
        <v>36</v>
      </c>
    </row>
    <row r="25" spans="1:7" x14ac:dyDescent="0.35">
      <c r="A25" s="25" t="s">
        <v>3514</v>
      </c>
      <c r="B25" s="25" t="s">
        <v>3515</v>
      </c>
      <c r="C25" s="25" t="s">
        <v>3084</v>
      </c>
      <c r="D25" s="25">
        <v>2041</v>
      </c>
      <c r="E25" s="25">
        <v>4.4989999999999997</v>
      </c>
      <c r="F25" s="25" t="s">
        <v>36</v>
      </c>
      <c r="G25" s="25" t="s">
        <v>878</v>
      </c>
    </row>
    <row r="26" spans="1:7" x14ac:dyDescent="0.35">
      <c r="A26" s="25" t="s">
        <v>3692</v>
      </c>
      <c r="B26" s="25" t="s">
        <v>3693</v>
      </c>
      <c r="C26" s="25" t="s">
        <v>3073</v>
      </c>
      <c r="D26" s="25">
        <v>32458</v>
      </c>
      <c r="E26" s="25">
        <v>0.75</v>
      </c>
      <c r="F26" s="25" t="s">
        <v>36</v>
      </c>
      <c r="G26" s="25" t="s">
        <v>36</v>
      </c>
    </row>
    <row r="27" spans="1:7" x14ac:dyDescent="0.35">
      <c r="A27" s="25" t="s">
        <v>3682</v>
      </c>
      <c r="B27" s="25" t="s">
        <v>3683</v>
      </c>
      <c r="C27" s="25" t="s">
        <v>3070</v>
      </c>
      <c r="D27" s="25">
        <v>25862</v>
      </c>
      <c r="E27" s="25">
        <v>1.278</v>
      </c>
      <c r="F27" s="25" t="s">
        <v>53</v>
      </c>
      <c r="G27" s="25" t="s">
        <v>36</v>
      </c>
    </row>
    <row r="28" spans="1:7" x14ac:dyDescent="0.35">
      <c r="A28" s="25" t="s">
        <v>3532</v>
      </c>
      <c r="B28" s="25" t="s">
        <v>3533</v>
      </c>
      <c r="C28" s="25" t="s">
        <v>3065</v>
      </c>
      <c r="D28" s="25">
        <v>3274</v>
      </c>
      <c r="E28" s="25">
        <v>3.613</v>
      </c>
      <c r="F28" s="25" t="s">
        <v>68</v>
      </c>
      <c r="G28" s="25" t="s">
        <v>36</v>
      </c>
    </row>
    <row r="29" spans="1:7" x14ac:dyDescent="0.35">
      <c r="A29" s="25" t="s">
        <v>3630</v>
      </c>
      <c r="B29" s="25" t="s">
        <v>3631</v>
      </c>
      <c r="C29" s="25" t="s">
        <v>3066</v>
      </c>
      <c r="D29" s="25">
        <v>16804</v>
      </c>
      <c r="E29" s="25">
        <v>2.3239999999999998</v>
      </c>
      <c r="F29" s="25" t="s">
        <v>36</v>
      </c>
      <c r="G29" s="25" t="s">
        <v>36</v>
      </c>
    </row>
    <row r="30" spans="1:7" x14ac:dyDescent="0.35">
      <c r="A30" s="25" t="s">
        <v>3694</v>
      </c>
      <c r="B30" s="25" t="s">
        <v>3695</v>
      </c>
      <c r="C30" s="25" t="s">
        <v>3070</v>
      </c>
      <c r="D30" s="25">
        <v>30252</v>
      </c>
      <c r="E30" s="25">
        <v>0.91100000000000003</v>
      </c>
      <c r="F30" s="25" t="s">
        <v>83</v>
      </c>
      <c r="G30" s="25" t="s">
        <v>36</v>
      </c>
    </row>
    <row r="31" spans="1:7" x14ac:dyDescent="0.35">
      <c r="A31" s="25" t="s">
        <v>3714</v>
      </c>
      <c r="B31" s="25" t="s">
        <v>3715</v>
      </c>
      <c r="C31" s="25" t="s">
        <v>3073</v>
      </c>
      <c r="D31" s="25">
        <v>32458</v>
      </c>
      <c r="E31" s="25">
        <v>0.75</v>
      </c>
      <c r="F31" s="25" t="s">
        <v>50</v>
      </c>
      <c r="G31" s="25" t="s">
        <v>878</v>
      </c>
    </row>
    <row r="32" spans="1:7" x14ac:dyDescent="0.35">
      <c r="A32" s="25" t="s">
        <v>3600</v>
      </c>
      <c r="B32" s="25" t="s">
        <v>3601</v>
      </c>
      <c r="C32" s="25" t="s">
        <v>3084</v>
      </c>
      <c r="D32" s="25">
        <v>2940</v>
      </c>
      <c r="E32" s="25">
        <v>5.6070000000000002</v>
      </c>
      <c r="F32" s="25" t="s">
        <v>42</v>
      </c>
      <c r="G32" s="25" t="s">
        <v>36</v>
      </c>
    </row>
    <row r="33" spans="1:7" x14ac:dyDescent="0.35">
      <c r="A33" s="25" t="s">
        <v>3660</v>
      </c>
      <c r="B33" s="25" t="s">
        <v>3661</v>
      </c>
      <c r="C33" s="25" t="s">
        <v>3070</v>
      </c>
      <c r="D33" s="25">
        <v>26547</v>
      </c>
      <c r="E33" s="25">
        <v>1.2190000000000001</v>
      </c>
      <c r="F33" s="25" t="s">
        <v>47</v>
      </c>
      <c r="G33" s="25" t="s">
        <v>36</v>
      </c>
    </row>
    <row r="34" spans="1:7" x14ac:dyDescent="0.35">
      <c r="A34" s="25" t="s">
        <v>3634</v>
      </c>
      <c r="B34" s="25" t="s">
        <v>3635</v>
      </c>
      <c r="C34" s="25" t="s">
        <v>3070</v>
      </c>
      <c r="D34" s="25">
        <v>21357</v>
      </c>
      <c r="E34" s="25">
        <v>1.7270000000000001</v>
      </c>
      <c r="F34" s="25" t="s">
        <v>83</v>
      </c>
      <c r="G34" s="25" t="s">
        <v>878</v>
      </c>
    </row>
    <row r="35" spans="1:7" x14ac:dyDescent="0.35">
      <c r="A35" s="25" t="s">
        <v>3728</v>
      </c>
      <c r="B35" s="25" t="s">
        <v>3729</v>
      </c>
      <c r="C35" s="25" t="s">
        <v>3066</v>
      </c>
      <c r="D35" s="25">
        <v>11805</v>
      </c>
      <c r="E35" s="25">
        <v>3.137</v>
      </c>
      <c r="F35" s="25" t="s">
        <v>36</v>
      </c>
      <c r="G35" s="25" t="s">
        <v>36</v>
      </c>
    </row>
    <row r="36" spans="1:7" x14ac:dyDescent="0.35">
      <c r="A36" s="25" t="s">
        <v>3604</v>
      </c>
      <c r="B36" s="25" t="s">
        <v>3605</v>
      </c>
      <c r="C36" s="25" t="s">
        <v>3066</v>
      </c>
      <c r="D36" s="25">
        <v>16002</v>
      </c>
      <c r="E36" s="25">
        <v>2.4390000000000001</v>
      </c>
      <c r="F36" s="25" t="s">
        <v>36</v>
      </c>
      <c r="G36" s="25" t="s">
        <v>36</v>
      </c>
    </row>
    <row r="37" spans="1:7" x14ac:dyDescent="0.35">
      <c r="A37" s="25" t="s">
        <v>4735</v>
      </c>
      <c r="B37" s="25" t="s">
        <v>4736</v>
      </c>
      <c r="C37" s="25" t="s">
        <v>3073</v>
      </c>
      <c r="D37" s="25">
        <v>11805</v>
      </c>
      <c r="E37" s="25">
        <v>0.75</v>
      </c>
      <c r="F37" s="25" t="s">
        <v>87</v>
      </c>
      <c r="G37" s="25" t="s">
        <v>878</v>
      </c>
    </row>
    <row r="38" spans="1:7" x14ac:dyDescent="0.35">
      <c r="A38" s="25" t="s">
        <v>4727</v>
      </c>
      <c r="B38" s="25" t="s">
        <v>4728</v>
      </c>
      <c r="C38" s="25" t="s">
        <v>3084</v>
      </c>
      <c r="D38" s="25">
        <v>1575</v>
      </c>
      <c r="E38" s="25">
        <v>4.9749999999999996</v>
      </c>
      <c r="F38" s="25" t="s">
        <v>87</v>
      </c>
      <c r="G38" s="25" t="s">
        <v>36</v>
      </c>
    </row>
    <row r="39" spans="1:7" x14ac:dyDescent="0.35">
      <c r="A39" s="25" t="s">
        <v>3546</v>
      </c>
      <c r="B39" s="25" t="s">
        <v>3547</v>
      </c>
      <c r="C39" s="25" t="s">
        <v>3070</v>
      </c>
      <c r="D39" s="25">
        <v>8640</v>
      </c>
      <c r="E39" s="25">
        <v>1.4750000000000001</v>
      </c>
      <c r="F39" s="25" t="s">
        <v>36</v>
      </c>
      <c r="G39" s="25" t="s">
        <v>878</v>
      </c>
    </row>
    <row r="40" spans="1:7" x14ac:dyDescent="0.35">
      <c r="A40" s="25" t="s">
        <v>3618</v>
      </c>
      <c r="B40" s="25" t="s">
        <v>3619</v>
      </c>
      <c r="C40" s="25" t="s">
        <v>3084</v>
      </c>
      <c r="D40" s="25">
        <v>3394</v>
      </c>
      <c r="E40" s="25">
        <v>5.3620000000000001</v>
      </c>
      <c r="F40" s="25" t="s">
        <v>83</v>
      </c>
      <c r="G40" s="25" t="s">
        <v>36</v>
      </c>
    </row>
    <row r="41" spans="1:7" x14ac:dyDescent="0.35">
      <c r="A41" s="25" t="s">
        <v>3672</v>
      </c>
      <c r="B41" s="25" t="s">
        <v>3673</v>
      </c>
      <c r="C41" s="25" t="s">
        <v>3066</v>
      </c>
      <c r="D41" s="25">
        <v>14489</v>
      </c>
      <c r="E41" s="25">
        <v>2.6789999999999998</v>
      </c>
      <c r="F41" s="25" t="s">
        <v>50</v>
      </c>
      <c r="G41" s="25" t="s">
        <v>36</v>
      </c>
    </row>
    <row r="42" spans="1:7" x14ac:dyDescent="0.35">
      <c r="A42" s="25" t="s">
        <v>3738</v>
      </c>
      <c r="B42" s="25" t="s">
        <v>3739</v>
      </c>
      <c r="C42" s="25" t="s">
        <v>3070</v>
      </c>
      <c r="D42" s="25">
        <v>28833</v>
      </c>
      <c r="E42" s="25">
        <v>1.0069999999999999</v>
      </c>
      <c r="F42" s="25" t="s">
        <v>83</v>
      </c>
      <c r="G42" s="25" t="s">
        <v>36</v>
      </c>
    </row>
    <row r="43" spans="1:7" x14ac:dyDescent="0.35">
      <c r="A43" s="25" t="s">
        <v>4749</v>
      </c>
      <c r="B43" s="25" t="s">
        <v>4750</v>
      </c>
      <c r="C43" s="25" t="s">
        <v>3084</v>
      </c>
      <c r="D43" s="25">
        <v>2555</v>
      </c>
      <c r="E43" s="25">
        <v>5.8410000000000002</v>
      </c>
      <c r="F43" s="25" t="s">
        <v>36</v>
      </c>
      <c r="G43" s="25" t="s">
        <v>36</v>
      </c>
    </row>
    <row r="44" spans="1:7" x14ac:dyDescent="0.35">
      <c r="A44" s="25" t="s">
        <v>3698</v>
      </c>
      <c r="B44" s="25" t="s">
        <v>3699</v>
      </c>
      <c r="C44" s="25" t="s">
        <v>3073</v>
      </c>
      <c r="D44" s="25">
        <v>57084</v>
      </c>
      <c r="E44" s="25">
        <v>0.66800000000000004</v>
      </c>
      <c r="F44" s="25" t="s">
        <v>100</v>
      </c>
      <c r="G44" s="25" t="s">
        <v>878</v>
      </c>
    </row>
    <row r="45" spans="1:7" x14ac:dyDescent="0.35">
      <c r="A45" s="25" t="s">
        <v>3586</v>
      </c>
      <c r="B45" s="25" t="s">
        <v>3587</v>
      </c>
      <c r="C45" s="25" t="s">
        <v>3084</v>
      </c>
      <c r="D45" s="25">
        <v>4414</v>
      </c>
      <c r="E45" s="25">
        <v>4.9630000000000001</v>
      </c>
      <c r="F45" s="25" t="s">
        <v>87</v>
      </c>
      <c r="G45" s="25" t="s">
        <v>36</v>
      </c>
    </row>
    <row r="46" spans="1:7" x14ac:dyDescent="0.35">
      <c r="A46" s="25" t="s">
        <v>3708</v>
      </c>
      <c r="B46" s="25" t="s">
        <v>3709</v>
      </c>
      <c r="C46" s="25" t="s">
        <v>3073</v>
      </c>
      <c r="D46" s="25">
        <v>32458</v>
      </c>
      <c r="E46" s="25">
        <v>0.75</v>
      </c>
      <c r="F46" s="25" t="s">
        <v>159</v>
      </c>
      <c r="G46" s="25" t="s">
        <v>878</v>
      </c>
    </row>
    <row r="47" spans="1:7" x14ac:dyDescent="0.35">
      <c r="A47" s="25" t="s">
        <v>4779</v>
      </c>
      <c r="B47" s="25" t="s">
        <v>4780</v>
      </c>
      <c r="C47" s="25" t="s">
        <v>3073</v>
      </c>
      <c r="D47" s="25">
        <v>44548</v>
      </c>
      <c r="E47" s="25">
        <v>0.745</v>
      </c>
      <c r="F47" s="25" t="s">
        <v>36</v>
      </c>
      <c r="G47" s="25" t="s">
        <v>36</v>
      </c>
    </row>
    <row r="48" spans="1:7" x14ac:dyDescent="0.35">
      <c r="A48" s="25" t="s">
        <v>3718</v>
      </c>
      <c r="B48" s="25" t="s">
        <v>3719</v>
      </c>
      <c r="C48" s="25" t="s">
        <v>3073</v>
      </c>
      <c r="D48" s="25">
        <v>32458</v>
      </c>
      <c r="E48" s="25">
        <v>0.75</v>
      </c>
      <c r="F48" s="25" t="s">
        <v>159</v>
      </c>
      <c r="G48" s="25" t="s">
        <v>878</v>
      </c>
    </row>
    <row r="49" spans="1:7" x14ac:dyDescent="0.35">
      <c r="A49" s="25" t="s">
        <v>4745</v>
      </c>
      <c r="B49" s="25" t="s">
        <v>4746</v>
      </c>
      <c r="C49" s="25" t="s">
        <v>3073</v>
      </c>
      <c r="D49" s="25">
        <v>16552</v>
      </c>
      <c r="E49" s="25">
        <v>0.74299999999999999</v>
      </c>
      <c r="F49" s="25" t="s">
        <v>36</v>
      </c>
      <c r="G49" s="25" t="s">
        <v>36</v>
      </c>
    </row>
    <row r="50" spans="1:7" x14ac:dyDescent="0.35">
      <c r="A50" s="25" t="s">
        <v>3710</v>
      </c>
      <c r="B50" s="25" t="s">
        <v>3711</v>
      </c>
      <c r="C50" s="25" t="s">
        <v>3066</v>
      </c>
      <c r="D50" s="25">
        <v>20429</v>
      </c>
      <c r="E50" s="25">
        <v>1.8420000000000001</v>
      </c>
      <c r="F50" s="25" t="s">
        <v>100</v>
      </c>
      <c r="G50" s="25" t="s">
        <v>36</v>
      </c>
    </row>
    <row r="51" spans="1:7" x14ac:dyDescent="0.35">
      <c r="A51" s="25" t="s">
        <v>3706</v>
      </c>
      <c r="B51" s="25" t="s">
        <v>3707</v>
      </c>
      <c r="C51" s="25" t="s">
        <v>3073</v>
      </c>
      <c r="D51" s="25">
        <v>32458</v>
      </c>
      <c r="E51" s="25">
        <v>0.75</v>
      </c>
      <c r="F51" s="25" t="s">
        <v>36</v>
      </c>
      <c r="G51" s="25" t="s">
        <v>878</v>
      </c>
    </row>
    <row r="52" spans="1:7" x14ac:dyDescent="0.35">
      <c r="A52" s="25" t="s">
        <v>3562</v>
      </c>
      <c r="B52" s="25" t="s">
        <v>3563</v>
      </c>
      <c r="C52" s="25" t="s">
        <v>3070</v>
      </c>
      <c r="D52" s="25">
        <v>10926</v>
      </c>
      <c r="E52" s="25">
        <v>0.93200000000000005</v>
      </c>
      <c r="F52" s="25" t="s">
        <v>35</v>
      </c>
      <c r="G52" s="25" t="s">
        <v>878</v>
      </c>
    </row>
    <row r="53" spans="1:7" x14ac:dyDescent="0.35">
      <c r="A53" s="25" t="s">
        <v>3666</v>
      </c>
      <c r="B53" s="25" t="s">
        <v>3667</v>
      </c>
      <c r="C53" s="25" t="s">
        <v>3070</v>
      </c>
      <c r="D53" s="25">
        <v>21253</v>
      </c>
      <c r="E53" s="25">
        <v>1.7410000000000001</v>
      </c>
      <c r="F53" s="25" t="s">
        <v>36</v>
      </c>
      <c r="G53" s="25" t="s">
        <v>36</v>
      </c>
    </row>
    <row r="54" spans="1:7" x14ac:dyDescent="0.35">
      <c r="A54" s="25" t="s">
        <v>3572</v>
      </c>
      <c r="B54" s="25" t="s">
        <v>3573</v>
      </c>
      <c r="C54" s="25" t="s">
        <v>3084</v>
      </c>
      <c r="D54" s="25">
        <v>3041</v>
      </c>
      <c r="E54" s="25">
        <v>5.55</v>
      </c>
      <c r="F54" s="25" t="s">
        <v>50</v>
      </c>
      <c r="G54" s="25" t="s">
        <v>878</v>
      </c>
    </row>
    <row r="55" spans="1:7" x14ac:dyDescent="0.35">
      <c r="A55" s="25" t="s">
        <v>3668</v>
      </c>
      <c r="B55" s="25" t="s">
        <v>3669</v>
      </c>
      <c r="C55" s="25" t="s">
        <v>3073</v>
      </c>
      <c r="D55" s="25">
        <v>32070</v>
      </c>
      <c r="E55" s="25">
        <v>0.77700000000000002</v>
      </c>
      <c r="F55" s="25" t="s">
        <v>78</v>
      </c>
      <c r="G55" s="25" t="s">
        <v>36</v>
      </c>
    </row>
    <row r="56" spans="1:7" x14ac:dyDescent="0.35">
      <c r="A56" s="25" t="s">
        <v>3742</v>
      </c>
      <c r="B56" s="25" t="s">
        <v>3743</v>
      </c>
      <c r="C56" s="25" t="s">
        <v>3073</v>
      </c>
      <c r="D56" s="25">
        <v>32458</v>
      </c>
      <c r="E56" s="25">
        <v>0.75</v>
      </c>
      <c r="F56" s="25" t="s">
        <v>110</v>
      </c>
      <c r="G56" s="25" t="s">
        <v>878</v>
      </c>
    </row>
    <row r="57" spans="1:7" x14ac:dyDescent="0.35">
      <c r="A57" s="25" t="s">
        <v>3658</v>
      </c>
      <c r="B57" s="25" t="s">
        <v>3659</v>
      </c>
      <c r="C57" s="25" t="s">
        <v>3073</v>
      </c>
      <c r="D57" s="25">
        <v>32458</v>
      </c>
      <c r="E57" s="25">
        <v>0.75</v>
      </c>
      <c r="F57" s="25" t="s">
        <v>50</v>
      </c>
      <c r="G57" s="25" t="s">
        <v>878</v>
      </c>
    </row>
    <row r="58" spans="1:7" x14ac:dyDescent="0.35">
      <c r="A58" s="25" t="s">
        <v>3594</v>
      </c>
      <c r="B58" s="25" t="s">
        <v>3595</v>
      </c>
      <c r="C58" s="25" t="s">
        <v>3084</v>
      </c>
      <c r="D58" s="25">
        <v>4512</v>
      </c>
      <c r="E58" s="25">
        <v>4.92</v>
      </c>
      <c r="F58" s="25" t="s">
        <v>87</v>
      </c>
      <c r="G58" s="25" t="s">
        <v>878</v>
      </c>
    </row>
    <row r="59" spans="1:7" x14ac:dyDescent="0.35">
      <c r="A59" s="25" t="s">
        <v>3536</v>
      </c>
      <c r="B59" s="25" t="s">
        <v>3537</v>
      </c>
      <c r="C59" s="25" t="s">
        <v>3065</v>
      </c>
      <c r="D59" s="25">
        <v>3222</v>
      </c>
      <c r="E59" s="25">
        <v>3.6459999999999999</v>
      </c>
      <c r="F59" s="25" t="s">
        <v>35</v>
      </c>
      <c r="G59" s="25" t="s">
        <v>878</v>
      </c>
    </row>
    <row r="60" spans="1:7" x14ac:dyDescent="0.35">
      <c r="A60" s="25" t="s">
        <v>3640</v>
      </c>
      <c r="B60" s="25" t="s">
        <v>3641</v>
      </c>
      <c r="C60" s="25" t="s">
        <v>3070</v>
      </c>
      <c r="D60" s="25">
        <v>24987</v>
      </c>
      <c r="E60" s="25">
        <v>1.35</v>
      </c>
      <c r="F60" s="25" t="s">
        <v>53</v>
      </c>
      <c r="G60" s="25" t="s">
        <v>36</v>
      </c>
    </row>
    <row r="61" spans="1:7" x14ac:dyDescent="0.35">
      <c r="A61" s="25" t="s">
        <v>3686</v>
      </c>
      <c r="B61" s="25" t="s">
        <v>3687</v>
      </c>
      <c r="C61" s="25" t="s">
        <v>3070</v>
      </c>
      <c r="D61" s="25">
        <v>20903</v>
      </c>
      <c r="E61" s="25">
        <v>1.786</v>
      </c>
      <c r="F61" s="25" t="s">
        <v>73</v>
      </c>
      <c r="G61" s="25" t="s">
        <v>36</v>
      </c>
    </row>
    <row r="62" spans="1:7" x14ac:dyDescent="0.35">
      <c r="A62" s="25" t="s">
        <v>3632</v>
      </c>
      <c r="B62" s="25" t="s">
        <v>3633</v>
      </c>
      <c r="C62" s="25" t="s">
        <v>3066</v>
      </c>
      <c r="D62" s="25">
        <v>19980</v>
      </c>
      <c r="E62" s="25">
        <v>1.8979999999999999</v>
      </c>
      <c r="F62" s="25" t="s">
        <v>78</v>
      </c>
      <c r="G62" s="25" t="s">
        <v>36</v>
      </c>
    </row>
    <row r="63" spans="1:7" x14ac:dyDescent="0.35">
      <c r="A63" s="25" t="s">
        <v>4777</v>
      </c>
      <c r="B63" s="25" t="s">
        <v>4778</v>
      </c>
      <c r="C63" s="25" t="s">
        <v>3073</v>
      </c>
      <c r="D63" s="25">
        <v>32458</v>
      </c>
      <c r="E63" s="25">
        <v>0.75</v>
      </c>
      <c r="F63" s="25" t="s">
        <v>50</v>
      </c>
      <c r="G63" s="25" t="s">
        <v>36</v>
      </c>
    </row>
    <row r="64" spans="1:7" x14ac:dyDescent="0.35">
      <c r="A64" s="25" t="s">
        <v>3678</v>
      </c>
      <c r="B64" s="25" t="s">
        <v>3679</v>
      </c>
      <c r="C64" s="25" t="s">
        <v>3070</v>
      </c>
      <c r="D64" s="25">
        <v>20881</v>
      </c>
      <c r="E64" s="25">
        <v>1.7889999999999999</v>
      </c>
      <c r="F64" s="25" t="s">
        <v>53</v>
      </c>
      <c r="G64" s="25" t="s">
        <v>36</v>
      </c>
    </row>
    <row r="65" spans="1:7" x14ac:dyDescent="0.35">
      <c r="A65" s="25" t="s">
        <v>4781</v>
      </c>
      <c r="B65" s="25" t="s">
        <v>4782</v>
      </c>
      <c r="C65" s="25" t="s">
        <v>3073</v>
      </c>
      <c r="D65" s="25">
        <v>44548</v>
      </c>
      <c r="E65" s="25">
        <v>0.745</v>
      </c>
      <c r="F65" s="25" t="s">
        <v>53</v>
      </c>
      <c r="G65" s="25" t="s">
        <v>36</v>
      </c>
    </row>
    <row r="66" spans="1:7" x14ac:dyDescent="0.35">
      <c r="A66" s="25" t="s">
        <v>3656</v>
      </c>
      <c r="B66" s="25" t="s">
        <v>3657</v>
      </c>
      <c r="C66" s="25" t="s">
        <v>3066</v>
      </c>
      <c r="D66" s="25">
        <v>15990</v>
      </c>
      <c r="E66" s="25">
        <v>2.4409999999999998</v>
      </c>
      <c r="F66" s="25" t="s">
        <v>68</v>
      </c>
      <c r="G66" s="25" t="s">
        <v>36</v>
      </c>
    </row>
    <row r="67" spans="1:7" x14ac:dyDescent="0.35">
      <c r="A67" s="25" t="s">
        <v>3530</v>
      </c>
      <c r="B67" s="25" t="s">
        <v>3531</v>
      </c>
      <c r="C67" s="25" t="s">
        <v>3065</v>
      </c>
      <c r="D67" s="25">
        <v>3999</v>
      </c>
      <c r="E67" s="25">
        <v>3.202</v>
      </c>
      <c r="F67" s="25" t="s">
        <v>53</v>
      </c>
      <c r="G67" s="25" t="s">
        <v>36</v>
      </c>
    </row>
    <row r="68" spans="1:7" x14ac:dyDescent="0.35">
      <c r="A68" s="25" t="s">
        <v>3620</v>
      </c>
      <c r="B68" s="25" t="s">
        <v>3621</v>
      </c>
      <c r="C68" s="25" t="s">
        <v>3066</v>
      </c>
      <c r="D68" s="25">
        <v>13455</v>
      </c>
      <c r="E68" s="25">
        <v>2.8540000000000001</v>
      </c>
      <c r="F68" s="25" t="s">
        <v>36</v>
      </c>
      <c r="G68" s="25" t="s">
        <v>878</v>
      </c>
    </row>
    <row r="69" spans="1:7" x14ac:dyDescent="0.35">
      <c r="A69" s="25" t="s">
        <v>3520</v>
      </c>
      <c r="B69" s="25" t="s">
        <v>3521</v>
      </c>
      <c r="C69" s="25" t="s">
        <v>3066</v>
      </c>
      <c r="D69" s="25">
        <v>4237</v>
      </c>
      <c r="E69" s="25">
        <v>3.077</v>
      </c>
      <c r="F69" s="25" t="s">
        <v>73</v>
      </c>
      <c r="G69" s="25" t="s">
        <v>878</v>
      </c>
    </row>
    <row r="70" spans="1:7" x14ac:dyDescent="0.35">
      <c r="A70" s="25" t="s">
        <v>3680</v>
      </c>
      <c r="B70" s="25" t="s">
        <v>3681</v>
      </c>
      <c r="C70" s="25" t="s">
        <v>3070</v>
      </c>
      <c r="D70" s="25">
        <v>27457</v>
      </c>
      <c r="E70" s="25">
        <v>1.1419999999999999</v>
      </c>
      <c r="F70" s="25" t="s">
        <v>83</v>
      </c>
      <c r="G70" s="25" t="s">
        <v>878</v>
      </c>
    </row>
    <row r="71" spans="1:7" x14ac:dyDescent="0.35">
      <c r="A71" s="25" t="s">
        <v>3592</v>
      </c>
      <c r="B71" s="25" t="s">
        <v>3593</v>
      </c>
      <c r="C71" s="25" t="s">
        <v>3084</v>
      </c>
      <c r="D71" s="25">
        <v>3001</v>
      </c>
      <c r="E71" s="25">
        <v>5.5709999999999997</v>
      </c>
      <c r="F71" s="25" t="s">
        <v>36</v>
      </c>
      <c r="G71" s="25" t="s">
        <v>36</v>
      </c>
    </row>
    <row r="72" spans="1:7" x14ac:dyDescent="0.35">
      <c r="A72" s="25" t="s">
        <v>3730</v>
      </c>
      <c r="B72" s="25" t="s">
        <v>3731</v>
      </c>
      <c r="C72" s="25" t="s">
        <v>3073</v>
      </c>
      <c r="D72" s="25">
        <v>57999</v>
      </c>
      <c r="E72" s="25">
        <v>0.54300000000000004</v>
      </c>
      <c r="F72" s="25" t="s">
        <v>87</v>
      </c>
      <c r="G72" s="25" t="s">
        <v>36</v>
      </c>
    </row>
    <row r="73" spans="1:7" x14ac:dyDescent="0.35">
      <c r="A73" s="25" t="s">
        <v>4759</v>
      </c>
      <c r="B73" s="25" t="s">
        <v>4760</v>
      </c>
      <c r="C73" s="25" t="s">
        <v>3065</v>
      </c>
      <c r="D73" s="25">
        <v>7671</v>
      </c>
      <c r="E73" s="25">
        <v>4.0289999999999999</v>
      </c>
      <c r="F73" s="25" t="s">
        <v>50</v>
      </c>
      <c r="G73" s="25" t="s">
        <v>36</v>
      </c>
    </row>
    <row r="74" spans="1:7" x14ac:dyDescent="0.35">
      <c r="A74" s="25" t="s">
        <v>3556</v>
      </c>
      <c r="B74" s="25" t="s">
        <v>3557</v>
      </c>
      <c r="C74" s="25" t="s">
        <v>3070</v>
      </c>
      <c r="D74" s="25">
        <v>11568</v>
      </c>
      <c r="E74" s="25">
        <v>0.8</v>
      </c>
      <c r="F74" s="25" t="s">
        <v>50</v>
      </c>
      <c r="G74" s="25" t="s">
        <v>36</v>
      </c>
    </row>
    <row r="75" spans="1:7" x14ac:dyDescent="0.35">
      <c r="A75" s="25" t="s">
        <v>3606</v>
      </c>
      <c r="B75" s="25" t="s">
        <v>3607</v>
      </c>
      <c r="C75" s="25" t="s">
        <v>3066</v>
      </c>
      <c r="D75" s="25">
        <v>19722</v>
      </c>
      <c r="E75" s="25">
        <v>1.93</v>
      </c>
      <c r="F75" s="25" t="s">
        <v>78</v>
      </c>
      <c r="G75" s="25" t="s">
        <v>36</v>
      </c>
    </row>
    <row r="76" spans="1:7" x14ac:dyDescent="0.35">
      <c r="A76" s="25" t="s">
        <v>3560</v>
      </c>
      <c r="B76" s="25" t="s">
        <v>3561</v>
      </c>
      <c r="C76" s="25" t="s">
        <v>3070</v>
      </c>
      <c r="D76" s="25">
        <v>8647</v>
      </c>
      <c r="E76" s="25">
        <v>1.4730000000000001</v>
      </c>
      <c r="F76" s="25" t="s">
        <v>42</v>
      </c>
      <c r="G76" s="25" t="s">
        <v>36</v>
      </c>
    </row>
    <row r="77" spans="1:7" x14ac:dyDescent="0.35">
      <c r="A77" s="25" t="s">
        <v>3638</v>
      </c>
      <c r="B77" s="25" t="s">
        <v>3639</v>
      </c>
      <c r="C77" s="25" t="s">
        <v>3070</v>
      </c>
      <c r="D77" s="25">
        <v>22757</v>
      </c>
      <c r="E77" s="25">
        <v>1.5720000000000001</v>
      </c>
      <c r="F77" s="25" t="s">
        <v>36</v>
      </c>
      <c r="G77" s="25" t="s">
        <v>878</v>
      </c>
    </row>
    <row r="78" spans="1:7" x14ac:dyDescent="0.35">
      <c r="A78" s="25" t="s">
        <v>3736</v>
      </c>
      <c r="B78" s="25" t="s">
        <v>3737</v>
      </c>
      <c r="C78" s="25" t="s">
        <v>3070</v>
      </c>
      <c r="D78" s="25">
        <v>23613</v>
      </c>
      <c r="E78" s="25">
        <v>1.478</v>
      </c>
      <c r="F78" s="25" t="s">
        <v>87</v>
      </c>
      <c r="G78" s="25" t="s">
        <v>36</v>
      </c>
    </row>
    <row r="79" spans="1:7" x14ac:dyDescent="0.35">
      <c r="A79" s="25" t="s">
        <v>3564</v>
      </c>
      <c r="B79" s="25" t="s">
        <v>3565</v>
      </c>
      <c r="C79" s="25" t="s">
        <v>3073</v>
      </c>
      <c r="D79" s="25">
        <v>11805</v>
      </c>
      <c r="E79" s="25">
        <v>0.75</v>
      </c>
      <c r="F79" s="25" t="s">
        <v>87</v>
      </c>
      <c r="G79" s="25" t="s">
        <v>36</v>
      </c>
    </row>
    <row r="80" spans="1:7" x14ac:dyDescent="0.35">
      <c r="A80" s="25" t="s">
        <v>3664</v>
      </c>
      <c r="B80" s="25" t="s">
        <v>3665</v>
      </c>
      <c r="C80" s="25" t="s">
        <v>3066</v>
      </c>
      <c r="D80" s="25">
        <v>13160</v>
      </c>
      <c r="E80" s="25">
        <v>2.9049999999999998</v>
      </c>
      <c r="F80" s="25" t="s">
        <v>50</v>
      </c>
      <c r="G80" s="25" t="s">
        <v>36</v>
      </c>
    </row>
    <row r="81" spans="1:7" x14ac:dyDescent="0.35">
      <c r="A81" s="25" t="s">
        <v>3662</v>
      </c>
      <c r="B81" s="25" t="s">
        <v>3663</v>
      </c>
      <c r="C81" s="25" t="s">
        <v>3073</v>
      </c>
      <c r="D81" s="25">
        <v>31297</v>
      </c>
      <c r="E81" s="25">
        <v>0.83099999999999996</v>
      </c>
      <c r="F81" s="25" t="s">
        <v>39</v>
      </c>
      <c r="G81" s="25" t="s">
        <v>36</v>
      </c>
    </row>
    <row r="82" spans="1:7" x14ac:dyDescent="0.35">
      <c r="A82" s="25" t="s">
        <v>3690</v>
      </c>
      <c r="B82" s="25" t="s">
        <v>3691</v>
      </c>
      <c r="C82" s="25" t="s">
        <v>3066</v>
      </c>
      <c r="D82" s="25">
        <v>20040</v>
      </c>
      <c r="E82" s="25">
        <v>1.89</v>
      </c>
      <c r="F82" s="25" t="s">
        <v>73</v>
      </c>
      <c r="G82" s="25" t="s">
        <v>36</v>
      </c>
    </row>
    <row r="83" spans="1:7" x14ac:dyDescent="0.35">
      <c r="A83" s="25" t="s">
        <v>3526</v>
      </c>
      <c r="B83" s="25" t="s">
        <v>3527</v>
      </c>
      <c r="C83" s="25" t="s">
        <v>3065</v>
      </c>
      <c r="D83" s="25">
        <v>2941</v>
      </c>
      <c r="E83" s="25">
        <v>3.8290000000000002</v>
      </c>
      <c r="F83" s="25" t="s">
        <v>78</v>
      </c>
      <c r="G83" s="25" t="s">
        <v>36</v>
      </c>
    </row>
    <row r="84" spans="1:7" x14ac:dyDescent="0.35">
      <c r="A84" s="25" t="s">
        <v>3644</v>
      </c>
      <c r="B84" s="25" t="s">
        <v>3645</v>
      </c>
      <c r="C84" s="25" t="s">
        <v>3066</v>
      </c>
      <c r="D84" s="25">
        <v>12046</v>
      </c>
      <c r="E84" s="25">
        <v>3.0979999999999999</v>
      </c>
      <c r="F84" s="25" t="s">
        <v>39</v>
      </c>
      <c r="G84" s="25" t="s">
        <v>36</v>
      </c>
    </row>
    <row r="85" spans="1:7" x14ac:dyDescent="0.35">
      <c r="A85" s="25" t="s">
        <v>3534</v>
      </c>
      <c r="B85" s="25" t="s">
        <v>3535</v>
      </c>
      <c r="C85" s="25" t="s">
        <v>3065</v>
      </c>
      <c r="D85" s="25">
        <v>3777</v>
      </c>
      <c r="E85" s="25">
        <v>3.3170000000000002</v>
      </c>
      <c r="F85" s="25" t="s">
        <v>83</v>
      </c>
      <c r="G85" s="25" t="s">
        <v>36</v>
      </c>
    </row>
    <row r="86" spans="1:7" x14ac:dyDescent="0.35">
      <c r="A86" s="25" t="s">
        <v>4771</v>
      </c>
      <c r="B86" s="25" t="s">
        <v>4772</v>
      </c>
      <c r="C86" s="25" t="s">
        <v>3073</v>
      </c>
      <c r="D86" s="25">
        <v>32458</v>
      </c>
      <c r="E86" s="25">
        <v>0.75</v>
      </c>
      <c r="F86" s="25" t="s">
        <v>36</v>
      </c>
      <c r="G86" s="25" t="s">
        <v>36</v>
      </c>
    </row>
    <row r="87" spans="1:7" x14ac:dyDescent="0.35">
      <c r="A87" s="25" t="s">
        <v>4769</v>
      </c>
      <c r="B87" s="25" t="s">
        <v>4770</v>
      </c>
      <c r="C87" s="25" t="s">
        <v>3070</v>
      </c>
      <c r="D87" s="25">
        <v>24634</v>
      </c>
      <c r="E87" s="25">
        <v>1.375</v>
      </c>
      <c r="F87" s="25" t="s">
        <v>78</v>
      </c>
      <c r="G87" s="25" t="s">
        <v>36</v>
      </c>
    </row>
    <row r="88" spans="1:7" x14ac:dyDescent="0.35">
      <c r="A88" s="25" t="s">
        <v>3558</v>
      </c>
      <c r="B88" s="25" t="s">
        <v>3559</v>
      </c>
      <c r="C88" s="25" t="s">
        <v>3073</v>
      </c>
      <c r="D88" s="25">
        <v>20843</v>
      </c>
      <c r="E88" s="25">
        <v>0.71299999999999997</v>
      </c>
      <c r="F88" s="25" t="s">
        <v>68</v>
      </c>
      <c r="G88" s="25" t="s">
        <v>36</v>
      </c>
    </row>
    <row r="89" spans="1:7" x14ac:dyDescent="0.35">
      <c r="A89" s="25" t="s">
        <v>4783</v>
      </c>
      <c r="B89" s="25" t="s">
        <v>4784</v>
      </c>
      <c r="C89" s="25" t="s">
        <v>3073</v>
      </c>
      <c r="D89" s="25">
        <v>57510</v>
      </c>
      <c r="E89" s="25">
        <v>0.624</v>
      </c>
      <c r="F89" s="25" t="s">
        <v>110</v>
      </c>
      <c r="G89" s="25" t="s">
        <v>36</v>
      </c>
    </row>
    <row r="90" spans="1:7" x14ac:dyDescent="0.35">
      <c r="A90" s="25" t="s">
        <v>4741</v>
      </c>
      <c r="B90" s="25" t="s">
        <v>4742</v>
      </c>
      <c r="C90" s="25" t="s">
        <v>3073</v>
      </c>
      <c r="D90" s="25">
        <v>16552</v>
      </c>
      <c r="E90" s="25">
        <v>0.74299999999999999</v>
      </c>
      <c r="F90" s="25" t="s">
        <v>87</v>
      </c>
      <c r="G90" s="25" t="s">
        <v>36</v>
      </c>
    </row>
    <row r="91" spans="1:7" x14ac:dyDescent="0.35">
      <c r="A91" s="25" t="s">
        <v>4755</v>
      </c>
      <c r="B91" s="25" t="s">
        <v>4756</v>
      </c>
      <c r="C91" s="25" t="s">
        <v>3065</v>
      </c>
      <c r="D91" s="25">
        <v>5386</v>
      </c>
      <c r="E91" s="25">
        <v>4.6340000000000003</v>
      </c>
      <c r="F91" s="25" t="s">
        <v>36</v>
      </c>
      <c r="G91" s="25" t="s">
        <v>36</v>
      </c>
    </row>
    <row r="92" spans="1:7" x14ac:dyDescent="0.35">
      <c r="A92" s="25" t="s">
        <v>4763</v>
      </c>
      <c r="B92" s="25" t="s">
        <v>4764</v>
      </c>
      <c r="C92" s="25" t="s">
        <v>3070</v>
      </c>
      <c r="D92" s="25">
        <v>22998</v>
      </c>
      <c r="E92" s="25">
        <v>1.546</v>
      </c>
      <c r="F92" s="25" t="s">
        <v>110</v>
      </c>
      <c r="G92" s="25" t="s">
        <v>36</v>
      </c>
    </row>
    <row r="93" spans="1:7" x14ac:dyDescent="0.35">
      <c r="A93" s="25" t="s">
        <v>3542</v>
      </c>
      <c r="B93" s="25" t="s">
        <v>3543</v>
      </c>
      <c r="C93" s="25" t="s">
        <v>3065</v>
      </c>
      <c r="D93" s="25">
        <v>3199</v>
      </c>
      <c r="E93" s="25">
        <v>3.6640000000000001</v>
      </c>
      <c r="F93" s="25" t="s">
        <v>50</v>
      </c>
      <c r="G93" s="25" t="s">
        <v>36</v>
      </c>
    </row>
    <row r="94" spans="1:7" x14ac:dyDescent="0.35">
      <c r="A94" s="25" t="s">
        <v>3740</v>
      </c>
      <c r="B94" s="25" t="s">
        <v>3741</v>
      </c>
      <c r="C94" s="25" t="s">
        <v>3073</v>
      </c>
      <c r="D94" s="25">
        <v>58296</v>
      </c>
      <c r="E94" s="25">
        <v>0.38300000000000001</v>
      </c>
      <c r="F94" s="25" t="s">
        <v>53</v>
      </c>
      <c r="G94" s="25" t="s">
        <v>36</v>
      </c>
    </row>
    <row r="95" spans="1:7" x14ac:dyDescent="0.35">
      <c r="A95" s="25" t="s">
        <v>3566</v>
      </c>
      <c r="B95" s="25" t="s">
        <v>3567</v>
      </c>
      <c r="C95" s="25" t="s">
        <v>3065</v>
      </c>
      <c r="D95" s="25">
        <v>8949</v>
      </c>
      <c r="E95" s="25">
        <v>3.7069999999999999</v>
      </c>
      <c r="F95" s="25" t="s">
        <v>36</v>
      </c>
      <c r="G95" s="25" t="s">
        <v>36</v>
      </c>
    </row>
    <row r="96" spans="1:7" x14ac:dyDescent="0.35">
      <c r="A96" s="25" t="s">
        <v>4751</v>
      </c>
      <c r="B96" s="25" t="s">
        <v>4752</v>
      </c>
      <c r="C96" s="25" t="s">
        <v>3084</v>
      </c>
      <c r="D96" s="25">
        <v>3211</v>
      </c>
      <c r="E96" s="25">
        <v>5.4560000000000004</v>
      </c>
      <c r="F96" s="25" t="s">
        <v>36</v>
      </c>
      <c r="G96" s="25" t="s">
        <v>36</v>
      </c>
    </row>
    <row r="97" spans="1:7" x14ac:dyDescent="0.35">
      <c r="A97" s="25" t="s">
        <v>3610</v>
      </c>
      <c r="B97" s="25" t="s">
        <v>3611</v>
      </c>
      <c r="C97" s="25" t="s">
        <v>3084</v>
      </c>
      <c r="D97" s="25">
        <v>3376</v>
      </c>
      <c r="E97" s="25">
        <v>5.37</v>
      </c>
      <c r="F97" s="25" t="s">
        <v>36</v>
      </c>
      <c r="G97" s="25" t="s">
        <v>36</v>
      </c>
    </row>
    <row r="98" spans="1:7" x14ac:dyDescent="0.35">
      <c r="A98" s="25" t="s">
        <v>4729</v>
      </c>
      <c r="B98" s="25" t="s">
        <v>4730</v>
      </c>
      <c r="C98" s="25" t="s">
        <v>3065</v>
      </c>
      <c r="D98" s="25">
        <v>3335</v>
      </c>
      <c r="E98" s="25">
        <v>3.57</v>
      </c>
      <c r="F98" s="25" t="s">
        <v>50</v>
      </c>
      <c r="G98" s="25" t="s">
        <v>36</v>
      </c>
    </row>
    <row r="99" spans="1:7" x14ac:dyDescent="0.35">
      <c r="A99" s="25" t="s">
        <v>4733</v>
      </c>
      <c r="B99" s="25" t="s">
        <v>4734</v>
      </c>
      <c r="C99" s="25" t="s">
        <v>3073</v>
      </c>
      <c r="D99" s="25">
        <v>11805</v>
      </c>
      <c r="E99" s="25">
        <v>0.75</v>
      </c>
      <c r="F99" s="25" t="s">
        <v>36</v>
      </c>
      <c r="G99" s="25" t="s">
        <v>36</v>
      </c>
    </row>
    <row r="100" spans="1:7" x14ac:dyDescent="0.35">
      <c r="A100" s="25" t="s">
        <v>3588</v>
      </c>
      <c r="B100" s="25" t="s">
        <v>3589</v>
      </c>
      <c r="C100" s="25" t="s">
        <v>3066</v>
      </c>
      <c r="D100" s="25">
        <v>15293</v>
      </c>
      <c r="E100" s="25">
        <v>2.552</v>
      </c>
      <c r="F100" s="25" t="s">
        <v>87</v>
      </c>
      <c r="G100" s="25" t="s">
        <v>36</v>
      </c>
    </row>
    <row r="101" spans="1:7" x14ac:dyDescent="0.35">
      <c r="A101" s="25" t="s">
        <v>3700</v>
      </c>
      <c r="B101" s="25" t="s">
        <v>3701</v>
      </c>
      <c r="C101" s="25" t="s">
        <v>3070</v>
      </c>
      <c r="D101" s="25">
        <v>27832</v>
      </c>
      <c r="E101" s="25">
        <v>1.109</v>
      </c>
      <c r="F101" s="25" t="s">
        <v>36</v>
      </c>
      <c r="G101" s="25" t="s">
        <v>36</v>
      </c>
    </row>
    <row r="102" spans="1:7" x14ac:dyDescent="0.35">
      <c r="A102" s="25" t="s">
        <v>3642</v>
      </c>
      <c r="B102" s="25" t="s">
        <v>3643</v>
      </c>
      <c r="C102" s="25" t="s">
        <v>3065</v>
      </c>
      <c r="D102" s="25">
        <v>7269</v>
      </c>
      <c r="E102" s="25">
        <v>4.0979999999999999</v>
      </c>
      <c r="F102" s="25" t="s">
        <v>36</v>
      </c>
      <c r="G102" s="25" t="s">
        <v>36</v>
      </c>
    </row>
    <row r="103" spans="1:7" x14ac:dyDescent="0.35">
      <c r="A103" s="25" t="s">
        <v>4743</v>
      </c>
      <c r="B103" s="25" t="s">
        <v>4744</v>
      </c>
      <c r="C103" s="25" t="s">
        <v>3073</v>
      </c>
      <c r="D103" s="25">
        <v>16552</v>
      </c>
      <c r="E103" s="25">
        <v>0.74299999999999999</v>
      </c>
      <c r="F103" s="25" t="s">
        <v>78</v>
      </c>
      <c r="G103" s="25" t="s">
        <v>36</v>
      </c>
    </row>
    <row r="104" spans="1:7" x14ac:dyDescent="0.35">
      <c r="A104" s="25" t="s">
        <v>3702</v>
      </c>
      <c r="B104" s="25" t="s">
        <v>3703</v>
      </c>
      <c r="C104" s="25" t="s">
        <v>3066</v>
      </c>
      <c r="D104" s="25">
        <v>15858</v>
      </c>
      <c r="E104" s="25">
        <v>2.4590000000000001</v>
      </c>
      <c r="F104" s="25" t="s">
        <v>47</v>
      </c>
      <c r="G104" s="25" t="s">
        <v>36</v>
      </c>
    </row>
    <row r="105" spans="1:7" x14ac:dyDescent="0.35">
      <c r="A105" s="25" t="s">
        <v>3512</v>
      </c>
      <c r="B105" s="25" t="s">
        <v>3513</v>
      </c>
      <c r="C105" s="25" t="s">
        <v>3065</v>
      </c>
      <c r="D105" s="25">
        <v>3420</v>
      </c>
      <c r="E105" s="25">
        <v>3.52</v>
      </c>
      <c r="F105" s="25" t="s">
        <v>36</v>
      </c>
      <c r="G105" s="25" t="s">
        <v>36</v>
      </c>
    </row>
    <row r="106" spans="1:7" x14ac:dyDescent="0.35">
      <c r="A106" s="25" t="s">
        <v>3654</v>
      </c>
      <c r="B106" s="25" t="s">
        <v>3655</v>
      </c>
      <c r="C106" s="25" t="s">
        <v>3070</v>
      </c>
      <c r="D106" s="25">
        <v>25637</v>
      </c>
      <c r="E106" s="25">
        <v>1.296</v>
      </c>
      <c r="F106" s="25" t="s">
        <v>36</v>
      </c>
      <c r="G106" s="25" t="s">
        <v>36</v>
      </c>
    </row>
    <row r="107" spans="1:7" x14ac:dyDescent="0.35">
      <c r="A107" s="25" t="s">
        <v>4731</v>
      </c>
      <c r="B107" s="25" t="s">
        <v>4732</v>
      </c>
      <c r="C107" s="25" t="s">
        <v>3070</v>
      </c>
      <c r="D107" s="25">
        <v>11715</v>
      </c>
      <c r="E107" s="25">
        <v>0.76900000000000002</v>
      </c>
      <c r="F107" s="25" t="s">
        <v>36</v>
      </c>
      <c r="G107" s="25" t="s">
        <v>36</v>
      </c>
    </row>
    <row r="108" spans="1:7" x14ac:dyDescent="0.35">
      <c r="A108" s="25" t="s">
        <v>3734</v>
      </c>
      <c r="B108" s="25" t="s">
        <v>3735</v>
      </c>
      <c r="C108" s="25" t="s">
        <v>3070</v>
      </c>
      <c r="D108" s="25">
        <v>30688</v>
      </c>
      <c r="E108" s="25">
        <v>0.878</v>
      </c>
      <c r="F108" s="25" t="s">
        <v>36</v>
      </c>
      <c r="G108" s="25" t="s">
        <v>878</v>
      </c>
    </row>
    <row r="109" spans="1:7" x14ac:dyDescent="0.35">
      <c r="A109" s="25" t="s">
        <v>3602</v>
      </c>
      <c r="B109" s="25" t="s">
        <v>3603</v>
      </c>
      <c r="C109" s="25" t="s">
        <v>3065</v>
      </c>
      <c r="D109" s="25">
        <v>7851</v>
      </c>
      <c r="E109" s="25">
        <v>3.9649999999999999</v>
      </c>
      <c r="F109" s="25" t="s">
        <v>39</v>
      </c>
      <c r="G109" s="25" t="s">
        <v>36</v>
      </c>
    </row>
    <row r="110" spans="1:7" x14ac:dyDescent="0.35">
      <c r="A110" s="25" t="s">
        <v>3704</v>
      </c>
      <c r="B110" s="25" t="s">
        <v>3705</v>
      </c>
      <c r="C110" s="25" t="s">
        <v>3073</v>
      </c>
      <c r="D110" s="25">
        <v>31751</v>
      </c>
      <c r="E110" s="25">
        <v>0.8</v>
      </c>
      <c r="F110" s="25" t="s">
        <v>47</v>
      </c>
      <c r="G110" s="25" t="s">
        <v>36</v>
      </c>
    </row>
    <row r="111" spans="1:7" x14ac:dyDescent="0.35">
      <c r="A111" s="25" t="s">
        <v>3528</v>
      </c>
      <c r="B111" s="25" t="s">
        <v>3529</v>
      </c>
      <c r="C111" s="25" t="s">
        <v>3065</v>
      </c>
      <c r="D111" s="25">
        <v>3255</v>
      </c>
      <c r="E111" s="25">
        <v>3.6240000000000001</v>
      </c>
      <c r="F111" s="25" t="s">
        <v>78</v>
      </c>
      <c r="G111" s="25" t="s">
        <v>36</v>
      </c>
    </row>
    <row r="112" spans="1:7" x14ac:dyDescent="0.35">
      <c r="A112" s="25" t="s">
        <v>3518</v>
      </c>
      <c r="B112" s="25" t="s">
        <v>3519</v>
      </c>
      <c r="C112" s="25" t="s">
        <v>3065</v>
      </c>
      <c r="D112" s="25">
        <v>3512</v>
      </c>
      <c r="E112" s="25">
        <v>3.464</v>
      </c>
      <c r="F112" s="25" t="s">
        <v>36</v>
      </c>
      <c r="G112" s="25" t="s">
        <v>878</v>
      </c>
    </row>
    <row r="113" spans="1:7" x14ac:dyDescent="0.35">
      <c r="A113" s="25" t="s">
        <v>3722</v>
      </c>
      <c r="B113" s="25" t="s">
        <v>3723</v>
      </c>
      <c r="C113" s="25" t="s">
        <v>3073</v>
      </c>
      <c r="D113" s="25">
        <v>32458</v>
      </c>
      <c r="E113" s="25">
        <v>0.75</v>
      </c>
      <c r="F113" s="25" t="s">
        <v>42</v>
      </c>
      <c r="G113" s="25" t="s">
        <v>36</v>
      </c>
    </row>
    <row r="114" spans="1:7" x14ac:dyDescent="0.35">
      <c r="A114" s="25" t="s">
        <v>4767</v>
      </c>
      <c r="B114" s="25" t="s">
        <v>4768</v>
      </c>
      <c r="C114" s="25" t="s">
        <v>3070</v>
      </c>
      <c r="D114" s="25">
        <v>24466</v>
      </c>
      <c r="E114" s="25">
        <v>1.3919999999999999</v>
      </c>
      <c r="F114" s="25" t="s">
        <v>78</v>
      </c>
      <c r="G114" s="25" t="s">
        <v>36</v>
      </c>
    </row>
    <row r="115" spans="1:7" x14ac:dyDescent="0.35">
      <c r="A115" s="25" t="s">
        <v>3624</v>
      </c>
      <c r="B115" s="25" t="s">
        <v>3625</v>
      </c>
      <c r="C115" s="25" t="s">
        <v>3066</v>
      </c>
      <c r="D115" s="25">
        <v>18198</v>
      </c>
      <c r="E115" s="25">
        <v>2.1320000000000001</v>
      </c>
      <c r="F115" s="25" t="s">
        <v>78</v>
      </c>
      <c r="G115" s="25" t="s">
        <v>878</v>
      </c>
    </row>
    <row r="116" spans="1:7" x14ac:dyDescent="0.35">
      <c r="A116" s="25" t="s">
        <v>3636</v>
      </c>
      <c r="B116" s="25" t="s">
        <v>3637</v>
      </c>
      <c r="C116" s="25" t="s">
        <v>3066</v>
      </c>
      <c r="D116" s="25">
        <v>11310</v>
      </c>
      <c r="E116" s="25">
        <v>3.2320000000000002</v>
      </c>
      <c r="F116" s="25" t="s">
        <v>110</v>
      </c>
      <c r="G116" s="25" t="s">
        <v>36</v>
      </c>
    </row>
    <row r="117" spans="1:7" x14ac:dyDescent="0.35">
      <c r="A117" s="25" t="s">
        <v>4725</v>
      </c>
      <c r="B117" s="25" t="s">
        <v>4726</v>
      </c>
      <c r="C117" s="25" t="s">
        <v>3084</v>
      </c>
      <c r="D117" s="25">
        <v>1176</v>
      </c>
      <c r="E117" s="25">
        <v>5.444</v>
      </c>
      <c r="F117" s="25" t="s">
        <v>73</v>
      </c>
      <c r="G117" s="25" t="s">
        <v>36</v>
      </c>
    </row>
    <row r="118" spans="1:7" x14ac:dyDescent="0.35">
      <c r="A118" s="25" t="s">
        <v>3732</v>
      </c>
      <c r="B118" s="25" t="s">
        <v>3733</v>
      </c>
      <c r="C118" s="25" t="s">
        <v>3070</v>
      </c>
      <c r="D118" s="25">
        <v>29924</v>
      </c>
      <c r="E118" s="25">
        <v>0.93400000000000005</v>
      </c>
      <c r="F118" s="25" t="s">
        <v>36</v>
      </c>
      <c r="G118" s="25" t="s">
        <v>878</v>
      </c>
    </row>
    <row r="119" spans="1:7" x14ac:dyDescent="0.35">
      <c r="A119" s="25" t="s">
        <v>3648</v>
      </c>
      <c r="B119" s="25" t="s">
        <v>3649</v>
      </c>
      <c r="C119" s="25" t="s">
        <v>3070</v>
      </c>
      <c r="D119" s="25">
        <v>27251</v>
      </c>
      <c r="E119" s="25">
        <v>1.159</v>
      </c>
      <c r="F119" s="25" t="s">
        <v>36</v>
      </c>
      <c r="G119" s="25" t="s">
        <v>878</v>
      </c>
    </row>
    <row r="120" spans="1:7" x14ac:dyDescent="0.35">
      <c r="A120" s="25" t="s">
        <v>3724</v>
      </c>
      <c r="B120" s="25" t="s">
        <v>3725</v>
      </c>
      <c r="C120" s="25" t="s">
        <v>3066</v>
      </c>
      <c r="D120" s="25">
        <v>10352</v>
      </c>
      <c r="E120" s="25">
        <v>3.4220000000000002</v>
      </c>
      <c r="F120" s="25" t="s">
        <v>87</v>
      </c>
      <c r="G120" s="25" t="s">
        <v>36</v>
      </c>
    </row>
    <row r="121" spans="1:7" x14ac:dyDescent="0.35">
      <c r="A121" s="25" t="s">
        <v>3650</v>
      </c>
      <c r="B121" s="25" t="s">
        <v>3651</v>
      </c>
      <c r="C121" s="25" t="s">
        <v>3066</v>
      </c>
      <c r="D121" s="25">
        <v>15027</v>
      </c>
      <c r="E121" s="25">
        <v>2.5939999999999999</v>
      </c>
      <c r="F121" s="25" t="s">
        <v>78</v>
      </c>
      <c r="G121" s="25" t="s">
        <v>36</v>
      </c>
    </row>
    <row r="122" spans="1:7" x14ac:dyDescent="0.35">
      <c r="A122" s="25" t="s">
        <v>3510</v>
      </c>
      <c r="B122" s="25" t="s">
        <v>3511</v>
      </c>
      <c r="C122" s="25" t="s">
        <v>3084</v>
      </c>
      <c r="D122" s="25">
        <v>1557</v>
      </c>
      <c r="E122" s="25">
        <v>4.9790000000000001</v>
      </c>
      <c r="F122" s="25" t="s">
        <v>39</v>
      </c>
      <c r="G122" s="25" t="s">
        <v>36</v>
      </c>
    </row>
    <row r="123" spans="1:7" x14ac:dyDescent="0.35">
      <c r="A123" s="25" t="s">
        <v>3670</v>
      </c>
      <c r="B123" s="25" t="s">
        <v>3671</v>
      </c>
      <c r="C123" s="25" t="s">
        <v>3066</v>
      </c>
      <c r="D123" s="25">
        <v>13528</v>
      </c>
      <c r="E123" s="25">
        <v>2.843</v>
      </c>
      <c r="F123" s="25" t="s">
        <v>42</v>
      </c>
      <c r="G123" s="25" t="s">
        <v>36</v>
      </c>
    </row>
    <row r="124" spans="1:7" x14ac:dyDescent="0.35">
      <c r="A124" s="25" t="s">
        <v>3626</v>
      </c>
      <c r="B124" s="25" t="s">
        <v>3627</v>
      </c>
      <c r="C124" s="25" t="s">
        <v>3065</v>
      </c>
      <c r="D124" s="25">
        <v>6895</v>
      </c>
      <c r="E124" s="25">
        <v>4.1900000000000004</v>
      </c>
      <c r="F124" s="25" t="s">
        <v>50</v>
      </c>
      <c r="G124" s="25" t="s">
        <v>36</v>
      </c>
    </row>
    <row r="125" spans="1:7" x14ac:dyDescent="0.35">
      <c r="A125" s="25" t="s">
        <v>3622</v>
      </c>
      <c r="B125" s="25" t="s">
        <v>3623</v>
      </c>
      <c r="C125" s="25" t="s">
        <v>3066</v>
      </c>
      <c r="D125" s="25">
        <v>17858</v>
      </c>
      <c r="E125" s="25">
        <v>2.1800000000000002</v>
      </c>
      <c r="F125" s="25" t="s">
        <v>83</v>
      </c>
      <c r="G125" s="25" t="s">
        <v>878</v>
      </c>
    </row>
    <row r="126" spans="1:7" x14ac:dyDescent="0.35">
      <c r="A126" s="25" t="s">
        <v>3628</v>
      </c>
      <c r="B126" s="25" t="s">
        <v>3629</v>
      </c>
      <c r="C126" s="25" t="s">
        <v>3065</v>
      </c>
      <c r="D126" s="25">
        <v>6199</v>
      </c>
      <c r="E126" s="25">
        <v>4.3890000000000002</v>
      </c>
      <c r="F126" s="25" t="s">
        <v>78</v>
      </c>
      <c r="G126" s="25" t="s">
        <v>36</v>
      </c>
    </row>
    <row r="127" spans="1:7" x14ac:dyDescent="0.35">
      <c r="A127" s="25" t="s">
        <v>4739</v>
      </c>
      <c r="B127" s="25" t="s">
        <v>4740</v>
      </c>
      <c r="C127" s="25" t="s">
        <v>3073</v>
      </c>
      <c r="D127" s="25">
        <v>16552</v>
      </c>
      <c r="E127" s="25">
        <v>0.74299999999999999</v>
      </c>
      <c r="F127" s="25" t="s">
        <v>53</v>
      </c>
      <c r="G127" s="25" t="s">
        <v>36</v>
      </c>
    </row>
    <row r="128" spans="1:7" x14ac:dyDescent="0.35">
      <c r="A128" s="25" t="s">
        <v>3614</v>
      </c>
      <c r="B128" s="25" t="s">
        <v>3615</v>
      </c>
      <c r="C128" s="25" t="s">
        <v>3084</v>
      </c>
      <c r="D128" s="25">
        <v>4754</v>
      </c>
      <c r="E128" s="25">
        <v>4.8369999999999997</v>
      </c>
      <c r="F128" s="25" t="s">
        <v>36</v>
      </c>
      <c r="G128" s="25" t="s">
        <v>36</v>
      </c>
    </row>
    <row r="129" spans="1:7" x14ac:dyDescent="0.35">
      <c r="A129" s="25" t="s">
        <v>4737</v>
      </c>
      <c r="B129" s="25" t="s">
        <v>4738</v>
      </c>
      <c r="C129" s="25" t="s">
        <v>3073</v>
      </c>
      <c r="D129" s="25">
        <v>16552</v>
      </c>
      <c r="E129" s="25">
        <v>0.74299999999999999</v>
      </c>
      <c r="F129" s="25" t="s">
        <v>78</v>
      </c>
      <c r="G129" s="25" t="s">
        <v>36</v>
      </c>
    </row>
    <row r="130" spans="1:7" x14ac:dyDescent="0.35">
      <c r="A130" s="25" t="s">
        <v>3568</v>
      </c>
      <c r="B130" s="25" t="s">
        <v>3569</v>
      </c>
      <c r="C130" s="25" t="s">
        <v>3065</v>
      </c>
      <c r="D130" s="25">
        <v>6813</v>
      </c>
      <c r="E130" s="25">
        <v>4.2119999999999997</v>
      </c>
      <c r="F130" s="25" t="s">
        <v>36</v>
      </c>
      <c r="G130" s="25" t="s">
        <v>878</v>
      </c>
    </row>
    <row r="131" spans="1:7" x14ac:dyDescent="0.35">
      <c r="A131" s="25" t="s">
        <v>3524</v>
      </c>
      <c r="B131" s="25" t="s">
        <v>3525</v>
      </c>
      <c r="C131" s="25" t="s">
        <v>3084</v>
      </c>
      <c r="D131" s="25">
        <v>1782</v>
      </c>
      <c r="E131" s="25">
        <v>4.7290000000000001</v>
      </c>
      <c r="F131" s="25" t="s">
        <v>35</v>
      </c>
      <c r="G131" s="25" t="s">
        <v>36</v>
      </c>
    </row>
    <row r="132" spans="1:7" x14ac:dyDescent="0.35">
      <c r="A132" s="25" t="s">
        <v>3538</v>
      </c>
      <c r="B132" s="25" t="s">
        <v>3539</v>
      </c>
      <c r="C132" s="25" t="s">
        <v>3066</v>
      </c>
      <c r="D132" s="25">
        <v>5425</v>
      </c>
      <c r="E132" s="25">
        <v>2.5329999999999999</v>
      </c>
      <c r="F132" s="25" t="s">
        <v>39</v>
      </c>
      <c r="G132" s="25" t="s">
        <v>36</v>
      </c>
    </row>
    <row r="133" spans="1:7" x14ac:dyDescent="0.35">
      <c r="A133" s="25" t="s">
        <v>3590</v>
      </c>
      <c r="B133" s="25" t="s">
        <v>3591</v>
      </c>
      <c r="C133" s="25" t="s">
        <v>3084</v>
      </c>
      <c r="D133" s="25">
        <v>2773</v>
      </c>
      <c r="E133" s="25">
        <v>5.7060000000000004</v>
      </c>
      <c r="F133" s="25" t="s">
        <v>87</v>
      </c>
      <c r="G133" s="25" t="s">
        <v>36</v>
      </c>
    </row>
    <row r="134" spans="1:7" x14ac:dyDescent="0.35">
      <c r="A134" s="25" t="s">
        <v>3570</v>
      </c>
      <c r="B134" s="25" t="s">
        <v>3571</v>
      </c>
      <c r="C134" s="25" t="s">
        <v>3065</v>
      </c>
      <c r="D134" s="25">
        <v>6167</v>
      </c>
      <c r="E134" s="25">
        <v>4.3959999999999999</v>
      </c>
      <c r="F134" s="25" t="s">
        <v>36</v>
      </c>
      <c r="G134" s="25" t="s">
        <v>36</v>
      </c>
    </row>
    <row r="135" spans="1:7" x14ac:dyDescent="0.35">
      <c r="A135" s="25" t="s">
        <v>3582</v>
      </c>
      <c r="B135" s="25" t="s">
        <v>3583</v>
      </c>
      <c r="C135" s="25" t="s">
        <v>3066</v>
      </c>
      <c r="D135" s="25">
        <v>10546</v>
      </c>
      <c r="E135" s="25">
        <v>3.383</v>
      </c>
      <c r="F135" s="25" t="s">
        <v>36</v>
      </c>
      <c r="G135" s="25" t="s">
        <v>36</v>
      </c>
    </row>
    <row r="136" spans="1:7" x14ac:dyDescent="0.35">
      <c r="A136" s="25" t="s">
        <v>3550</v>
      </c>
      <c r="B136" s="25" t="s">
        <v>3551</v>
      </c>
      <c r="C136" s="25" t="s">
        <v>3070</v>
      </c>
      <c r="D136" s="25">
        <v>10414</v>
      </c>
      <c r="E136" s="25">
        <v>1.0509999999999999</v>
      </c>
      <c r="F136" s="25" t="s">
        <v>159</v>
      </c>
      <c r="G136" s="25" t="s">
        <v>36</v>
      </c>
    </row>
    <row r="137" spans="1:7" x14ac:dyDescent="0.35">
      <c r="A137" s="25" t="s">
        <v>3554</v>
      </c>
      <c r="B137" s="25" t="s">
        <v>3555</v>
      </c>
      <c r="C137" s="25" t="s">
        <v>3066</v>
      </c>
      <c r="D137" s="25">
        <v>5977</v>
      </c>
      <c r="E137" s="25">
        <v>2.3090000000000002</v>
      </c>
      <c r="F137" s="25" t="s">
        <v>50</v>
      </c>
      <c r="G137" s="25" t="s">
        <v>36</v>
      </c>
    </row>
    <row r="138" spans="1:7" x14ac:dyDescent="0.35">
      <c r="A138" s="25" t="s">
        <v>4773</v>
      </c>
      <c r="B138" s="25" t="s">
        <v>4774</v>
      </c>
      <c r="C138" s="25" t="s">
        <v>3073</v>
      </c>
      <c r="D138" s="25">
        <v>32458</v>
      </c>
      <c r="E138" s="25">
        <v>0.75</v>
      </c>
      <c r="F138" s="25" t="s">
        <v>36</v>
      </c>
      <c r="G138" s="25" t="s">
        <v>36</v>
      </c>
    </row>
    <row r="139" spans="1:7" x14ac:dyDescent="0.35">
      <c r="A139" s="25" t="s">
        <v>3674</v>
      </c>
      <c r="B139" s="25" t="s">
        <v>3675</v>
      </c>
      <c r="C139" s="25" t="s">
        <v>3070</v>
      </c>
      <c r="D139" s="25">
        <v>21109</v>
      </c>
      <c r="E139" s="25">
        <v>1.76</v>
      </c>
      <c r="F139" s="25" t="s">
        <v>78</v>
      </c>
      <c r="G139" s="25" t="s">
        <v>36</v>
      </c>
    </row>
    <row r="140" spans="1:7" x14ac:dyDescent="0.35">
      <c r="A140" s="25" t="s">
        <v>3580</v>
      </c>
      <c r="B140" s="25" t="s">
        <v>3581</v>
      </c>
      <c r="C140" s="25" t="s">
        <v>3084</v>
      </c>
      <c r="D140" s="25">
        <v>3312</v>
      </c>
      <c r="E140" s="25">
        <v>5.407</v>
      </c>
      <c r="F140" s="25" t="s">
        <v>39</v>
      </c>
      <c r="G140" s="25" t="s">
        <v>36</v>
      </c>
    </row>
    <row r="141" spans="1:7" x14ac:dyDescent="0.35">
      <c r="A141" s="25" t="s">
        <v>3616</v>
      </c>
      <c r="B141" s="25" t="s">
        <v>3617</v>
      </c>
      <c r="C141" s="25" t="s">
        <v>3066</v>
      </c>
      <c r="D141" s="25">
        <v>10575</v>
      </c>
      <c r="E141" s="25">
        <v>3.3769999999999998</v>
      </c>
      <c r="F141" s="25" t="s">
        <v>42</v>
      </c>
      <c r="G141" s="25" t="s">
        <v>36</v>
      </c>
    </row>
    <row r="142" spans="1:7" x14ac:dyDescent="0.35">
      <c r="A142" s="25" t="s">
        <v>3552</v>
      </c>
      <c r="B142" s="25" t="s">
        <v>3553</v>
      </c>
      <c r="C142" s="25" t="s">
        <v>3073</v>
      </c>
      <c r="D142" s="25">
        <v>11805</v>
      </c>
      <c r="E142" s="25">
        <v>0.75</v>
      </c>
      <c r="F142" s="25" t="s">
        <v>87</v>
      </c>
      <c r="G142" s="25" t="s">
        <v>878</v>
      </c>
    </row>
    <row r="143" spans="1:7" x14ac:dyDescent="0.35">
      <c r="A143" s="25" t="s">
        <v>3646</v>
      </c>
      <c r="B143" s="25" t="s">
        <v>3647</v>
      </c>
      <c r="C143" s="25" t="s">
        <v>3070</v>
      </c>
      <c r="D143" s="25">
        <v>24781</v>
      </c>
      <c r="E143" s="25">
        <v>1.3680000000000001</v>
      </c>
      <c r="F143" s="25" t="s">
        <v>36</v>
      </c>
      <c r="G143" s="25" t="s">
        <v>878</v>
      </c>
    </row>
    <row r="144" spans="1:7" x14ac:dyDescent="0.35">
      <c r="A144" s="25" t="s">
        <v>3544</v>
      </c>
      <c r="B144" s="25" t="s">
        <v>3545</v>
      </c>
      <c r="C144" s="25" t="s">
        <v>3070</v>
      </c>
      <c r="D144" s="25">
        <v>7964</v>
      </c>
      <c r="E144" s="25">
        <v>1.67</v>
      </c>
      <c r="F144" s="25" t="s">
        <v>100</v>
      </c>
      <c r="G144" s="25" t="s">
        <v>878</v>
      </c>
    </row>
    <row r="145" spans="1:7" x14ac:dyDescent="0.35">
      <c r="A145" s="25" t="s">
        <v>3584</v>
      </c>
      <c r="B145" s="25" t="s">
        <v>3585</v>
      </c>
      <c r="C145" s="25" t="s">
        <v>3084</v>
      </c>
      <c r="D145" s="25">
        <v>4641</v>
      </c>
      <c r="E145" s="25">
        <v>4.8730000000000002</v>
      </c>
      <c r="F145" s="25" t="s">
        <v>73</v>
      </c>
      <c r="G145" s="25" t="s">
        <v>36</v>
      </c>
    </row>
    <row r="146" spans="1:7" x14ac:dyDescent="0.35">
      <c r="A146" s="25" t="s">
        <v>4747</v>
      </c>
      <c r="B146" s="25" t="s">
        <v>4748</v>
      </c>
      <c r="C146" s="25" t="s">
        <v>3073</v>
      </c>
      <c r="D146" s="25">
        <v>16552</v>
      </c>
      <c r="E146" s="25">
        <v>0.74299999999999999</v>
      </c>
      <c r="F146" s="25" t="s">
        <v>87</v>
      </c>
      <c r="G146" s="25" t="s">
        <v>36</v>
      </c>
    </row>
    <row r="147" spans="1:7" x14ac:dyDescent="0.35">
      <c r="A147" s="25" t="s">
        <v>3688</v>
      </c>
      <c r="B147" s="25" t="s">
        <v>3689</v>
      </c>
      <c r="C147" s="25" t="s">
        <v>3073</v>
      </c>
      <c r="D147" s="25">
        <v>32458</v>
      </c>
      <c r="E147" s="25">
        <v>0.75</v>
      </c>
      <c r="F147" s="25" t="s">
        <v>47</v>
      </c>
      <c r="G147" s="25" t="s">
        <v>36</v>
      </c>
    </row>
    <row r="148" spans="1:7" x14ac:dyDescent="0.35">
      <c r="A148" s="25" t="s">
        <v>4775</v>
      </c>
      <c r="B148" s="25" t="s">
        <v>4776</v>
      </c>
      <c r="C148" s="25" t="s">
        <v>3073</v>
      </c>
      <c r="D148" s="25">
        <v>32458</v>
      </c>
      <c r="E148" s="25">
        <v>0.75</v>
      </c>
      <c r="F148" s="25" t="s">
        <v>36</v>
      </c>
      <c r="G148" s="25" t="s">
        <v>36</v>
      </c>
    </row>
  </sheetData>
  <sheetProtection algorithmName="SHA-512" hashValue="uj8HjS/gv+zERvqVUU2vIYqaNpQxE54dAW3hUVPrltiEwtpCRf/NEqq6O6VImpder+UoW6tgnPAcUFdXFFZ90A==" saltValue="nLYlfTdovCUyALdm+6U+eQ==" spinCount="100000" sheet="1" objects="1" scenarios="1"/>
  <autoFilter ref="A1:G125" xr:uid="{00000000-0001-0000-0900-000000000000}">
    <sortState xmlns:xlrd2="http://schemas.microsoft.com/office/spreadsheetml/2017/richdata2" ref="A2:G125">
      <sortCondition ref="B2:B125"/>
    </sortState>
  </autoFilter>
  <sortState xmlns:xlrd2="http://schemas.microsoft.com/office/spreadsheetml/2017/richdata2" ref="A2:G148">
    <sortCondition ref="B2:B148"/>
  </sortState>
  <pageMargins left="0.7" right="0.7" top="0.75" bottom="0.75" header="0.3" footer="0.3"/>
  <pageSetup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I160"/>
  <sheetViews>
    <sheetView zoomScaleNormal="100" workbookViewId="0"/>
  </sheetViews>
  <sheetFormatPr baseColWidth="10" defaultRowHeight="12.75" x14ac:dyDescent="0.35"/>
  <cols>
    <col min="1" max="1" width="11.73046875" bestFit="1" customWidth="1"/>
    <col min="2" max="2" width="27.1328125" bestFit="1" customWidth="1"/>
    <col min="3" max="3" width="10.33203125" bestFit="1" customWidth="1"/>
    <col min="4" max="4" width="5.73046875" bestFit="1" customWidth="1"/>
    <col min="5" max="5" width="5.86328125" bestFit="1" customWidth="1"/>
    <col min="6" max="6" width="8.59765625" bestFit="1" customWidth="1"/>
    <col min="7" max="7" width="5.53125" bestFit="1" customWidth="1"/>
  </cols>
  <sheetData>
    <row r="1" spans="1:7" x14ac:dyDescent="0.35">
      <c r="A1" s="41" t="s">
        <v>13</v>
      </c>
      <c r="B1" s="41" t="s">
        <v>3058</v>
      </c>
      <c r="C1" s="41" t="s">
        <v>3059</v>
      </c>
      <c r="D1" s="41" t="s">
        <v>3060</v>
      </c>
      <c r="E1" s="41" t="s">
        <v>3061</v>
      </c>
      <c r="F1" s="41" t="s">
        <v>3062</v>
      </c>
      <c r="G1" s="41" t="s">
        <v>3063</v>
      </c>
    </row>
    <row r="2" spans="1:7" x14ac:dyDescent="0.35">
      <c r="A2" s="25" t="s">
        <v>501</v>
      </c>
      <c r="B2" s="25" t="s">
        <v>1797</v>
      </c>
      <c r="C2" s="25" t="s">
        <v>3070</v>
      </c>
      <c r="D2" s="25">
        <v>21041</v>
      </c>
      <c r="E2" s="25">
        <v>1.7669999999999999</v>
      </c>
      <c r="F2" s="25" t="s">
        <v>53</v>
      </c>
      <c r="G2" s="25" t="s">
        <v>36</v>
      </c>
    </row>
    <row r="3" spans="1:7" x14ac:dyDescent="0.35">
      <c r="A3" s="25" t="s">
        <v>2346</v>
      </c>
      <c r="B3" s="25" t="s">
        <v>2347</v>
      </c>
      <c r="C3" s="25" t="s">
        <v>3065</v>
      </c>
      <c r="D3" s="25">
        <v>6100</v>
      </c>
      <c r="E3" s="25">
        <v>4.4139999999999997</v>
      </c>
      <c r="F3" s="25" t="s">
        <v>73</v>
      </c>
      <c r="G3" s="25" t="s">
        <v>36</v>
      </c>
    </row>
    <row r="4" spans="1:7" x14ac:dyDescent="0.35">
      <c r="A4" s="25" t="s">
        <v>405</v>
      </c>
      <c r="B4" s="25" t="s">
        <v>406</v>
      </c>
      <c r="C4" s="25" t="s">
        <v>3065</v>
      </c>
      <c r="D4" s="25">
        <v>7374</v>
      </c>
      <c r="E4" s="25">
        <v>4.077</v>
      </c>
      <c r="F4" s="25" t="s">
        <v>36</v>
      </c>
      <c r="G4" s="25" t="s">
        <v>36</v>
      </c>
    </row>
    <row r="5" spans="1:7" x14ac:dyDescent="0.35">
      <c r="A5" s="25" t="s">
        <v>237</v>
      </c>
      <c r="B5" s="25" t="s">
        <v>238</v>
      </c>
      <c r="C5" s="25" t="s">
        <v>3066</v>
      </c>
      <c r="D5" s="25">
        <v>18343</v>
      </c>
      <c r="E5" s="25">
        <v>2.11</v>
      </c>
      <c r="F5" s="25" t="s">
        <v>39</v>
      </c>
      <c r="G5" s="25" t="s">
        <v>36</v>
      </c>
    </row>
    <row r="6" spans="1:7" x14ac:dyDescent="0.35">
      <c r="A6" s="25" t="s">
        <v>3183</v>
      </c>
      <c r="B6" s="25" t="s">
        <v>3184</v>
      </c>
      <c r="C6" s="25" t="s">
        <v>3073</v>
      </c>
      <c r="D6" s="25">
        <v>32458</v>
      </c>
      <c r="E6" s="25">
        <v>0.75</v>
      </c>
      <c r="F6" s="25" t="s">
        <v>87</v>
      </c>
      <c r="G6" s="25" t="s">
        <v>36</v>
      </c>
    </row>
    <row r="7" spans="1:7" x14ac:dyDescent="0.35">
      <c r="A7" s="25" t="s">
        <v>3173</v>
      </c>
      <c r="B7" s="25" t="s">
        <v>3174</v>
      </c>
      <c r="C7" s="25" t="s">
        <v>3066</v>
      </c>
      <c r="D7" s="25">
        <v>15400</v>
      </c>
      <c r="E7" s="25">
        <v>2.5339999999999998</v>
      </c>
      <c r="F7" s="25" t="s">
        <v>50</v>
      </c>
      <c r="G7" s="25" t="s">
        <v>36</v>
      </c>
    </row>
    <row r="8" spans="1:7" x14ac:dyDescent="0.35">
      <c r="A8" s="25" t="s">
        <v>4796</v>
      </c>
      <c r="B8" s="25" t="s">
        <v>4797</v>
      </c>
      <c r="C8" s="25" t="s">
        <v>3065</v>
      </c>
      <c r="D8" s="25">
        <v>6663</v>
      </c>
      <c r="E8" s="25">
        <v>4.2549999999999999</v>
      </c>
      <c r="F8" s="25" t="s">
        <v>87</v>
      </c>
      <c r="G8" s="25" t="s">
        <v>36</v>
      </c>
    </row>
    <row r="9" spans="1:7" x14ac:dyDescent="0.35">
      <c r="A9" s="25" t="s">
        <v>2425</v>
      </c>
      <c r="B9" s="25" t="s">
        <v>2426</v>
      </c>
      <c r="C9" s="25" t="s">
        <v>3070</v>
      </c>
      <c r="D9" s="25">
        <v>11490</v>
      </c>
      <c r="E9" s="25">
        <v>0.81899999999999995</v>
      </c>
      <c r="F9" s="25" t="s">
        <v>83</v>
      </c>
      <c r="G9" s="25" t="s">
        <v>36</v>
      </c>
    </row>
    <row r="10" spans="1:7" x14ac:dyDescent="0.35">
      <c r="A10" s="25" t="s">
        <v>243</v>
      </c>
      <c r="B10" s="25" t="s">
        <v>244</v>
      </c>
      <c r="C10" s="25" t="s">
        <v>3073</v>
      </c>
      <c r="D10" s="25">
        <v>56955</v>
      </c>
      <c r="E10" s="25">
        <v>0.68200000000000005</v>
      </c>
      <c r="F10" s="25" t="s">
        <v>47</v>
      </c>
      <c r="G10" s="25" t="s">
        <v>36</v>
      </c>
    </row>
    <row r="11" spans="1:7" x14ac:dyDescent="0.35">
      <c r="A11" s="25" t="s">
        <v>3788</v>
      </c>
      <c r="B11" s="25" t="s">
        <v>3789</v>
      </c>
      <c r="C11" s="25" t="s">
        <v>3066</v>
      </c>
      <c r="D11" s="25">
        <v>16633</v>
      </c>
      <c r="E11" s="25">
        <v>2.35</v>
      </c>
      <c r="F11" s="25" t="s">
        <v>50</v>
      </c>
      <c r="G11" s="25" t="s">
        <v>36</v>
      </c>
    </row>
    <row r="12" spans="1:7" x14ac:dyDescent="0.35">
      <c r="A12" s="25" t="s">
        <v>4806</v>
      </c>
      <c r="B12" s="25" t="s">
        <v>4807</v>
      </c>
      <c r="C12" s="25" t="s">
        <v>3073</v>
      </c>
      <c r="D12" s="25">
        <v>32458</v>
      </c>
      <c r="E12" s="25">
        <v>0.75</v>
      </c>
      <c r="F12" s="25" t="s">
        <v>36</v>
      </c>
      <c r="G12" s="25" t="s">
        <v>36</v>
      </c>
    </row>
    <row r="13" spans="1:7" x14ac:dyDescent="0.35">
      <c r="A13" s="25" t="s">
        <v>4790</v>
      </c>
      <c r="B13" s="25" t="s">
        <v>4791</v>
      </c>
      <c r="C13" s="25" t="s">
        <v>3073</v>
      </c>
      <c r="D13" s="25">
        <v>16552</v>
      </c>
      <c r="E13" s="25">
        <v>0.74299999999999999</v>
      </c>
      <c r="F13" s="25" t="s">
        <v>39</v>
      </c>
      <c r="G13" s="25" t="s">
        <v>36</v>
      </c>
    </row>
    <row r="14" spans="1:7" x14ac:dyDescent="0.35">
      <c r="A14" s="25" t="s">
        <v>3768</v>
      </c>
      <c r="B14" s="25" t="s">
        <v>3769</v>
      </c>
      <c r="C14" s="25" t="s">
        <v>3070</v>
      </c>
      <c r="D14" s="25">
        <v>23286</v>
      </c>
      <c r="E14" s="25">
        <v>1.5109999999999999</v>
      </c>
      <c r="F14" s="25" t="s">
        <v>50</v>
      </c>
      <c r="G14" s="25" t="s">
        <v>36</v>
      </c>
    </row>
    <row r="15" spans="1:7" x14ac:dyDescent="0.35">
      <c r="A15" s="25" t="s">
        <v>241</v>
      </c>
      <c r="B15" s="25" t="s">
        <v>242</v>
      </c>
      <c r="C15" s="25" t="s">
        <v>3073</v>
      </c>
      <c r="D15" s="25">
        <v>32018</v>
      </c>
      <c r="E15" s="25">
        <v>0.78100000000000003</v>
      </c>
      <c r="F15" s="25" t="s">
        <v>47</v>
      </c>
      <c r="G15" s="25" t="s">
        <v>36</v>
      </c>
    </row>
    <row r="16" spans="1:7" x14ac:dyDescent="0.35">
      <c r="A16" s="25" t="s">
        <v>1801</v>
      </c>
      <c r="B16" s="25" t="s">
        <v>1802</v>
      </c>
      <c r="C16" s="25" t="s">
        <v>3065</v>
      </c>
      <c r="D16" s="25">
        <v>8679</v>
      </c>
      <c r="E16" s="25">
        <v>3.77</v>
      </c>
      <c r="F16" s="25" t="s">
        <v>83</v>
      </c>
      <c r="G16" s="25" t="s">
        <v>36</v>
      </c>
    </row>
    <row r="17" spans="1:9" x14ac:dyDescent="0.35">
      <c r="A17" s="25" t="s">
        <v>3746</v>
      </c>
      <c r="B17" s="25" t="s">
        <v>3747</v>
      </c>
      <c r="C17" s="25" t="s">
        <v>3070</v>
      </c>
      <c r="D17" s="25">
        <v>10651</v>
      </c>
      <c r="E17" s="25">
        <v>0.99</v>
      </c>
      <c r="F17" s="25" t="s">
        <v>39</v>
      </c>
      <c r="G17" s="25" t="s">
        <v>36</v>
      </c>
    </row>
    <row r="18" spans="1:9" x14ac:dyDescent="0.35">
      <c r="A18" s="25" t="s">
        <v>3985</v>
      </c>
      <c r="B18" s="25" t="s">
        <v>4789</v>
      </c>
      <c r="C18" s="25" t="s">
        <v>3066</v>
      </c>
      <c r="D18" s="25">
        <v>6680</v>
      </c>
      <c r="E18" s="25">
        <v>2.0630000000000002</v>
      </c>
      <c r="F18" s="25" t="s">
        <v>35</v>
      </c>
      <c r="G18" s="25" t="s">
        <v>36</v>
      </c>
    </row>
    <row r="19" spans="1:9" x14ac:dyDescent="0.35">
      <c r="A19" s="25" t="s">
        <v>1419</v>
      </c>
      <c r="B19" s="25" t="s">
        <v>1420</v>
      </c>
      <c r="C19" s="25" t="s">
        <v>3073</v>
      </c>
      <c r="D19" s="25">
        <v>32458</v>
      </c>
      <c r="E19" s="25">
        <v>0.75</v>
      </c>
      <c r="F19" s="25" t="s">
        <v>47</v>
      </c>
      <c r="G19" s="25" t="s">
        <v>878</v>
      </c>
      <c r="I19" s="33"/>
    </row>
    <row r="20" spans="1:9" x14ac:dyDescent="0.35">
      <c r="A20" s="25" t="s">
        <v>3780</v>
      </c>
      <c r="B20" s="25" t="s">
        <v>3781</v>
      </c>
      <c r="C20" s="25" t="s">
        <v>3066</v>
      </c>
      <c r="D20" s="25">
        <v>16643</v>
      </c>
      <c r="E20" s="25">
        <v>2.3479999999999999</v>
      </c>
      <c r="F20" s="25" t="s">
        <v>50</v>
      </c>
      <c r="G20" s="25" t="s">
        <v>36</v>
      </c>
    </row>
    <row r="21" spans="1:9" x14ac:dyDescent="0.35">
      <c r="A21" s="25" t="s">
        <v>4812</v>
      </c>
      <c r="B21" s="25" t="s">
        <v>4813</v>
      </c>
      <c r="C21" s="25" t="s">
        <v>3073</v>
      </c>
      <c r="D21" s="25">
        <v>44548</v>
      </c>
      <c r="E21" s="25">
        <v>0.745</v>
      </c>
      <c r="F21" s="25" t="s">
        <v>110</v>
      </c>
      <c r="G21" s="25" t="s">
        <v>36</v>
      </c>
    </row>
    <row r="22" spans="1:9" x14ac:dyDescent="0.35">
      <c r="A22" s="25" t="s">
        <v>247</v>
      </c>
      <c r="B22" s="25" t="s">
        <v>248</v>
      </c>
      <c r="C22" s="25" t="s">
        <v>3073</v>
      </c>
      <c r="D22" s="25">
        <v>32034</v>
      </c>
      <c r="E22" s="25">
        <v>0.78100000000000003</v>
      </c>
      <c r="F22" s="25" t="s">
        <v>148</v>
      </c>
      <c r="G22" s="25" t="s">
        <v>36</v>
      </c>
    </row>
    <row r="23" spans="1:9" x14ac:dyDescent="0.35">
      <c r="A23" s="25" t="s">
        <v>219</v>
      </c>
      <c r="B23" s="25" t="s">
        <v>220</v>
      </c>
      <c r="C23" s="25" t="s">
        <v>3065</v>
      </c>
      <c r="D23" s="25">
        <v>5476</v>
      </c>
      <c r="E23" s="25">
        <v>4.601</v>
      </c>
      <c r="F23" s="25" t="s">
        <v>36</v>
      </c>
      <c r="G23" s="25" t="s">
        <v>36</v>
      </c>
    </row>
    <row r="24" spans="1:9" x14ac:dyDescent="0.35">
      <c r="A24" s="25" t="s">
        <v>207</v>
      </c>
      <c r="B24" s="25" t="s">
        <v>208</v>
      </c>
      <c r="C24" s="25" t="s">
        <v>3073</v>
      </c>
      <c r="D24" s="25">
        <v>11805</v>
      </c>
      <c r="E24" s="25">
        <v>0.75</v>
      </c>
      <c r="F24" s="25" t="s">
        <v>100</v>
      </c>
      <c r="G24" s="25" t="s">
        <v>36</v>
      </c>
    </row>
    <row r="25" spans="1:9" x14ac:dyDescent="0.35">
      <c r="A25" s="25" t="s">
        <v>3171</v>
      </c>
      <c r="B25" s="25" t="s">
        <v>3172</v>
      </c>
      <c r="C25" s="25" t="s">
        <v>3065</v>
      </c>
      <c r="D25" s="25">
        <v>7210</v>
      </c>
      <c r="E25" s="25">
        <v>4.1109999999999998</v>
      </c>
      <c r="F25" s="25" t="s">
        <v>68</v>
      </c>
      <c r="G25" s="25" t="s">
        <v>36</v>
      </c>
    </row>
    <row r="26" spans="1:9" x14ac:dyDescent="0.35">
      <c r="A26" s="25" t="s">
        <v>2421</v>
      </c>
      <c r="B26" s="25" t="s">
        <v>2422</v>
      </c>
      <c r="C26" s="25" t="s">
        <v>3070</v>
      </c>
      <c r="D26" s="25">
        <v>26278</v>
      </c>
      <c r="E26" s="25">
        <v>1.2430000000000001</v>
      </c>
      <c r="F26" s="25" t="s">
        <v>53</v>
      </c>
      <c r="G26" s="25" t="s">
        <v>36</v>
      </c>
    </row>
    <row r="27" spans="1:9" x14ac:dyDescent="0.35">
      <c r="A27" s="25" t="s">
        <v>686</v>
      </c>
      <c r="B27" s="25" t="s">
        <v>687</v>
      </c>
      <c r="C27" s="25" t="s">
        <v>3084</v>
      </c>
      <c r="D27" s="25">
        <v>3732</v>
      </c>
      <c r="E27" s="25">
        <v>5.2169999999999996</v>
      </c>
      <c r="F27" s="25" t="s">
        <v>42</v>
      </c>
      <c r="G27" s="25" t="s">
        <v>36</v>
      </c>
    </row>
    <row r="28" spans="1:9" x14ac:dyDescent="0.35">
      <c r="A28" s="25" t="s">
        <v>3758</v>
      </c>
      <c r="B28" s="25" t="s">
        <v>3759</v>
      </c>
      <c r="C28" s="25" t="s">
        <v>3065</v>
      </c>
      <c r="D28" s="25">
        <v>8395</v>
      </c>
      <c r="E28" s="25">
        <v>3.8370000000000002</v>
      </c>
      <c r="F28" s="25" t="s">
        <v>68</v>
      </c>
      <c r="G28" s="25" t="s">
        <v>36</v>
      </c>
    </row>
    <row r="29" spans="1:9" x14ac:dyDescent="0.35">
      <c r="A29" s="25" t="s">
        <v>213</v>
      </c>
      <c r="B29" s="25" t="s">
        <v>214</v>
      </c>
      <c r="C29" s="25" t="s">
        <v>3070</v>
      </c>
      <c r="D29" s="25">
        <v>20660</v>
      </c>
      <c r="E29" s="25">
        <v>1.8140000000000001</v>
      </c>
      <c r="F29" s="25" t="s">
        <v>39</v>
      </c>
      <c r="G29" s="25" t="s">
        <v>878</v>
      </c>
    </row>
    <row r="30" spans="1:9" x14ac:dyDescent="0.35">
      <c r="A30" s="25" t="s">
        <v>211</v>
      </c>
      <c r="B30" s="25" t="s">
        <v>212</v>
      </c>
      <c r="C30" s="25" t="s">
        <v>3073</v>
      </c>
      <c r="D30" s="25">
        <v>11805</v>
      </c>
      <c r="E30" s="25">
        <v>0.75</v>
      </c>
      <c r="F30" s="25" t="s">
        <v>36</v>
      </c>
      <c r="G30" s="25" t="s">
        <v>878</v>
      </c>
    </row>
    <row r="31" spans="1:9" x14ac:dyDescent="0.35">
      <c r="A31" s="25" t="s">
        <v>225</v>
      </c>
      <c r="B31" s="25" t="s">
        <v>226</v>
      </c>
      <c r="C31" s="25" t="s">
        <v>3073</v>
      </c>
      <c r="D31" s="25">
        <v>11805</v>
      </c>
      <c r="E31" s="25">
        <v>0.75</v>
      </c>
      <c r="F31" s="25" t="s">
        <v>53</v>
      </c>
      <c r="G31" s="25" t="s">
        <v>878</v>
      </c>
    </row>
    <row r="32" spans="1:9" x14ac:dyDescent="0.35">
      <c r="A32" s="25" t="s">
        <v>1421</v>
      </c>
      <c r="B32" s="25" t="s">
        <v>1422</v>
      </c>
      <c r="C32" s="25" t="s">
        <v>3073</v>
      </c>
      <c r="D32" s="25">
        <v>32458</v>
      </c>
      <c r="E32" s="25">
        <v>0.75</v>
      </c>
      <c r="F32" s="25" t="s">
        <v>47</v>
      </c>
      <c r="G32" s="25" t="s">
        <v>878</v>
      </c>
    </row>
    <row r="33" spans="1:7" x14ac:dyDescent="0.35">
      <c r="A33" s="25" t="s">
        <v>229</v>
      </c>
      <c r="B33" s="25" t="s">
        <v>230</v>
      </c>
      <c r="C33" s="25" t="s">
        <v>3066</v>
      </c>
      <c r="D33" s="25">
        <v>13916</v>
      </c>
      <c r="E33" s="25">
        <v>2.7749999999999999</v>
      </c>
      <c r="F33" s="25" t="s">
        <v>39</v>
      </c>
      <c r="G33" s="25" t="s">
        <v>36</v>
      </c>
    </row>
    <row r="34" spans="1:7" x14ac:dyDescent="0.35">
      <c r="A34" s="25" t="s">
        <v>1423</v>
      </c>
      <c r="B34" s="25" t="s">
        <v>1424</v>
      </c>
      <c r="C34" s="25" t="s">
        <v>3073</v>
      </c>
      <c r="D34" s="25">
        <v>32458</v>
      </c>
      <c r="E34" s="25">
        <v>0.75</v>
      </c>
      <c r="F34" s="25" t="s">
        <v>36</v>
      </c>
      <c r="G34" s="25" t="s">
        <v>878</v>
      </c>
    </row>
    <row r="35" spans="1:7" x14ac:dyDescent="0.35">
      <c r="A35" s="25" t="s">
        <v>1425</v>
      </c>
      <c r="B35" s="25" t="s">
        <v>1426</v>
      </c>
      <c r="C35" s="25" t="s">
        <v>3073</v>
      </c>
      <c r="D35" s="25">
        <v>32458</v>
      </c>
      <c r="E35" s="25">
        <v>0.75</v>
      </c>
      <c r="F35" s="25" t="s">
        <v>36</v>
      </c>
      <c r="G35" s="25" t="s">
        <v>878</v>
      </c>
    </row>
    <row r="36" spans="1:7" x14ac:dyDescent="0.35">
      <c r="A36" s="25" t="s">
        <v>2409</v>
      </c>
      <c r="B36" s="25" t="s">
        <v>2410</v>
      </c>
      <c r="C36" s="25" t="s">
        <v>3070</v>
      </c>
      <c r="D36" s="25">
        <v>26258</v>
      </c>
      <c r="E36" s="25">
        <v>1.244</v>
      </c>
      <c r="F36" s="25" t="s">
        <v>78</v>
      </c>
      <c r="G36" s="25" t="s">
        <v>878</v>
      </c>
    </row>
    <row r="37" spans="1:7" x14ac:dyDescent="0.35">
      <c r="A37" s="25" t="s">
        <v>215</v>
      </c>
      <c r="B37" s="25" t="s">
        <v>216</v>
      </c>
      <c r="C37" s="25" t="s">
        <v>3065</v>
      </c>
      <c r="D37" s="25">
        <v>6054</v>
      </c>
      <c r="E37" s="25">
        <v>4.4290000000000003</v>
      </c>
      <c r="F37" s="25" t="s">
        <v>68</v>
      </c>
      <c r="G37" s="25" t="s">
        <v>36</v>
      </c>
    </row>
    <row r="38" spans="1:7" x14ac:dyDescent="0.35">
      <c r="A38" s="25" t="s">
        <v>217</v>
      </c>
      <c r="B38" s="25" t="s">
        <v>218</v>
      </c>
      <c r="C38" s="25" t="s">
        <v>3066</v>
      </c>
      <c r="D38" s="25">
        <v>13692</v>
      </c>
      <c r="E38" s="25">
        <v>2.8149999999999999</v>
      </c>
      <c r="F38" s="25" t="s">
        <v>100</v>
      </c>
      <c r="G38" s="25" t="s">
        <v>36</v>
      </c>
    </row>
    <row r="39" spans="1:7" x14ac:dyDescent="0.35">
      <c r="A39" s="25" t="s">
        <v>1427</v>
      </c>
      <c r="B39" s="25" t="s">
        <v>1428</v>
      </c>
      <c r="C39" s="25" t="s">
        <v>3073</v>
      </c>
      <c r="D39" s="25">
        <v>32458</v>
      </c>
      <c r="E39" s="25">
        <v>0.75</v>
      </c>
      <c r="F39" s="25" t="s">
        <v>36</v>
      </c>
      <c r="G39" s="25" t="s">
        <v>878</v>
      </c>
    </row>
    <row r="40" spans="1:7" x14ac:dyDescent="0.35">
      <c r="A40" s="25" t="s">
        <v>1429</v>
      </c>
      <c r="B40" s="25" t="s">
        <v>1430</v>
      </c>
      <c r="C40" s="25" t="s">
        <v>3073</v>
      </c>
      <c r="D40" s="25">
        <v>32458</v>
      </c>
      <c r="E40" s="25">
        <v>0.75</v>
      </c>
      <c r="F40" s="25" t="s">
        <v>36</v>
      </c>
      <c r="G40" s="25" t="s">
        <v>878</v>
      </c>
    </row>
    <row r="41" spans="1:7" x14ac:dyDescent="0.35">
      <c r="A41" s="25" t="s">
        <v>231</v>
      </c>
      <c r="B41" s="25" t="s">
        <v>232</v>
      </c>
      <c r="C41" s="25" t="s">
        <v>3073</v>
      </c>
      <c r="D41" s="25">
        <v>32458</v>
      </c>
      <c r="E41" s="25">
        <v>0.75</v>
      </c>
      <c r="F41" s="25" t="s">
        <v>42</v>
      </c>
      <c r="G41" s="25" t="s">
        <v>36</v>
      </c>
    </row>
    <row r="42" spans="1:7" x14ac:dyDescent="0.35">
      <c r="A42" s="25" t="s">
        <v>235</v>
      </c>
      <c r="B42" s="25" t="s">
        <v>236</v>
      </c>
      <c r="C42" s="25" t="s">
        <v>3073</v>
      </c>
      <c r="D42" s="25">
        <v>32458</v>
      </c>
      <c r="E42" s="25">
        <v>0.75</v>
      </c>
      <c r="F42" s="25" t="s">
        <v>100</v>
      </c>
      <c r="G42" s="25" t="s">
        <v>878</v>
      </c>
    </row>
    <row r="43" spans="1:7" x14ac:dyDescent="0.35">
      <c r="A43" s="25" t="s">
        <v>1431</v>
      </c>
      <c r="B43" s="25" t="s">
        <v>1432</v>
      </c>
      <c r="C43" s="25" t="s">
        <v>3073</v>
      </c>
      <c r="D43" s="25">
        <v>32458</v>
      </c>
      <c r="E43" s="25">
        <v>0.75</v>
      </c>
      <c r="F43" s="25" t="s">
        <v>36</v>
      </c>
      <c r="G43" s="25" t="s">
        <v>878</v>
      </c>
    </row>
    <row r="44" spans="1:7" x14ac:dyDescent="0.35">
      <c r="A44" s="25" t="s">
        <v>3179</v>
      </c>
      <c r="B44" s="25" t="s">
        <v>3180</v>
      </c>
      <c r="C44" s="25" t="s">
        <v>3066</v>
      </c>
      <c r="D44" s="25">
        <v>16522</v>
      </c>
      <c r="E44" s="25">
        <v>2.3660000000000001</v>
      </c>
      <c r="F44" s="25" t="s">
        <v>83</v>
      </c>
      <c r="G44" s="25" t="s">
        <v>36</v>
      </c>
    </row>
    <row r="45" spans="1:7" x14ac:dyDescent="0.35">
      <c r="A45" s="25" t="s">
        <v>4787</v>
      </c>
      <c r="B45" s="25" t="s">
        <v>4788</v>
      </c>
      <c r="C45" s="25" t="s">
        <v>3066</v>
      </c>
      <c r="D45" s="25">
        <v>5762</v>
      </c>
      <c r="E45" s="25">
        <v>2.3969999999999998</v>
      </c>
      <c r="F45" s="25" t="s">
        <v>35</v>
      </c>
      <c r="G45" s="25" t="s">
        <v>36</v>
      </c>
    </row>
    <row r="46" spans="1:7" x14ac:dyDescent="0.35">
      <c r="A46" s="25" t="s">
        <v>3778</v>
      </c>
      <c r="B46" s="25" t="s">
        <v>3779</v>
      </c>
      <c r="C46" s="25" t="s">
        <v>3073</v>
      </c>
      <c r="D46" s="25">
        <v>57910</v>
      </c>
      <c r="E46" s="25">
        <v>0.56299999999999994</v>
      </c>
      <c r="F46" s="25" t="s">
        <v>50</v>
      </c>
      <c r="G46" s="25" t="s">
        <v>36</v>
      </c>
    </row>
    <row r="47" spans="1:7" x14ac:dyDescent="0.35">
      <c r="A47" s="25" t="s">
        <v>205</v>
      </c>
      <c r="B47" s="25" t="s">
        <v>206</v>
      </c>
      <c r="C47" s="25" t="s">
        <v>3065</v>
      </c>
      <c r="D47" s="25">
        <v>3197</v>
      </c>
      <c r="E47" s="25">
        <v>3.6640000000000001</v>
      </c>
      <c r="F47" s="25" t="s">
        <v>159</v>
      </c>
      <c r="G47" s="25" t="s">
        <v>36</v>
      </c>
    </row>
    <row r="48" spans="1:7" x14ac:dyDescent="0.35">
      <c r="A48" s="25" t="s">
        <v>197</v>
      </c>
      <c r="B48" s="25" t="s">
        <v>198</v>
      </c>
      <c r="C48" s="25" t="s">
        <v>3084</v>
      </c>
      <c r="D48" s="25">
        <v>1287</v>
      </c>
      <c r="E48" s="25">
        <v>5.2869999999999999</v>
      </c>
      <c r="F48" s="25" t="s">
        <v>68</v>
      </c>
      <c r="G48" s="25" t="s">
        <v>36</v>
      </c>
    </row>
    <row r="49" spans="1:7" x14ac:dyDescent="0.35">
      <c r="A49" s="25" t="s">
        <v>502</v>
      </c>
      <c r="B49" s="25" t="s">
        <v>503</v>
      </c>
      <c r="C49" s="25" t="s">
        <v>3073</v>
      </c>
      <c r="D49" s="25">
        <v>32458</v>
      </c>
      <c r="E49" s="25">
        <v>0.75</v>
      </c>
      <c r="F49" s="25" t="s">
        <v>53</v>
      </c>
      <c r="G49" s="25" t="s">
        <v>36</v>
      </c>
    </row>
    <row r="50" spans="1:7" x14ac:dyDescent="0.35">
      <c r="A50" s="25" t="s">
        <v>3764</v>
      </c>
      <c r="B50" s="25" t="s">
        <v>3765</v>
      </c>
      <c r="C50" s="25" t="s">
        <v>3073</v>
      </c>
      <c r="D50" s="25">
        <v>32209</v>
      </c>
      <c r="E50" s="25">
        <v>0.76800000000000002</v>
      </c>
      <c r="F50" s="25" t="s">
        <v>87</v>
      </c>
      <c r="G50" s="25" t="s">
        <v>36</v>
      </c>
    </row>
    <row r="51" spans="1:7" x14ac:dyDescent="0.35">
      <c r="A51" s="25" t="s">
        <v>2417</v>
      </c>
      <c r="B51" s="25" t="s">
        <v>2418</v>
      </c>
      <c r="C51" s="25" t="s">
        <v>3065</v>
      </c>
      <c r="D51" s="25">
        <v>6509</v>
      </c>
      <c r="E51" s="25">
        <v>4.2939999999999996</v>
      </c>
      <c r="F51" s="25" t="s">
        <v>39</v>
      </c>
      <c r="G51" s="25" t="s">
        <v>36</v>
      </c>
    </row>
    <row r="52" spans="1:7" x14ac:dyDescent="0.35">
      <c r="A52" s="25" t="s">
        <v>1433</v>
      </c>
      <c r="B52" s="25" t="s">
        <v>1434</v>
      </c>
      <c r="C52" s="25" t="s">
        <v>3066</v>
      </c>
      <c r="D52" s="25">
        <v>11928</v>
      </c>
      <c r="E52" s="25">
        <v>3.117</v>
      </c>
      <c r="F52" s="25" t="s">
        <v>68</v>
      </c>
      <c r="G52" s="25" t="s">
        <v>36</v>
      </c>
    </row>
    <row r="53" spans="1:7" x14ac:dyDescent="0.35">
      <c r="A53" s="25" t="s">
        <v>3155</v>
      </c>
      <c r="B53" s="25" t="s">
        <v>3156</v>
      </c>
      <c r="C53" s="25" t="s">
        <v>3073</v>
      </c>
      <c r="D53" s="25">
        <v>11805</v>
      </c>
      <c r="E53" s="25">
        <v>0.75</v>
      </c>
      <c r="F53" s="25" t="s">
        <v>35</v>
      </c>
      <c r="G53" s="25" t="s">
        <v>36</v>
      </c>
    </row>
    <row r="54" spans="1:7" x14ac:dyDescent="0.35">
      <c r="A54" s="25" t="s">
        <v>3163</v>
      </c>
      <c r="B54" s="25" t="s">
        <v>3164</v>
      </c>
      <c r="C54" s="25" t="s">
        <v>3084</v>
      </c>
      <c r="D54" s="25">
        <v>2600</v>
      </c>
      <c r="E54" s="25">
        <v>5.81</v>
      </c>
      <c r="F54" s="25" t="s">
        <v>36</v>
      </c>
      <c r="G54" s="25" t="s">
        <v>36</v>
      </c>
    </row>
    <row r="55" spans="1:7" x14ac:dyDescent="0.35">
      <c r="A55" s="25" t="s">
        <v>684</v>
      </c>
      <c r="B55" s="25" t="s">
        <v>685</v>
      </c>
      <c r="C55" s="25" t="s">
        <v>3073</v>
      </c>
      <c r="D55" s="25">
        <v>32458</v>
      </c>
      <c r="E55" s="25">
        <v>0.75</v>
      </c>
      <c r="F55" s="25" t="s">
        <v>53</v>
      </c>
      <c r="G55" s="25" t="s">
        <v>878</v>
      </c>
    </row>
    <row r="56" spans="1:7" x14ac:dyDescent="0.35">
      <c r="A56" s="25" t="s">
        <v>2423</v>
      </c>
      <c r="B56" s="25" t="s">
        <v>2424</v>
      </c>
      <c r="C56" s="25" t="s">
        <v>3066</v>
      </c>
      <c r="D56" s="25">
        <v>5780</v>
      </c>
      <c r="E56" s="25">
        <v>2.3879999999999999</v>
      </c>
      <c r="F56" s="25" t="s">
        <v>100</v>
      </c>
      <c r="G56" s="25" t="s">
        <v>36</v>
      </c>
    </row>
    <row r="57" spans="1:7" x14ac:dyDescent="0.35">
      <c r="A57" s="25" t="s">
        <v>3782</v>
      </c>
      <c r="B57" s="25" t="s">
        <v>3783</v>
      </c>
      <c r="C57" s="25" t="s">
        <v>3073</v>
      </c>
      <c r="D57" s="25">
        <v>32458</v>
      </c>
      <c r="E57" s="25">
        <v>0.75</v>
      </c>
      <c r="F57" s="25" t="s">
        <v>53</v>
      </c>
      <c r="G57" s="25" t="s">
        <v>36</v>
      </c>
    </row>
    <row r="58" spans="1:7" x14ac:dyDescent="0.35">
      <c r="A58" s="25" t="s">
        <v>3784</v>
      </c>
      <c r="B58" s="25" t="s">
        <v>3785</v>
      </c>
      <c r="C58" s="25" t="s">
        <v>3073</v>
      </c>
      <c r="D58" s="25">
        <v>32458</v>
      </c>
      <c r="E58" s="25">
        <v>0.75</v>
      </c>
      <c r="F58" s="25" t="s">
        <v>36</v>
      </c>
      <c r="G58" s="25" t="s">
        <v>36</v>
      </c>
    </row>
    <row r="59" spans="1:7" x14ac:dyDescent="0.35">
      <c r="A59" s="25" t="s">
        <v>1435</v>
      </c>
      <c r="B59" s="25" t="s">
        <v>1436</v>
      </c>
      <c r="C59" s="25" t="s">
        <v>3073</v>
      </c>
      <c r="D59" s="25">
        <v>32458</v>
      </c>
      <c r="E59" s="25">
        <v>0.75</v>
      </c>
      <c r="F59" s="25" t="s">
        <v>36</v>
      </c>
      <c r="G59" s="25" t="s">
        <v>878</v>
      </c>
    </row>
    <row r="60" spans="1:7" x14ac:dyDescent="0.35">
      <c r="A60" s="25" t="s">
        <v>239</v>
      </c>
      <c r="B60" s="25" t="s">
        <v>240</v>
      </c>
      <c r="C60" s="25" t="s">
        <v>3073</v>
      </c>
      <c r="D60" s="25">
        <v>32458</v>
      </c>
      <c r="E60" s="25">
        <v>0.75</v>
      </c>
      <c r="F60" s="25" t="s">
        <v>47</v>
      </c>
      <c r="G60" s="25" t="s">
        <v>878</v>
      </c>
    </row>
    <row r="61" spans="1:7" x14ac:dyDescent="0.35">
      <c r="A61" s="25" t="s">
        <v>227</v>
      </c>
      <c r="B61" s="25" t="s">
        <v>228</v>
      </c>
      <c r="C61" s="25" t="s">
        <v>3073</v>
      </c>
      <c r="D61" s="25">
        <v>11805</v>
      </c>
      <c r="E61" s="25">
        <v>0.75</v>
      </c>
      <c r="F61" s="25" t="s">
        <v>42</v>
      </c>
      <c r="G61" s="25" t="s">
        <v>878</v>
      </c>
    </row>
    <row r="62" spans="1:7" x14ac:dyDescent="0.35">
      <c r="A62" s="25" t="s">
        <v>2415</v>
      </c>
      <c r="B62" s="25" t="s">
        <v>2416</v>
      </c>
      <c r="C62" s="25" t="s">
        <v>3066</v>
      </c>
      <c r="D62" s="25">
        <v>13090</v>
      </c>
      <c r="E62" s="25">
        <v>2.9180000000000001</v>
      </c>
      <c r="F62" s="25" t="s">
        <v>36</v>
      </c>
      <c r="G62" s="25" t="s">
        <v>36</v>
      </c>
    </row>
    <row r="63" spans="1:7" x14ac:dyDescent="0.35">
      <c r="A63" s="25" t="s">
        <v>249</v>
      </c>
      <c r="B63" s="25" t="s">
        <v>250</v>
      </c>
      <c r="C63" s="25" t="s">
        <v>3073</v>
      </c>
      <c r="D63" s="25">
        <v>56671</v>
      </c>
      <c r="E63" s="25">
        <v>0.71</v>
      </c>
      <c r="F63" s="25" t="s">
        <v>47</v>
      </c>
      <c r="G63" s="25" t="s">
        <v>36</v>
      </c>
    </row>
    <row r="64" spans="1:7" x14ac:dyDescent="0.35">
      <c r="A64" s="25" t="s">
        <v>2480</v>
      </c>
      <c r="B64" s="25" t="s">
        <v>2481</v>
      </c>
      <c r="C64" s="25" t="s">
        <v>3065</v>
      </c>
      <c r="D64" s="25">
        <v>6683</v>
      </c>
      <c r="E64" s="25">
        <v>4.2489999999999997</v>
      </c>
      <c r="F64" s="25" t="s">
        <v>83</v>
      </c>
      <c r="G64" s="25" t="s">
        <v>36</v>
      </c>
    </row>
    <row r="65" spans="1:7" x14ac:dyDescent="0.35">
      <c r="A65" s="25" t="s">
        <v>2437</v>
      </c>
      <c r="B65" s="25" t="s">
        <v>2438</v>
      </c>
      <c r="C65" s="25" t="s">
        <v>3070</v>
      </c>
      <c r="D65" s="25">
        <v>20550</v>
      </c>
      <c r="E65" s="25">
        <v>1.827</v>
      </c>
      <c r="F65" s="25" t="s">
        <v>53</v>
      </c>
      <c r="G65" s="25" t="s">
        <v>36</v>
      </c>
    </row>
    <row r="66" spans="1:7" x14ac:dyDescent="0.35">
      <c r="A66" s="25" t="s">
        <v>3756</v>
      </c>
      <c r="B66" s="25" t="s">
        <v>3757</v>
      </c>
      <c r="C66" s="25" t="s">
        <v>3065</v>
      </c>
      <c r="D66" s="25">
        <v>10066</v>
      </c>
      <c r="E66" s="25">
        <v>3.4809999999999999</v>
      </c>
      <c r="F66" s="25" t="s">
        <v>73</v>
      </c>
      <c r="G66" s="25" t="s">
        <v>36</v>
      </c>
    </row>
    <row r="67" spans="1:7" x14ac:dyDescent="0.35">
      <c r="A67" s="25" t="s">
        <v>1437</v>
      </c>
      <c r="B67" s="25" t="s">
        <v>1438</v>
      </c>
      <c r="C67" s="25" t="s">
        <v>3073</v>
      </c>
      <c r="D67" s="25">
        <v>32458</v>
      </c>
      <c r="E67" s="25">
        <v>0.75</v>
      </c>
      <c r="F67" s="25" t="s">
        <v>36</v>
      </c>
      <c r="G67" s="25" t="s">
        <v>878</v>
      </c>
    </row>
    <row r="68" spans="1:7" x14ac:dyDescent="0.35">
      <c r="A68" s="25" t="s">
        <v>2405</v>
      </c>
      <c r="B68" s="25" t="s">
        <v>2406</v>
      </c>
      <c r="C68" s="25" t="s">
        <v>3084</v>
      </c>
      <c r="D68" s="25">
        <v>3433</v>
      </c>
      <c r="E68" s="25">
        <v>5.3460000000000001</v>
      </c>
      <c r="F68" s="25" t="s">
        <v>53</v>
      </c>
      <c r="G68" s="25" t="s">
        <v>36</v>
      </c>
    </row>
    <row r="69" spans="1:7" x14ac:dyDescent="0.35">
      <c r="A69" s="25" t="s">
        <v>504</v>
      </c>
      <c r="B69" s="25" t="s">
        <v>505</v>
      </c>
      <c r="C69" s="25" t="s">
        <v>3073</v>
      </c>
      <c r="D69" s="25">
        <v>32458</v>
      </c>
      <c r="E69" s="25">
        <v>0.75</v>
      </c>
      <c r="F69" s="25" t="s">
        <v>36</v>
      </c>
      <c r="G69" s="25" t="s">
        <v>878</v>
      </c>
    </row>
    <row r="70" spans="1:7" x14ac:dyDescent="0.35">
      <c r="A70" s="25" t="s">
        <v>506</v>
      </c>
      <c r="B70" s="25" t="s">
        <v>507</v>
      </c>
      <c r="C70" s="25" t="s">
        <v>3073</v>
      </c>
      <c r="D70" s="25">
        <v>32458</v>
      </c>
      <c r="E70" s="25">
        <v>0.75</v>
      </c>
      <c r="F70" s="25" t="s">
        <v>36</v>
      </c>
      <c r="G70" s="25" t="s">
        <v>878</v>
      </c>
    </row>
    <row r="71" spans="1:7" x14ac:dyDescent="0.35">
      <c r="A71" s="25" t="s">
        <v>3766</v>
      </c>
      <c r="B71" s="25" t="s">
        <v>3767</v>
      </c>
      <c r="C71" s="25" t="s">
        <v>3073</v>
      </c>
      <c r="D71" s="25">
        <v>32458</v>
      </c>
      <c r="E71" s="25">
        <v>0.75</v>
      </c>
      <c r="F71" s="25" t="s">
        <v>87</v>
      </c>
      <c r="G71" s="25" t="s">
        <v>36</v>
      </c>
    </row>
    <row r="72" spans="1:7" x14ac:dyDescent="0.35">
      <c r="A72" s="25" t="s">
        <v>1439</v>
      </c>
      <c r="B72" s="25" t="s">
        <v>1440</v>
      </c>
      <c r="C72" s="25" t="s">
        <v>3073</v>
      </c>
      <c r="D72" s="25">
        <v>32458</v>
      </c>
      <c r="E72" s="25">
        <v>0.75</v>
      </c>
      <c r="F72" s="25" t="s">
        <v>36</v>
      </c>
      <c r="G72" s="25" t="s">
        <v>878</v>
      </c>
    </row>
    <row r="73" spans="1:7" x14ac:dyDescent="0.35">
      <c r="A73" s="25" t="s">
        <v>3181</v>
      </c>
      <c r="B73" s="25" t="s">
        <v>3182</v>
      </c>
      <c r="C73" s="25" t="s">
        <v>3070</v>
      </c>
      <c r="D73" s="25">
        <v>29858</v>
      </c>
      <c r="E73" s="25">
        <v>0.93899999999999995</v>
      </c>
      <c r="F73" s="25" t="s">
        <v>83</v>
      </c>
      <c r="G73" s="25" t="s">
        <v>36</v>
      </c>
    </row>
    <row r="74" spans="1:7" x14ac:dyDescent="0.35">
      <c r="A74" s="25" t="s">
        <v>3762</v>
      </c>
      <c r="B74" s="25" t="s">
        <v>3763</v>
      </c>
      <c r="C74" s="25" t="s">
        <v>3066</v>
      </c>
      <c r="D74" s="25">
        <v>12526</v>
      </c>
      <c r="E74" s="25">
        <v>3.012</v>
      </c>
      <c r="F74" s="25" t="s">
        <v>87</v>
      </c>
      <c r="G74" s="25" t="s">
        <v>36</v>
      </c>
    </row>
    <row r="75" spans="1:7" x14ac:dyDescent="0.35">
      <c r="A75" s="25" t="s">
        <v>3754</v>
      </c>
      <c r="B75" s="25" t="s">
        <v>3755</v>
      </c>
      <c r="C75" s="25" t="s">
        <v>3084</v>
      </c>
      <c r="D75" s="25">
        <v>4219</v>
      </c>
      <c r="E75" s="25">
        <v>5.0279999999999996</v>
      </c>
      <c r="F75" s="25" t="s">
        <v>78</v>
      </c>
      <c r="G75" s="25" t="s">
        <v>36</v>
      </c>
    </row>
    <row r="76" spans="1:7" x14ac:dyDescent="0.35">
      <c r="A76" s="25" t="s">
        <v>1441</v>
      </c>
      <c r="B76" s="25" t="s">
        <v>1442</v>
      </c>
      <c r="C76" s="25" t="s">
        <v>3073</v>
      </c>
      <c r="D76" s="25">
        <v>32458</v>
      </c>
      <c r="E76" s="25">
        <v>0.75</v>
      </c>
      <c r="F76" s="25" t="s">
        <v>36</v>
      </c>
      <c r="G76" s="25" t="s">
        <v>878</v>
      </c>
    </row>
    <row r="77" spans="1:7" x14ac:dyDescent="0.35">
      <c r="A77" s="25" t="s">
        <v>255</v>
      </c>
      <c r="B77" s="25" t="s">
        <v>256</v>
      </c>
      <c r="C77" s="25" t="s">
        <v>3073</v>
      </c>
      <c r="D77" s="25">
        <v>32458</v>
      </c>
      <c r="E77" s="25">
        <v>0.75</v>
      </c>
      <c r="F77" s="25" t="s">
        <v>39</v>
      </c>
      <c r="G77" s="25" t="s">
        <v>36</v>
      </c>
    </row>
    <row r="78" spans="1:7" x14ac:dyDescent="0.35">
      <c r="A78" s="25" t="s">
        <v>1443</v>
      </c>
      <c r="B78" s="25" t="s">
        <v>1444</v>
      </c>
      <c r="C78" s="25" t="s">
        <v>3073</v>
      </c>
      <c r="D78" s="25">
        <v>32458</v>
      </c>
      <c r="E78" s="25">
        <v>0.75</v>
      </c>
      <c r="F78" s="25" t="s">
        <v>36</v>
      </c>
      <c r="G78" s="25" t="s">
        <v>878</v>
      </c>
    </row>
    <row r="79" spans="1:7" x14ac:dyDescent="0.35">
      <c r="A79" s="25" t="s">
        <v>3169</v>
      </c>
      <c r="B79" s="25" t="s">
        <v>3170</v>
      </c>
      <c r="C79" s="25" t="s">
        <v>3066</v>
      </c>
      <c r="D79" s="25">
        <v>12796</v>
      </c>
      <c r="E79" s="25">
        <v>2.9689999999999999</v>
      </c>
      <c r="F79" s="25" t="s">
        <v>36</v>
      </c>
      <c r="G79" s="25" t="s">
        <v>36</v>
      </c>
    </row>
    <row r="80" spans="1:7" x14ac:dyDescent="0.35">
      <c r="A80" s="25" t="s">
        <v>4804</v>
      </c>
      <c r="B80" s="25" t="s">
        <v>4805</v>
      </c>
      <c r="C80" s="25" t="s">
        <v>3073</v>
      </c>
      <c r="D80" s="25">
        <v>32458</v>
      </c>
      <c r="E80" s="25">
        <v>0.75</v>
      </c>
      <c r="F80" s="25" t="s">
        <v>50</v>
      </c>
      <c r="G80" s="25" t="s">
        <v>36</v>
      </c>
    </row>
    <row r="81" spans="1:7" x14ac:dyDescent="0.35">
      <c r="A81" s="25" t="s">
        <v>223</v>
      </c>
      <c r="B81" s="25" t="s">
        <v>224</v>
      </c>
      <c r="C81" s="25" t="s">
        <v>3073</v>
      </c>
      <c r="D81" s="25">
        <v>32458</v>
      </c>
      <c r="E81" s="25">
        <v>0.75</v>
      </c>
      <c r="F81" s="25" t="s">
        <v>36</v>
      </c>
      <c r="G81" s="25" t="s">
        <v>878</v>
      </c>
    </row>
    <row r="82" spans="1:7" x14ac:dyDescent="0.35">
      <c r="A82" s="25" t="s">
        <v>508</v>
      </c>
      <c r="B82" s="25" t="s">
        <v>509</v>
      </c>
      <c r="C82" s="25" t="s">
        <v>3073</v>
      </c>
      <c r="D82" s="25">
        <v>32458</v>
      </c>
      <c r="E82" s="25">
        <v>0.75</v>
      </c>
      <c r="F82" s="25" t="s">
        <v>73</v>
      </c>
      <c r="G82" s="25" t="s">
        <v>878</v>
      </c>
    </row>
    <row r="83" spans="1:7" x14ac:dyDescent="0.35">
      <c r="A83" s="25" t="s">
        <v>203</v>
      </c>
      <c r="B83" s="25" t="s">
        <v>204</v>
      </c>
      <c r="C83" s="25" t="s">
        <v>3066</v>
      </c>
      <c r="D83" s="25">
        <v>6711</v>
      </c>
      <c r="E83" s="25">
        <v>2.0529999999999999</v>
      </c>
      <c r="F83" s="25" t="s">
        <v>53</v>
      </c>
      <c r="G83" s="25" t="s">
        <v>36</v>
      </c>
    </row>
    <row r="84" spans="1:7" x14ac:dyDescent="0.35">
      <c r="A84" s="25" t="s">
        <v>3750</v>
      </c>
      <c r="B84" s="25" t="s">
        <v>3751</v>
      </c>
      <c r="C84" s="25" t="s">
        <v>3066</v>
      </c>
      <c r="D84" s="25">
        <v>5126</v>
      </c>
      <c r="E84" s="25">
        <v>2.6560000000000001</v>
      </c>
      <c r="F84" s="25" t="s">
        <v>83</v>
      </c>
      <c r="G84" s="25" t="s">
        <v>36</v>
      </c>
    </row>
    <row r="85" spans="1:7" x14ac:dyDescent="0.35">
      <c r="A85" s="25" t="s">
        <v>497</v>
      </c>
      <c r="B85" s="25" t="s">
        <v>498</v>
      </c>
      <c r="C85" s="25" t="s">
        <v>3065</v>
      </c>
      <c r="D85" s="25">
        <v>2759</v>
      </c>
      <c r="E85" s="25">
        <v>3.9420000000000002</v>
      </c>
      <c r="F85" s="25" t="s">
        <v>53</v>
      </c>
      <c r="G85" s="25" t="s">
        <v>36</v>
      </c>
    </row>
    <row r="86" spans="1:7" x14ac:dyDescent="0.35">
      <c r="A86" s="25" t="s">
        <v>4810</v>
      </c>
      <c r="B86" s="25" t="s">
        <v>4811</v>
      </c>
      <c r="C86" s="25" t="s">
        <v>3073</v>
      </c>
      <c r="D86" s="25">
        <v>44548</v>
      </c>
      <c r="E86" s="25">
        <v>0.745</v>
      </c>
      <c r="F86" s="25" t="s">
        <v>110</v>
      </c>
      <c r="G86" s="25" t="s">
        <v>36</v>
      </c>
    </row>
    <row r="87" spans="1:7" x14ac:dyDescent="0.35">
      <c r="A87" s="25" t="s">
        <v>2413</v>
      </c>
      <c r="B87" s="25" t="s">
        <v>2414</v>
      </c>
      <c r="C87" s="25" t="s">
        <v>3070</v>
      </c>
      <c r="D87" s="25">
        <v>27370</v>
      </c>
      <c r="E87" s="25">
        <v>1.149</v>
      </c>
      <c r="F87" s="25" t="s">
        <v>36</v>
      </c>
      <c r="G87" s="25" t="s">
        <v>36</v>
      </c>
    </row>
    <row r="88" spans="1:7" x14ac:dyDescent="0.35">
      <c r="A88" s="25" t="s">
        <v>2411</v>
      </c>
      <c r="B88" s="25" t="s">
        <v>2412</v>
      </c>
      <c r="C88" s="25" t="s">
        <v>3066</v>
      </c>
      <c r="D88" s="25">
        <v>15148</v>
      </c>
      <c r="E88" s="25">
        <v>2.5750000000000002</v>
      </c>
      <c r="F88" s="25" t="s">
        <v>73</v>
      </c>
      <c r="G88" s="25" t="s">
        <v>36</v>
      </c>
    </row>
    <row r="89" spans="1:7" x14ac:dyDescent="0.35">
      <c r="A89" s="25" t="s">
        <v>1445</v>
      </c>
      <c r="B89" s="25" t="s">
        <v>1446</v>
      </c>
      <c r="C89" s="25" t="s">
        <v>3073</v>
      </c>
      <c r="D89" s="25">
        <v>32458</v>
      </c>
      <c r="E89" s="25">
        <v>0.75</v>
      </c>
      <c r="F89" s="25" t="s">
        <v>36</v>
      </c>
      <c r="G89" s="25" t="s">
        <v>878</v>
      </c>
    </row>
    <row r="90" spans="1:7" x14ac:dyDescent="0.35">
      <c r="A90" s="25" t="s">
        <v>1447</v>
      </c>
      <c r="B90" s="25" t="s">
        <v>1448</v>
      </c>
      <c r="C90" s="25" t="s">
        <v>3073</v>
      </c>
      <c r="D90" s="25">
        <v>32458</v>
      </c>
      <c r="E90" s="25">
        <v>0.75</v>
      </c>
      <c r="F90" s="25" t="s">
        <v>47</v>
      </c>
      <c r="G90" s="25" t="s">
        <v>878</v>
      </c>
    </row>
    <row r="91" spans="1:7" x14ac:dyDescent="0.35">
      <c r="A91" s="25" t="s">
        <v>2407</v>
      </c>
      <c r="B91" s="25" t="s">
        <v>2408</v>
      </c>
      <c r="C91" s="25" t="s">
        <v>3065</v>
      </c>
      <c r="D91" s="25">
        <v>6430</v>
      </c>
      <c r="E91" s="25">
        <v>4.3179999999999996</v>
      </c>
      <c r="F91" s="25" t="s">
        <v>53</v>
      </c>
      <c r="G91" s="25" t="s">
        <v>36</v>
      </c>
    </row>
    <row r="92" spans="1:7" x14ac:dyDescent="0.35">
      <c r="A92" s="25" t="s">
        <v>3752</v>
      </c>
      <c r="B92" s="25" t="s">
        <v>3753</v>
      </c>
      <c r="C92" s="25" t="s">
        <v>3066</v>
      </c>
      <c r="D92" s="25">
        <v>4451</v>
      </c>
      <c r="E92" s="25">
        <v>2.972</v>
      </c>
      <c r="F92" s="25" t="s">
        <v>83</v>
      </c>
      <c r="G92" s="25" t="s">
        <v>36</v>
      </c>
    </row>
    <row r="93" spans="1:7" x14ac:dyDescent="0.35">
      <c r="A93" s="25" t="s">
        <v>1795</v>
      </c>
      <c r="B93" s="25" t="s">
        <v>1796</v>
      </c>
      <c r="C93" s="25" t="s">
        <v>3070</v>
      </c>
      <c r="D93" s="25">
        <v>28762</v>
      </c>
      <c r="E93" s="25">
        <v>1.0129999999999999</v>
      </c>
      <c r="F93" s="25" t="s">
        <v>78</v>
      </c>
      <c r="G93" s="25" t="s">
        <v>878</v>
      </c>
    </row>
    <row r="94" spans="1:7" x14ac:dyDescent="0.35">
      <c r="A94" s="25" t="s">
        <v>2403</v>
      </c>
      <c r="B94" s="25" t="s">
        <v>2404</v>
      </c>
      <c r="C94" s="25" t="s">
        <v>3084</v>
      </c>
      <c r="D94" s="25">
        <v>1889</v>
      </c>
      <c r="E94" s="25">
        <v>4.6369999999999996</v>
      </c>
      <c r="F94" s="25" t="s">
        <v>100</v>
      </c>
      <c r="G94" s="25" t="s">
        <v>36</v>
      </c>
    </row>
    <row r="95" spans="1:7" x14ac:dyDescent="0.35">
      <c r="A95" s="25" t="s">
        <v>1449</v>
      </c>
      <c r="B95" s="25" t="s">
        <v>1450</v>
      </c>
      <c r="C95" s="25" t="s">
        <v>3073</v>
      </c>
      <c r="D95" s="25">
        <v>32458</v>
      </c>
      <c r="E95" s="25">
        <v>0.75</v>
      </c>
      <c r="F95" s="25" t="s">
        <v>42</v>
      </c>
      <c r="G95" s="25" t="s">
        <v>878</v>
      </c>
    </row>
    <row r="96" spans="1:7" x14ac:dyDescent="0.35">
      <c r="A96" s="25" t="s">
        <v>1451</v>
      </c>
      <c r="B96" s="25" t="s">
        <v>1452</v>
      </c>
      <c r="C96" s="25" t="s">
        <v>3073</v>
      </c>
      <c r="D96" s="25">
        <v>32458</v>
      </c>
      <c r="E96" s="25">
        <v>0.75</v>
      </c>
      <c r="F96" s="25" t="s">
        <v>36</v>
      </c>
      <c r="G96" s="25" t="s">
        <v>878</v>
      </c>
    </row>
    <row r="97" spans="1:7" x14ac:dyDescent="0.35">
      <c r="A97" s="25" t="s">
        <v>1453</v>
      </c>
      <c r="B97" s="25" t="s">
        <v>1454</v>
      </c>
      <c r="C97" s="25" t="s">
        <v>3073</v>
      </c>
      <c r="D97" s="25">
        <v>32458</v>
      </c>
      <c r="E97" s="25">
        <v>0.75</v>
      </c>
      <c r="F97" s="25" t="s">
        <v>47</v>
      </c>
      <c r="G97" s="25" t="s">
        <v>878</v>
      </c>
    </row>
    <row r="98" spans="1:7" x14ac:dyDescent="0.35">
      <c r="A98" s="25" t="s">
        <v>3776</v>
      </c>
      <c r="B98" s="25" t="s">
        <v>3777</v>
      </c>
      <c r="C98" s="25" t="s">
        <v>3073</v>
      </c>
      <c r="D98" s="25">
        <v>32458</v>
      </c>
      <c r="E98" s="25">
        <v>0.75</v>
      </c>
      <c r="F98" s="25" t="s">
        <v>68</v>
      </c>
      <c r="G98" s="25" t="s">
        <v>878</v>
      </c>
    </row>
    <row r="99" spans="1:7" x14ac:dyDescent="0.35">
      <c r="A99" s="25" t="s">
        <v>688</v>
      </c>
      <c r="B99" s="25" t="s">
        <v>689</v>
      </c>
      <c r="C99" s="25" t="s">
        <v>3070</v>
      </c>
      <c r="D99" s="25">
        <v>21162</v>
      </c>
      <c r="E99" s="25">
        <v>1.752</v>
      </c>
      <c r="F99" s="25" t="s">
        <v>39</v>
      </c>
      <c r="G99" s="25" t="s">
        <v>36</v>
      </c>
    </row>
    <row r="100" spans="1:7" x14ac:dyDescent="0.35">
      <c r="A100" s="25" t="s">
        <v>1455</v>
      </c>
      <c r="B100" s="25" t="s">
        <v>1456</v>
      </c>
      <c r="C100" s="25" t="s">
        <v>3073</v>
      </c>
      <c r="D100" s="25">
        <v>32458</v>
      </c>
      <c r="E100" s="25">
        <v>0.75</v>
      </c>
      <c r="F100" s="25" t="s">
        <v>36</v>
      </c>
      <c r="G100" s="25" t="s">
        <v>878</v>
      </c>
    </row>
    <row r="101" spans="1:7" x14ac:dyDescent="0.35">
      <c r="A101" s="25" t="s">
        <v>1457</v>
      </c>
      <c r="B101" s="25" t="s">
        <v>1458</v>
      </c>
      <c r="C101" s="25" t="s">
        <v>3073</v>
      </c>
      <c r="D101" s="25">
        <v>32458</v>
      </c>
      <c r="E101" s="25">
        <v>0.75</v>
      </c>
      <c r="F101" s="25" t="s">
        <v>36</v>
      </c>
      <c r="G101" s="25" t="s">
        <v>878</v>
      </c>
    </row>
    <row r="102" spans="1:7" x14ac:dyDescent="0.35">
      <c r="A102" s="25" t="s">
        <v>1459</v>
      </c>
      <c r="B102" s="25" t="s">
        <v>1460</v>
      </c>
      <c r="C102" s="25" t="s">
        <v>3073</v>
      </c>
      <c r="D102" s="25">
        <v>32458</v>
      </c>
      <c r="E102" s="25">
        <v>0.75</v>
      </c>
      <c r="F102" s="25" t="s">
        <v>36</v>
      </c>
      <c r="G102" s="25" t="s">
        <v>878</v>
      </c>
    </row>
    <row r="103" spans="1:7" x14ac:dyDescent="0.35">
      <c r="A103" s="25" t="s">
        <v>1461</v>
      </c>
      <c r="B103" s="25" t="s">
        <v>1462</v>
      </c>
      <c r="C103" s="25" t="s">
        <v>3073</v>
      </c>
      <c r="D103" s="25">
        <v>32458</v>
      </c>
      <c r="E103" s="25">
        <v>0.75</v>
      </c>
      <c r="F103" s="25" t="s">
        <v>36</v>
      </c>
      <c r="G103" s="25" t="s">
        <v>878</v>
      </c>
    </row>
    <row r="104" spans="1:7" x14ac:dyDescent="0.35">
      <c r="A104" s="25" t="s">
        <v>4800</v>
      </c>
      <c r="B104" s="25" t="s">
        <v>4801</v>
      </c>
      <c r="C104" s="25" t="s">
        <v>3066</v>
      </c>
      <c r="D104" s="25">
        <v>16791</v>
      </c>
      <c r="E104" s="25">
        <v>2.3260000000000001</v>
      </c>
      <c r="F104" s="25" t="s">
        <v>50</v>
      </c>
      <c r="G104" s="25" t="s">
        <v>36</v>
      </c>
    </row>
    <row r="105" spans="1:7" x14ac:dyDescent="0.35">
      <c r="A105" s="25" t="s">
        <v>4792</v>
      </c>
      <c r="B105" s="25" t="s">
        <v>4793</v>
      </c>
      <c r="C105" s="25" t="s">
        <v>3073</v>
      </c>
      <c r="D105" s="25">
        <v>16552</v>
      </c>
      <c r="E105" s="25">
        <v>0.74299999999999999</v>
      </c>
      <c r="F105" s="25" t="s">
        <v>110</v>
      </c>
      <c r="G105" s="25" t="s">
        <v>36</v>
      </c>
    </row>
    <row r="106" spans="1:7" x14ac:dyDescent="0.35">
      <c r="A106" s="25" t="s">
        <v>403</v>
      </c>
      <c r="B106" s="25" t="s">
        <v>404</v>
      </c>
      <c r="C106" s="25" t="s">
        <v>3070</v>
      </c>
      <c r="D106" s="25">
        <v>22664</v>
      </c>
      <c r="E106" s="25">
        <v>1.585</v>
      </c>
      <c r="F106" s="25" t="s">
        <v>36</v>
      </c>
      <c r="G106" s="25" t="s">
        <v>36</v>
      </c>
    </row>
    <row r="107" spans="1:7" x14ac:dyDescent="0.35">
      <c r="A107" s="25" t="s">
        <v>251</v>
      </c>
      <c r="B107" s="25" t="s">
        <v>252</v>
      </c>
      <c r="C107" s="25" t="s">
        <v>3066</v>
      </c>
      <c r="D107" s="25">
        <v>16450</v>
      </c>
      <c r="E107" s="25">
        <v>2.3769999999999998</v>
      </c>
      <c r="F107" s="25" t="s">
        <v>39</v>
      </c>
      <c r="G107" s="25" t="s">
        <v>36</v>
      </c>
    </row>
    <row r="108" spans="1:7" x14ac:dyDescent="0.35">
      <c r="A108" s="25" t="s">
        <v>245</v>
      </c>
      <c r="B108" s="25" t="s">
        <v>246</v>
      </c>
      <c r="C108" s="25" t="s">
        <v>3073</v>
      </c>
      <c r="D108" s="25">
        <v>32458</v>
      </c>
      <c r="E108" s="25">
        <v>0.75</v>
      </c>
      <c r="F108" s="25" t="s">
        <v>53</v>
      </c>
      <c r="G108" s="25" t="s">
        <v>878</v>
      </c>
    </row>
    <row r="109" spans="1:7" x14ac:dyDescent="0.35">
      <c r="A109" s="25" t="s">
        <v>2441</v>
      </c>
      <c r="B109" s="25" t="s">
        <v>2442</v>
      </c>
      <c r="C109" s="25" t="s">
        <v>3065</v>
      </c>
      <c r="D109" s="25">
        <v>3595</v>
      </c>
      <c r="E109" s="25">
        <v>3.4220000000000002</v>
      </c>
      <c r="F109" s="25" t="s">
        <v>39</v>
      </c>
      <c r="G109" s="25" t="s">
        <v>36</v>
      </c>
    </row>
    <row r="110" spans="1:7" x14ac:dyDescent="0.35">
      <c r="A110" s="25" t="s">
        <v>4798</v>
      </c>
      <c r="B110" s="25" t="s">
        <v>4799</v>
      </c>
      <c r="C110" s="25" t="s">
        <v>3066</v>
      </c>
      <c r="D110" s="25">
        <v>14645</v>
      </c>
      <c r="E110" s="25">
        <v>2.6549999999999998</v>
      </c>
      <c r="F110" s="25" t="s">
        <v>50</v>
      </c>
      <c r="G110" s="25" t="s">
        <v>36</v>
      </c>
    </row>
    <row r="111" spans="1:7" x14ac:dyDescent="0.35">
      <c r="A111" s="25" t="s">
        <v>1463</v>
      </c>
      <c r="B111" s="25" t="s">
        <v>1464</v>
      </c>
      <c r="C111" s="25" t="s">
        <v>3073</v>
      </c>
      <c r="D111" s="25">
        <v>32458</v>
      </c>
      <c r="E111" s="25">
        <v>0.75</v>
      </c>
      <c r="F111" s="25" t="s">
        <v>53</v>
      </c>
      <c r="G111" s="25" t="s">
        <v>878</v>
      </c>
    </row>
    <row r="112" spans="1:7" x14ac:dyDescent="0.35">
      <c r="A112" s="25" t="s">
        <v>253</v>
      </c>
      <c r="B112" s="25" t="s">
        <v>254</v>
      </c>
      <c r="C112" s="25" t="s">
        <v>3073</v>
      </c>
      <c r="D112" s="25">
        <v>31247</v>
      </c>
      <c r="E112" s="25">
        <v>0.83699999999999997</v>
      </c>
      <c r="F112" s="25" t="s">
        <v>159</v>
      </c>
      <c r="G112" s="25" t="s">
        <v>36</v>
      </c>
    </row>
    <row r="113" spans="1:7" x14ac:dyDescent="0.35">
      <c r="A113" s="25" t="s">
        <v>3157</v>
      </c>
      <c r="B113" s="25" t="s">
        <v>3158</v>
      </c>
      <c r="C113" s="25" t="s">
        <v>3066</v>
      </c>
      <c r="D113" s="25">
        <v>7626</v>
      </c>
      <c r="E113" s="25">
        <v>1.766</v>
      </c>
      <c r="F113" s="25" t="s">
        <v>53</v>
      </c>
      <c r="G113" s="25" t="s">
        <v>36</v>
      </c>
    </row>
    <row r="114" spans="1:7" x14ac:dyDescent="0.35">
      <c r="A114" s="25" t="s">
        <v>4814</v>
      </c>
      <c r="B114" s="25" t="s">
        <v>4815</v>
      </c>
      <c r="C114" s="25" t="s">
        <v>3073</v>
      </c>
      <c r="D114" s="25">
        <v>57548</v>
      </c>
      <c r="E114" s="25">
        <v>0.61799999999999999</v>
      </c>
      <c r="F114" s="25" t="s">
        <v>50</v>
      </c>
      <c r="G114" s="25" t="s">
        <v>36</v>
      </c>
    </row>
    <row r="115" spans="1:7" x14ac:dyDescent="0.35">
      <c r="A115" s="25" t="s">
        <v>1465</v>
      </c>
      <c r="B115" s="25" t="s">
        <v>1466</v>
      </c>
      <c r="C115" s="25" t="s">
        <v>3070</v>
      </c>
      <c r="D115" s="25">
        <v>25503</v>
      </c>
      <c r="E115" s="25">
        <v>1.306</v>
      </c>
      <c r="F115" s="25" t="s">
        <v>39</v>
      </c>
      <c r="G115" s="25" t="s">
        <v>36</v>
      </c>
    </row>
    <row r="116" spans="1:7" x14ac:dyDescent="0.35">
      <c r="A116" s="25" t="s">
        <v>510</v>
      </c>
      <c r="B116" s="25" t="s">
        <v>511</v>
      </c>
      <c r="C116" s="25" t="s">
        <v>3066</v>
      </c>
      <c r="D116" s="25">
        <v>4934</v>
      </c>
      <c r="E116" s="25">
        <v>2.7389999999999999</v>
      </c>
      <c r="F116" s="25" t="s">
        <v>73</v>
      </c>
      <c r="G116" s="25" t="s">
        <v>36</v>
      </c>
    </row>
    <row r="117" spans="1:7" x14ac:dyDescent="0.35">
      <c r="A117" s="25" t="s">
        <v>1467</v>
      </c>
      <c r="B117" s="25" t="s">
        <v>1468</v>
      </c>
      <c r="C117" s="25" t="s">
        <v>3073</v>
      </c>
      <c r="D117" s="25">
        <v>32458</v>
      </c>
      <c r="E117" s="25">
        <v>0.75</v>
      </c>
      <c r="F117" s="25" t="s">
        <v>87</v>
      </c>
      <c r="G117" s="25" t="s">
        <v>36</v>
      </c>
    </row>
    <row r="118" spans="1:7" x14ac:dyDescent="0.35">
      <c r="A118" s="25" t="s">
        <v>1469</v>
      </c>
      <c r="B118" s="25" t="s">
        <v>1470</v>
      </c>
      <c r="C118" s="25" t="s">
        <v>3073</v>
      </c>
      <c r="D118" s="25">
        <v>32458</v>
      </c>
      <c r="E118" s="25">
        <v>0.75</v>
      </c>
      <c r="F118" s="25" t="s">
        <v>78</v>
      </c>
      <c r="G118" s="25" t="s">
        <v>878</v>
      </c>
    </row>
    <row r="119" spans="1:7" x14ac:dyDescent="0.35">
      <c r="A119" s="25" t="s">
        <v>201</v>
      </c>
      <c r="B119" s="25" t="s">
        <v>202</v>
      </c>
      <c r="C119" s="25" t="s">
        <v>3084</v>
      </c>
      <c r="D119" s="25">
        <v>3831</v>
      </c>
      <c r="E119" s="25">
        <v>5.2110000000000003</v>
      </c>
      <c r="F119" s="25" t="s">
        <v>39</v>
      </c>
      <c r="G119" s="25" t="s">
        <v>36</v>
      </c>
    </row>
    <row r="120" spans="1:7" x14ac:dyDescent="0.35">
      <c r="A120" s="25" t="s">
        <v>4785</v>
      </c>
      <c r="B120" s="25" t="s">
        <v>4786</v>
      </c>
      <c r="C120" s="25" t="s">
        <v>3066</v>
      </c>
      <c r="D120" s="25">
        <v>4365</v>
      </c>
      <c r="E120" s="25">
        <v>3.0169999999999999</v>
      </c>
      <c r="F120" s="25" t="s">
        <v>83</v>
      </c>
      <c r="G120" s="25" t="s">
        <v>36</v>
      </c>
    </row>
    <row r="121" spans="1:7" x14ac:dyDescent="0.35">
      <c r="A121" s="25" t="s">
        <v>3748</v>
      </c>
      <c r="B121" s="25" t="s">
        <v>3749</v>
      </c>
      <c r="C121" s="25" t="s">
        <v>3066</v>
      </c>
      <c r="D121" s="25">
        <v>6814</v>
      </c>
      <c r="E121" s="25">
        <v>2.0179999999999998</v>
      </c>
      <c r="F121" s="25" t="s">
        <v>50</v>
      </c>
      <c r="G121" s="25" t="s">
        <v>36</v>
      </c>
    </row>
    <row r="122" spans="1:7" x14ac:dyDescent="0.35">
      <c r="A122" s="25" t="s">
        <v>3774</v>
      </c>
      <c r="B122" s="25" t="s">
        <v>3775</v>
      </c>
      <c r="C122" s="25" t="s">
        <v>3073</v>
      </c>
      <c r="D122" s="25">
        <v>31999</v>
      </c>
      <c r="E122" s="25">
        <v>0.78200000000000003</v>
      </c>
      <c r="F122" s="25" t="s">
        <v>110</v>
      </c>
      <c r="G122" s="25" t="s">
        <v>36</v>
      </c>
    </row>
    <row r="123" spans="1:7" x14ac:dyDescent="0.35">
      <c r="A123" s="25" t="s">
        <v>4794</v>
      </c>
      <c r="B123" s="25" t="s">
        <v>4795</v>
      </c>
      <c r="C123" s="25" t="s">
        <v>3065</v>
      </c>
      <c r="D123" s="25">
        <v>5977</v>
      </c>
      <c r="E123" s="25">
        <v>4.4539999999999997</v>
      </c>
      <c r="F123" s="25" t="s">
        <v>73</v>
      </c>
      <c r="G123" s="25" t="s">
        <v>36</v>
      </c>
    </row>
    <row r="124" spans="1:7" x14ac:dyDescent="0.35">
      <c r="A124" s="25" t="s">
        <v>1471</v>
      </c>
      <c r="B124" s="25" t="s">
        <v>1472</v>
      </c>
      <c r="C124" s="25" t="s">
        <v>3066</v>
      </c>
      <c r="D124" s="25">
        <v>17469</v>
      </c>
      <c r="E124" s="25">
        <v>2.2330000000000001</v>
      </c>
      <c r="F124" s="25" t="s">
        <v>78</v>
      </c>
      <c r="G124" s="25" t="s">
        <v>36</v>
      </c>
    </row>
    <row r="125" spans="1:7" x14ac:dyDescent="0.35">
      <c r="A125" s="25" t="s">
        <v>3175</v>
      </c>
      <c r="B125" s="25" t="s">
        <v>3176</v>
      </c>
      <c r="C125" s="25" t="s">
        <v>3066</v>
      </c>
      <c r="D125" s="25">
        <v>10560</v>
      </c>
      <c r="E125" s="25">
        <v>3.38</v>
      </c>
      <c r="F125" s="25" t="s">
        <v>50</v>
      </c>
      <c r="G125" s="25" t="s">
        <v>36</v>
      </c>
    </row>
    <row r="126" spans="1:7" x14ac:dyDescent="0.35">
      <c r="A126" s="25" t="s">
        <v>3786</v>
      </c>
      <c r="B126" s="25" t="s">
        <v>3787</v>
      </c>
      <c r="C126" s="25" t="s">
        <v>3070</v>
      </c>
      <c r="D126" s="25">
        <v>24101</v>
      </c>
      <c r="E126" s="25">
        <v>1.43</v>
      </c>
      <c r="F126" s="25" t="s">
        <v>110</v>
      </c>
      <c r="G126" s="25" t="s">
        <v>36</v>
      </c>
    </row>
    <row r="127" spans="1:7" x14ac:dyDescent="0.35">
      <c r="A127" s="25" t="s">
        <v>2431</v>
      </c>
      <c r="B127" s="25" t="s">
        <v>2432</v>
      </c>
      <c r="C127" s="25" t="s">
        <v>3066</v>
      </c>
      <c r="D127" s="25">
        <v>14473</v>
      </c>
      <c r="E127" s="25">
        <v>2.6819999999999999</v>
      </c>
      <c r="F127" s="25" t="s">
        <v>78</v>
      </c>
      <c r="G127" s="25" t="s">
        <v>36</v>
      </c>
    </row>
    <row r="128" spans="1:7" x14ac:dyDescent="0.35">
      <c r="A128" s="25" t="s">
        <v>3185</v>
      </c>
      <c r="B128" s="25" t="s">
        <v>3186</v>
      </c>
      <c r="C128" s="25" t="s">
        <v>3073</v>
      </c>
      <c r="D128" s="25">
        <v>57114</v>
      </c>
      <c r="E128" s="25">
        <v>0.66500000000000004</v>
      </c>
      <c r="F128" s="25" t="s">
        <v>83</v>
      </c>
      <c r="G128" s="25" t="s">
        <v>36</v>
      </c>
    </row>
    <row r="129" spans="1:7" x14ac:dyDescent="0.35">
      <c r="A129" s="25" t="s">
        <v>1793</v>
      </c>
      <c r="B129" s="25" t="s">
        <v>1794</v>
      </c>
      <c r="C129" s="25" t="s">
        <v>3073</v>
      </c>
      <c r="D129" s="25">
        <v>32458</v>
      </c>
      <c r="E129" s="25">
        <v>0.75</v>
      </c>
      <c r="F129" s="25" t="s">
        <v>42</v>
      </c>
      <c r="G129" s="25" t="s">
        <v>878</v>
      </c>
    </row>
    <row r="130" spans="1:7" x14ac:dyDescent="0.35">
      <c r="A130" s="25" t="s">
        <v>2445</v>
      </c>
      <c r="B130" s="25" t="s">
        <v>2446</v>
      </c>
      <c r="C130" s="25" t="s">
        <v>3073</v>
      </c>
      <c r="D130" s="25">
        <v>32458</v>
      </c>
      <c r="E130" s="25">
        <v>0.75</v>
      </c>
      <c r="F130" s="25" t="s">
        <v>36</v>
      </c>
      <c r="G130" s="25" t="s">
        <v>36</v>
      </c>
    </row>
    <row r="131" spans="1:7" x14ac:dyDescent="0.35">
      <c r="A131" s="25" t="s">
        <v>3161</v>
      </c>
      <c r="B131" s="25" t="s">
        <v>3162</v>
      </c>
      <c r="C131" s="25" t="s">
        <v>3084</v>
      </c>
      <c r="D131" s="25">
        <v>4230</v>
      </c>
      <c r="E131" s="25">
        <v>5.0229999999999997</v>
      </c>
      <c r="F131" s="25" t="s">
        <v>100</v>
      </c>
      <c r="G131" s="25" t="s">
        <v>36</v>
      </c>
    </row>
    <row r="132" spans="1:7" x14ac:dyDescent="0.35">
      <c r="A132" s="25" t="s">
        <v>401</v>
      </c>
      <c r="B132" s="25" t="s">
        <v>402</v>
      </c>
      <c r="C132" s="25" t="s">
        <v>3070</v>
      </c>
      <c r="D132" s="25">
        <v>22912</v>
      </c>
      <c r="E132" s="25">
        <v>1.5549999999999999</v>
      </c>
      <c r="F132" s="25" t="s">
        <v>39</v>
      </c>
      <c r="G132" s="25" t="s">
        <v>36</v>
      </c>
    </row>
    <row r="133" spans="1:7" x14ac:dyDescent="0.35">
      <c r="A133" s="25" t="s">
        <v>2439</v>
      </c>
      <c r="B133" s="25" t="s">
        <v>2440</v>
      </c>
      <c r="C133" s="25" t="s">
        <v>3065</v>
      </c>
      <c r="D133" s="25">
        <v>3702</v>
      </c>
      <c r="E133" s="25">
        <v>3.3580000000000001</v>
      </c>
      <c r="F133" s="25" t="s">
        <v>68</v>
      </c>
      <c r="G133" s="25" t="s">
        <v>36</v>
      </c>
    </row>
    <row r="134" spans="1:7" x14ac:dyDescent="0.35">
      <c r="A134" s="25" t="s">
        <v>1473</v>
      </c>
      <c r="B134" s="25" t="s">
        <v>1474</v>
      </c>
      <c r="C134" s="25" t="s">
        <v>3073</v>
      </c>
      <c r="D134" s="25">
        <v>32458</v>
      </c>
      <c r="E134" s="25">
        <v>0.75</v>
      </c>
      <c r="F134" s="25" t="s">
        <v>160</v>
      </c>
      <c r="G134" s="25" t="s">
        <v>878</v>
      </c>
    </row>
    <row r="135" spans="1:7" x14ac:dyDescent="0.35">
      <c r="A135" s="25" t="s">
        <v>3177</v>
      </c>
      <c r="B135" s="25" t="s">
        <v>3178</v>
      </c>
      <c r="C135" s="25" t="s">
        <v>3065</v>
      </c>
      <c r="D135" s="25">
        <v>7708</v>
      </c>
      <c r="E135" s="25">
        <v>3.9990000000000001</v>
      </c>
      <c r="F135" s="25" t="s">
        <v>50</v>
      </c>
      <c r="G135" s="25" t="s">
        <v>36</v>
      </c>
    </row>
    <row r="136" spans="1:7" x14ac:dyDescent="0.35">
      <c r="A136" s="25" t="s">
        <v>1475</v>
      </c>
      <c r="B136" s="25" t="s">
        <v>1476</v>
      </c>
      <c r="C136" s="25" t="s">
        <v>3084</v>
      </c>
      <c r="D136" s="25">
        <v>3090</v>
      </c>
      <c r="E136" s="25">
        <v>5.5229999999999997</v>
      </c>
      <c r="F136" s="25" t="s">
        <v>78</v>
      </c>
      <c r="G136" s="25" t="s">
        <v>36</v>
      </c>
    </row>
    <row r="137" spans="1:7" x14ac:dyDescent="0.35">
      <c r="A137" s="25" t="s">
        <v>3165</v>
      </c>
      <c r="B137" s="25" t="s">
        <v>3166</v>
      </c>
      <c r="C137" s="25" t="s">
        <v>3070</v>
      </c>
      <c r="D137" s="25">
        <v>23283</v>
      </c>
      <c r="E137" s="25">
        <v>1.5109999999999999</v>
      </c>
      <c r="F137" s="25" t="s">
        <v>78</v>
      </c>
      <c r="G137" s="25" t="s">
        <v>878</v>
      </c>
    </row>
    <row r="138" spans="1:7" x14ac:dyDescent="0.35">
      <c r="A138" s="25" t="s">
        <v>1799</v>
      </c>
      <c r="B138" s="25" t="s">
        <v>1800</v>
      </c>
      <c r="C138" s="25" t="s">
        <v>3073</v>
      </c>
      <c r="D138" s="25">
        <v>32458</v>
      </c>
      <c r="E138" s="25">
        <v>0.75</v>
      </c>
      <c r="F138" s="25" t="s">
        <v>73</v>
      </c>
      <c r="G138" s="25" t="s">
        <v>36</v>
      </c>
    </row>
    <row r="139" spans="1:7" x14ac:dyDescent="0.35">
      <c r="A139" s="25" t="s">
        <v>2429</v>
      </c>
      <c r="B139" s="25" t="s">
        <v>2430</v>
      </c>
      <c r="C139" s="25" t="s">
        <v>3070</v>
      </c>
      <c r="D139" s="25">
        <v>25597</v>
      </c>
      <c r="E139" s="25">
        <v>1.298</v>
      </c>
      <c r="F139" s="25" t="s">
        <v>83</v>
      </c>
      <c r="G139" s="25" t="s">
        <v>36</v>
      </c>
    </row>
    <row r="140" spans="1:7" x14ac:dyDescent="0.35">
      <c r="A140" s="25" t="s">
        <v>209</v>
      </c>
      <c r="B140" s="25" t="s">
        <v>210</v>
      </c>
      <c r="C140" s="25" t="s">
        <v>3066</v>
      </c>
      <c r="D140" s="25">
        <v>10865</v>
      </c>
      <c r="E140" s="25">
        <v>3.323</v>
      </c>
      <c r="F140" s="25" t="s">
        <v>42</v>
      </c>
      <c r="G140" s="25" t="s">
        <v>36</v>
      </c>
    </row>
    <row r="141" spans="1:7" x14ac:dyDescent="0.35">
      <c r="A141" s="25" t="s">
        <v>3199</v>
      </c>
      <c r="B141" s="25" t="s">
        <v>3200</v>
      </c>
      <c r="C141" s="25" t="s">
        <v>3066</v>
      </c>
      <c r="D141" s="25">
        <v>13188</v>
      </c>
      <c r="E141" s="25">
        <v>2.9009999999999998</v>
      </c>
      <c r="F141" s="25" t="s">
        <v>83</v>
      </c>
      <c r="G141" s="25" t="s">
        <v>36</v>
      </c>
    </row>
    <row r="142" spans="1:7" x14ac:dyDescent="0.35">
      <c r="A142" s="25" t="s">
        <v>2443</v>
      </c>
      <c r="B142" s="25" t="s">
        <v>2444</v>
      </c>
      <c r="C142" s="25" t="s">
        <v>3065</v>
      </c>
      <c r="D142" s="25">
        <v>6481</v>
      </c>
      <c r="E142" s="25">
        <v>4.3019999999999996</v>
      </c>
      <c r="F142" s="25" t="s">
        <v>83</v>
      </c>
      <c r="G142" s="25" t="s">
        <v>36</v>
      </c>
    </row>
    <row r="143" spans="1:7" x14ac:dyDescent="0.35">
      <c r="A143" s="25" t="s">
        <v>3772</v>
      </c>
      <c r="B143" s="25" t="s">
        <v>3773</v>
      </c>
      <c r="C143" s="25" t="s">
        <v>3073</v>
      </c>
      <c r="D143" s="25">
        <v>32458</v>
      </c>
      <c r="E143" s="25">
        <v>0.75</v>
      </c>
      <c r="F143" s="25" t="s">
        <v>50</v>
      </c>
      <c r="G143" s="25" t="s">
        <v>36</v>
      </c>
    </row>
    <row r="144" spans="1:7" x14ac:dyDescent="0.35">
      <c r="A144" s="25" t="s">
        <v>1477</v>
      </c>
      <c r="B144" s="25" t="s">
        <v>1478</v>
      </c>
      <c r="C144" s="25" t="s">
        <v>3073</v>
      </c>
      <c r="D144" s="25">
        <v>32458</v>
      </c>
      <c r="E144" s="25">
        <v>0.75</v>
      </c>
      <c r="F144" s="25" t="s">
        <v>36</v>
      </c>
      <c r="G144" s="25" t="s">
        <v>878</v>
      </c>
    </row>
    <row r="145" spans="1:7" x14ac:dyDescent="0.35">
      <c r="A145" s="25" t="s">
        <v>4808</v>
      </c>
      <c r="B145" s="25" t="s">
        <v>4809</v>
      </c>
      <c r="C145" s="25" t="s">
        <v>3073</v>
      </c>
      <c r="D145" s="25">
        <v>44548</v>
      </c>
      <c r="E145" s="25">
        <v>0.745</v>
      </c>
      <c r="F145" s="25" t="s">
        <v>50</v>
      </c>
      <c r="G145" s="25" t="s">
        <v>36</v>
      </c>
    </row>
    <row r="146" spans="1:7" x14ac:dyDescent="0.35">
      <c r="A146" s="25" t="s">
        <v>3167</v>
      </c>
      <c r="B146" s="25" t="s">
        <v>3168</v>
      </c>
      <c r="C146" s="25" t="s">
        <v>3066</v>
      </c>
      <c r="D146" s="25">
        <v>10792</v>
      </c>
      <c r="E146" s="25">
        <v>3.34</v>
      </c>
      <c r="F146" s="25" t="s">
        <v>78</v>
      </c>
      <c r="G146" s="25" t="s">
        <v>36</v>
      </c>
    </row>
    <row r="147" spans="1:7" x14ac:dyDescent="0.35">
      <c r="A147" s="25" t="s">
        <v>233</v>
      </c>
      <c r="B147" s="25" t="s">
        <v>234</v>
      </c>
      <c r="C147" s="25" t="s">
        <v>3070</v>
      </c>
      <c r="D147" s="25">
        <v>22348</v>
      </c>
      <c r="E147" s="25">
        <v>1.617</v>
      </c>
      <c r="F147" s="25" t="s">
        <v>36</v>
      </c>
      <c r="G147" s="25" t="s">
        <v>36</v>
      </c>
    </row>
    <row r="148" spans="1:7" x14ac:dyDescent="0.35">
      <c r="A148" s="25" t="s">
        <v>1798</v>
      </c>
      <c r="B148" s="25" t="s">
        <v>1479</v>
      </c>
      <c r="C148" s="25" t="s">
        <v>3073</v>
      </c>
      <c r="D148" s="25">
        <v>32458</v>
      </c>
      <c r="E148" s="25">
        <v>0.75</v>
      </c>
      <c r="F148" s="25" t="s">
        <v>87</v>
      </c>
      <c r="G148" s="25" t="s">
        <v>36</v>
      </c>
    </row>
    <row r="149" spans="1:7" x14ac:dyDescent="0.35">
      <c r="A149" s="25" t="s">
        <v>2435</v>
      </c>
      <c r="B149" s="25" t="s">
        <v>2436</v>
      </c>
      <c r="C149" s="25" t="s">
        <v>3084</v>
      </c>
      <c r="D149" s="25">
        <v>1522</v>
      </c>
      <c r="E149" s="25">
        <v>5.0220000000000002</v>
      </c>
      <c r="F149" s="25" t="s">
        <v>83</v>
      </c>
      <c r="G149" s="25" t="s">
        <v>36</v>
      </c>
    </row>
    <row r="150" spans="1:7" x14ac:dyDescent="0.35">
      <c r="A150" s="25" t="s">
        <v>2419</v>
      </c>
      <c r="B150" s="25" t="s">
        <v>2420</v>
      </c>
      <c r="C150" s="25" t="s">
        <v>3066</v>
      </c>
      <c r="D150" s="25">
        <v>11124</v>
      </c>
      <c r="E150" s="25">
        <v>3.274</v>
      </c>
      <c r="F150" s="25" t="s">
        <v>36</v>
      </c>
      <c r="G150" s="25" t="s">
        <v>36</v>
      </c>
    </row>
    <row r="151" spans="1:7" x14ac:dyDescent="0.35">
      <c r="A151" s="25" t="s">
        <v>2427</v>
      </c>
      <c r="B151" s="25" t="s">
        <v>2428</v>
      </c>
      <c r="C151" s="25" t="s">
        <v>3084</v>
      </c>
      <c r="D151" s="25">
        <v>1087</v>
      </c>
      <c r="E151" s="25">
        <v>5.577</v>
      </c>
      <c r="F151" s="25" t="s">
        <v>83</v>
      </c>
      <c r="G151" s="25" t="s">
        <v>36</v>
      </c>
    </row>
    <row r="152" spans="1:7" x14ac:dyDescent="0.35">
      <c r="A152" s="25" t="s">
        <v>1816</v>
      </c>
      <c r="B152" s="25" t="s">
        <v>1817</v>
      </c>
      <c r="C152" s="25" t="s">
        <v>3065</v>
      </c>
      <c r="D152" s="25">
        <v>6294</v>
      </c>
      <c r="E152" s="25">
        <v>4.359</v>
      </c>
      <c r="F152" s="25" t="s">
        <v>73</v>
      </c>
      <c r="G152" s="25" t="s">
        <v>36</v>
      </c>
    </row>
    <row r="153" spans="1:7" x14ac:dyDescent="0.35">
      <c r="A153" s="25" t="s">
        <v>4802</v>
      </c>
      <c r="B153" s="25" t="s">
        <v>4803</v>
      </c>
      <c r="C153" s="25" t="s">
        <v>3070</v>
      </c>
      <c r="D153" s="25">
        <v>30104</v>
      </c>
      <c r="E153" s="25">
        <v>0.92100000000000004</v>
      </c>
      <c r="F153" s="25" t="s">
        <v>68</v>
      </c>
      <c r="G153" s="25" t="s">
        <v>36</v>
      </c>
    </row>
    <row r="154" spans="1:7" x14ac:dyDescent="0.35">
      <c r="A154" s="25" t="s">
        <v>1595</v>
      </c>
      <c r="B154" s="25" t="s">
        <v>1596</v>
      </c>
      <c r="C154" s="25" t="s">
        <v>3065</v>
      </c>
      <c r="D154" s="25">
        <v>5644</v>
      </c>
      <c r="E154" s="25">
        <v>4.5570000000000004</v>
      </c>
      <c r="F154" s="25" t="s">
        <v>87</v>
      </c>
      <c r="G154" s="25" t="s">
        <v>36</v>
      </c>
    </row>
    <row r="155" spans="1:7" x14ac:dyDescent="0.35">
      <c r="A155" s="25" t="s">
        <v>199</v>
      </c>
      <c r="B155" s="25" t="s">
        <v>200</v>
      </c>
      <c r="C155" s="25" t="s">
        <v>3066</v>
      </c>
      <c r="D155" s="25">
        <v>4729</v>
      </c>
      <c r="E155" s="25">
        <v>2.8330000000000002</v>
      </c>
      <c r="F155" s="25" t="s">
        <v>160</v>
      </c>
      <c r="G155" s="25" t="s">
        <v>36</v>
      </c>
    </row>
    <row r="156" spans="1:7" x14ac:dyDescent="0.35">
      <c r="A156" s="25" t="s">
        <v>3744</v>
      </c>
      <c r="B156" s="25" t="s">
        <v>3745</v>
      </c>
      <c r="C156" s="25" t="s">
        <v>3073</v>
      </c>
      <c r="D156" s="25">
        <v>11805</v>
      </c>
      <c r="E156" s="25">
        <v>0.75</v>
      </c>
      <c r="F156" s="25" t="s">
        <v>35</v>
      </c>
      <c r="G156" s="25" t="s">
        <v>36</v>
      </c>
    </row>
    <row r="157" spans="1:7" x14ac:dyDescent="0.35">
      <c r="A157" s="25" t="s">
        <v>3770</v>
      </c>
      <c r="B157" s="25" t="s">
        <v>3771</v>
      </c>
      <c r="C157" s="25" t="s">
        <v>3070</v>
      </c>
      <c r="D157" s="25">
        <v>22419</v>
      </c>
      <c r="E157" s="25">
        <v>1.611</v>
      </c>
      <c r="F157" s="25" t="s">
        <v>78</v>
      </c>
      <c r="G157" s="25" t="s">
        <v>36</v>
      </c>
    </row>
    <row r="158" spans="1:7" x14ac:dyDescent="0.35">
      <c r="A158" s="25" t="s">
        <v>3159</v>
      </c>
      <c r="B158" s="25" t="s">
        <v>3160</v>
      </c>
      <c r="C158" s="25" t="s">
        <v>3065</v>
      </c>
      <c r="D158" s="25">
        <v>2289</v>
      </c>
      <c r="E158" s="25">
        <v>4.2729999999999997</v>
      </c>
      <c r="F158" s="25" t="s">
        <v>83</v>
      </c>
      <c r="G158" s="25" t="s">
        <v>36</v>
      </c>
    </row>
    <row r="159" spans="1:7" x14ac:dyDescent="0.35">
      <c r="A159" s="25" t="s">
        <v>3760</v>
      </c>
      <c r="B159" s="25" t="s">
        <v>3761</v>
      </c>
      <c r="C159" s="25" t="s">
        <v>3070</v>
      </c>
      <c r="D159" s="25">
        <v>21868</v>
      </c>
      <c r="E159" s="25">
        <v>1.6679999999999999</v>
      </c>
      <c r="F159" s="25" t="s">
        <v>53</v>
      </c>
      <c r="G159" s="25" t="s">
        <v>36</v>
      </c>
    </row>
    <row r="160" spans="1:7" x14ac:dyDescent="0.35">
      <c r="A160" s="25" t="s">
        <v>2433</v>
      </c>
      <c r="B160" s="25" t="s">
        <v>2434</v>
      </c>
      <c r="C160" s="25" t="s">
        <v>3070</v>
      </c>
      <c r="D160" s="25">
        <v>24888</v>
      </c>
      <c r="E160" s="25">
        <v>1.357</v>
      </c>
      <c r="F160" s="25" t="s">
        <v>36</v>
      </c>
      <c r="G160" s="25" t="s">
        <v>36</v>
      </c>
    </row>
  </sheetData>
  <sheetProtection algorithmName="SHA-512" hashValue="h0w9PJX6wNG0c1R4ZKlXDaLOaovMSsM/p2Vv/0awcr6ujdpinWO7I6J7kHWA7Zag8K1SpRW1jzxW2lbE9upSXg==" saltValue="pvO9mtnCcDXtnkRKfTbwxw==" spinCount="100000" sheet="1" objects="1" scenarios="1"/>
  <autoFilter ref="A1:G155" xr:uid="{00000000-0001-0000-0E00-000000000000}"/>
  <sortState xmlns:xlrd2="http://schemas.microsoft.com/office/spreadsheetml/2017/richdata2" ref="A2:G160">
    <sortCondition ref="B2:B160"/>
  </sortState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G275"/>
  <sheetViews>
    <sheetView zoomScaleNormal="100" workbookViewId="0"/>
  </sheetViews>
  <sheetFormatPr baseColWidth="10" defaultRowHeight="12.75" x14ac:dyDescent="0.35"/>
  <cols>
    <col min="1" max="1" width="11.86328125" bestFit="1" customWidth="1"/>
    <col min="2" max="2" width="20.9296875" bestFit="1" customWidth="1"/>
    <col min="3" max="3" width="10.46484375" bestFit="1" customWidth="1"/>
    <col min="4" max="4" width="6.06640625" bestFit="1" customWidth="1"/>
    <col min="5" max="5" width="6" bestFit="1" customWidth="1"/>
    <col min="6" max="6" width="8.73046875" bestFit="1" customWidth="1"/>
    <col min="7" max="7" width="5.53125" bestFit="1" customWidth="1"/>
  </cols>
  <sheetData>
    <row r="1" spans="1:7" x14ac:dyDescent="0.35">
      <c r="A1" s="41" t="s">
        <v>13</v>
      </c>
      <c r="B1" s="41" t="s">
        <v>3058</v>
      </c>
      <c r="C1" s="41" t="s">
        <v>3059</v>
      </c>
      <c r="D1" s="41" t="s">
        <v>3060</v>
      </c>
      <c r="E1" s="41" t="s">
        <v>3061</v>
      </c>
      <c r="F1" s="41" t="s">
        <v>3062</v>
      </c>
      <c r="G1" s="41" t="s">
        <v>3063</v>
      </c>
    </row>
    <row r="2" spans="1:7" x14ac:dyDescent="0.35">
      <c r="A2" s="25" t="s">
        <v>4874</v>
      </c>
      <c r="B2" s="25" t="s">
        <v>4875</v>
      </c>
      <c r="C2" s="25" t="s">
        <v>3073</v>
      </c>
      <c r="D2" s="25">
        <v>32458</v>
      </c>
      <c r="E2" s="25">
        <v>0.75</v>
      </c>
      <c r="F2" s="25" t="s">
        <v>39</v>
      </c>
      <c r="G2" s="25" t="s">
        <v>36</v>
      </c>
    </row>
    <row r="3" spans="1:7" x14ac:dyDescent="0.35">
      <c r="A3" s="25" t="s">
        <v>336</v>
      </c>
      <c r="B3" s="25" t="s">
        <v>337</v>
      </c>
      <c r="C3" s="25" t="s">
        <v>3073</v>
      </c>
      <c r="D3" s="25">
        <v>32458</v>
      </c>
      <c r="E3" s="25">
        <v>0.75</v>
      </c>
      <c r="F3" s="25" t="s">
        <v>39</v>
      </c>
      <c r="G3" s="25" t="s">
        <v>878</v>
      </c>
    </row>
    <row r="4" spans="1:7" x14ac:dyDescent="0.35">
      <c r="A4" s="25" t="s">
        <v>344</v>
      </c>
      <c r="B4" s="25" t="s">
        <v>345</v>
      </c>
      <c r="C4" s="25" t="s">
        <v>3070</v>
      </c>
      <c r="D4" s="25">
        <v>26015</v>
      </c>
      <c r="E4" s="25">
        <v>1.264</v>
      </c>
      <c r="F4" s="25" t="s">
        <v>160</v>
      </c>
      <c r="G4" s="25" t="s">
        <v>36</v>
      </c>
    </row>
    <row r="5" spans="1:7" x14ac:dyDescent="0.35">
      <c r="A5" s="25" t="s">
        <v>4880</v>
      </c>
      <c r="B5" s="25" t="s">
        <v>4881</v>
      </c>
      <c r="C5" s="25" t="s">
        <v>3073</v>
      </c>
      <c r="D5" s="25">
        <v>32458</v>
      </c>
      <c r="E5" s="25">
        <v>0.75</v>
      </c>
      <c r="F5" s="25" t="s">
        <v>53</v>
      </c>
      <c r="G5" s="25" t="s">
        <v>36</v>
      </c>
    </row>
    <row r="6" spans="1:7" x14ac:dyDescent="0.35">
      <c r="A6" s="25" t="s">
        <v>3207</v>
      </c>
      <c r="B6" s="25" t="s">
        <v>3208</v>
      </c>
      <c r="C6" s="25" t="s">
        <v>3073</v>
      </c>
      <c r="D6" s="25">
        <v>32458</v>
      </c>
      <c r="E6" s="25">
        <v>0.75</v>
      </c>
      <c r="F6" s="25" t="s">
        <v>87</v>
      </c>
      <c r="G6" s="25" t="s">
        <v>36</v>
      </c>
    </row>
    <row r="7" spans="1:7" x14ac:dyDescent="0.35">
      <c r="A7" s="25" t="s">
        <v>704</v>
      </c>
      <c r="B7" s="25" t="s">
        <v>705</v>
      </c>
      <c r="C7" s="25" t="s">
        <v>3073</v>
      </c>
      <c r="D7" s="25">
        <v>32458</v>
      </c>
      <c r="E7" s="25">
        <v>0.75</v>
      </c>
      <c r="F7" s="25" t="s">
        <v>73</v>
      </c>
      <c r="G7" s="25" t="s">
        <v>878</v>
      </c>
    </row>
    <row r="8" spans="1:7" x14ac:dyDescent="0.35">
      <c r="A8" s="25" t="s">
        <v>4887</v>
      </c>
      <c r="B8" s="25" t="s">
        <v>4888</v>
      </c>
      <c r="C8" s="25" t="s">
        <v>3073</v>
      </c>
      <c r="D8" s="25">
        <v>44548</v>
      </c>
      <c r="E8" s="25">
        <v>0.745</v>
      </c>
      <c r="F8" s="25" t="s">
        <v>50</v>
      </c>
      <c r="G8" s="25" t="s">
        <v>36</v>
      </c>
    </row>
    <row r="9" spans="1:7" x14ac:dyDescent="0.35">
      <c r="A9" s="25" t="s">
        <v>348</v>
      </c>
      <c r="B9" s="25" t="s">
        <v>349</v>
      </c>
      <c r="C9" s="25" t="s">
        <v>3073</v>
      </c>
      <c r="D9" s="25">
        <v>32458</v>
      </c>
      <c r="E9" s="25">
        <v>0.75</v>
      </c>
      <c r="F9" s="25" t="s">
        <v>53</v>
      </c>
      <c r="G9" s="25" t="s">
        <v>36</v>
      </c>
    </row>
    <row r="10" spans="1:7" x14ac:dyDescent="0.35">
      <c r="A10" s="25" t="s">
        <v>3221</v>
      </c>
      <c r="B10" s="25" t="s">
        <v>3222</v>
      </c>
      <c r="C10" s="25" t="s">
        <v>3070</v>
      </c>
      <c r="D10" s="25">
        <v>25796</v>
      </c>
      <c r="E10" s="25">
        <v>1.2829999999999999</v>
      </c>
      <c r="F10" s="25" t="s">
        <v>83</v>
      </c>
      <c r="G10" s="25" t="s">
        <v>36</v>
      </c>
    </row>
    <row r="11" spans="1:7" x14ac:dyDescent="0.35">
      <c r="A11" s="25" t="s">
        <v>290</v>
      </c>
      <c r="B11" s="25" t="s">
        <v>291</v>
      </c>
      <c r="C11" s="25" t="s">
        <v>3084</v>
      </c>
      <c r="D11" s="25">
        <v>4567</v>
      </c>
      <c r="E11" s="25">
        <v>4.899</v>
      </c>
      <c r="F11" s="25" t="s">
        <v>47</v>
      </c>
      <c r="G11" s="25" t="s">
        <v>36</v>
      </c>
    </row>
    <row r="12" spans="1:7" x14ac:dyDescent="0.35">
      <c r="A12" s="25" t="s">
        <v>310</v>
      </c>
      <c r="B12" s="25" t="s">
        <v>311</v>
      </c>
      <c r="C12" s="25" t="s">
        <v>3070</v>
      </c>
      <c r="D12" s="25">
        <v>11630</v>
      </c>
      <c r="E12" s="25">
        <v>0.78800000000000003</v>
      </c>
      <c r="F12" s="25" t="s">
        <v>53</v>
      </c>
      <c r="G12" s="25" t="s">
        <v>36</v>
      </c>
    </row>
    <row r="13" spans="1:7" x14ac:dyDescent="0.35">
      <c r="A13" s="25" t="s">
        <v>409</v>
      </c>
      <c r="B13" s="25" t="s">
        <v>410</v>
      </c>
      <c r="C13" s="25" t="s">
        <v>3065</v>
      </c>
      <c r="D13" s="25">
        <v>8166</v>
      </c>
      <c r="E13" s="25">
        <v>3.8919999999999999</v>
      </c>
      <c r="F13" s="25" t="s">
        <v>42</v>
      </c>
      <c r="G13" s="25" t="s">
        <v>36</v>
      </c>
    </row>
    <row r="14" spans="1:7" x14ac:dyDescent="0.35">
      <c r="A14" s="25" t="s">
        <v>694</v>
      </c>
      <c r="B14" s="25" t="s">
        <v>1480</v>
      </c>
      <c r="C14" s="25" t="s">
        <v>3070</v>
      </c>
      <c r="D14" s="25">
        <v>24483</v>
      </c>
      <c r="E14" s="25">
        <v>1.39</v>
      </c>
      <c r="F14" s="25" t="s">
        <v>73</v>
      </c>
      <c r="G14" s="25" t="s">
        <v>36</v>
      </c>
    </row>
    <row r="15" spans="1:7" x14ac:dyDescent="0.35">
      <c r="A15" s="25" t="s">
        <v>3189</v>
      </c>
      <c r="B15" s="25" t="s">
        <v>3190</v>
      </c>
      <c r="C15" s="25" t="s">
        <v>3070</v>
      </c>
      <c r="D15" s="25">
        <v>10612</v>
      </c>
      <c r="E15" s="25">
        <v>0.998</v>
      </c>
      <c r="F15" s="25" t="s">
        <v>73</v>
      </c>
      <c r="G15" s="25" t="s">
        <v>36</v>
      </c>
    </row>
    <row r="16" spans="1:7" x14ac:dyDescent="0.35">
      <c r="A16" s="25" t="s">
        <v>2472</v>
      </c>
      <c r="B16" s="25" t="s">
        <v>2473</v>
      </c>
      <c r="C16" s="25" t="s">
        <v>3070</v>
      </c>
      <c r="D16" s="25">
        <v>30124</v>
      </c>
      <c r="E16" s="25">
        <v>0.92</v>
      </c>
      <c r="F16" s="25" t="s">
        <v>36</v>
      </c>
      <c r="G16" s="25" t="s">
        <v>36</v>
      </c>
    </row>
    <row r="17" spans="1:7" x14ac:dyDescent="0.35">
      <c r="A17" s="25" t="s">
        <v>4867</v>
      </c>
      <c r="B17" s="25" t="s">
        <v>4868</v>
      </c>
      <c r="C17" s="25" t="s">
        <v>3073</v>
      </c>
      <c r="D17" s="25">
        <v>32458</v>
      </c>
      <c r="E17" s="25">
        <v>0.75</v>
      </c>
      <c r="F17" s="25" t="s">
        <v>36</v>
      </c>
      <c r="G17" s="25" t="s">
        <v>36</v>
      </c>
    </row>
    <row r="18" spans="1:7" x14ac:dyDescent="0.35">
      <c r="A18" s="25" t="s">
        <v>3197</v>
      </c>
      <c r="B18" s="25" t="s">
        <v>3198</v>
      </c>
      <c r="C18" s="25" t="s">
        <v>3073</v>
      </c>
      <c r="D18" s="25">
        <v>32458</v>
      </c>
      <c r="E18" s="25">
        <v>0.75</v>
      </c>
      <c r="F18" s="25" t="s">
        <v>83</v>
      </c>
      <c r="G18" s="25" t="s">
        <v>878</v>
      </c>
    </row>
    <row r="19" spans="1:7" x14ac:dyDescent="0.35">
      <c r="A19" s="25" t="s">
        <v>384</v>
      </c>
      <c r="B19" s="25" t="s">
        <v>385</v>
      </c>
      <c r="C19" s="25" t="s">
        <v>3073</v>
      </c>
      <c r="D19" s="25">
        <v>32458</v>
      </c>
      <c r="E19" s="25">
        <v>0.75</v>
      </c>
      <c r="F19" s="25" t="s">
        <v>42</v>
      </c>
      <c r="G19" s="25" t="s">
        <v>878</v>
      </c>
    </row>
    <row r="20" spans="1:7" x14ac:dyDescent="0.35">
      <c r="A20" s="25" t="s">
        <v>1481</v>
      </c>
      <c r="B20" s="25" t="s">
        <v>1482</v>
      </c>
      <c r="C20" s="25" t="s">
        <v>3073</v>
      </c>
      <c r="D20" s="25">
        <v>32458</v>
      </c>
      <c r="E20" s="25">
        <v>0.75</v>
      </c>
      <c r="F20" s="25" t="s">
        <v>73</v>
      </c>
      <c r="G20" s="25" t="s">
        <v>878</v>
      </c>
    </row>
    <row r="21" spans="1:7" x14ac:dyDescent="0.35">
      <c r="A21" s="25" t="s">
        <v>276</v>
      </c>
      <c r="B21" s="25" t="s">
        <v>2449</v>
      </c>
      <c r="C21" s="25" t="s">
        <v>3065</v>
      </c>
      <c r="D21" s="25">
        <v>2472</v>
      </c>
      <c r="E21" s="25">
        <v>4.1340000000000003</v>
      </c>
      <c r="F21" s="25" t="s">
        <v>42</v>
      </c>
      <c r="G21" s="25" t="s">
        <v>36</v>
      </c>
    </row>
    <row r="22" spans="1:7" x14ac:dyDescent="0.35">
      <c r="A22" s="25" t="s">
        <v>710</v>
      </c>
      <c r="B22" s="25" t="s">
        <v>711</v>
      </c>
      <c r="C22" s="25" t="s">
        <v>3073</v>
      </c>
      <c r="D22" s="25">
        <v>32458</v>
      </c>
      <c r="E22" s="25">
        <v>0.75</v>
      </c>
      <c r="F22" s="25" t="s">
        <v>73</v>
      </c>
      <c r="G22" s="25" t="s">
        <v>878</v>
      </c>
    </row>
    <row r="23" spans="1:7" x14ac:dyDescent="0.35">
      <c r="A23" s="25" t="s">
        <v>4873</v>
      </c>
      <c r="B23" s="25" t="s">
        <v>1830</v>
      </c>
      <c r="C23" s="25" t="s">
        <v>3073</v>
      </c>
      <c r="D23" s="25">
        <v>32458</v>
      </c>
      <c r="E23" s="25">
        <v>0.75</v>
      </c>
      <c r="F23" s="25" t="s">
        <v>87</v>
      </c>
      <c r="G23" s="25" t="s">
        <v>36</v>
      </c>
    </row>
    <row r="24" spans="1:7" x14ac:dyDescent="0.35">
      <c r="A24" s="25" t="s">
        <v>1829</v>
      </c>
      <c r="B24" s="25" t="s">
        <v>1830</v>
      </c>
      <c r="C24" s="25" t="s">
        <v>3073</v>
      </c>
      <c r="D24" s="25">
        <v>32458</v>
      </c>
      <c r="E24" s="25">
        <v>0.75</v>
      </c>
      <c r="F24" s="25" t="s">
        <v>87</v>
      </c>
      <c r="G24" s="25" t="s">
        <v>36</v>
      </c>
    </row>
    <row r="25" spans="1:7" x14ac:dyDescent="0.35">
      <c r="A25" s="25" t="s">
        <v>3213</v>
      </c>
      <c r="B25" s="25" t="s">
        <v>3214</v>
      </c>
      <c r="C25" s="25" t="s">
        <v>3073</v>
      </c>
      <c r="D25" s="25">
        <v>32458</v>
      </c>
      <c r="E25" s="25">
        <v>0.75</v>
      </c>
      <c r="F25" s="25" t="s">
        <v>87</v>
      </c>
      <c r="G25" s="25" t="s">
        <v>36</v>
      </c>
    </row>
    <row r="26" spans="1:7" x14ac:dyDescent="0.35">
      <c r="A26" s="25" t="s">
        <v>1833</v>
      </c>
      <c r="B26" s="25" t="s">
        <v>1834</v>
      </c>
      <c r="C26" s="25" t="s">
        <v>3073</v>
      </c>
      <c r="D26" s="25">
        <v>32458</v>
      </c>
      <c r="E26" s="25">
        <v>0.75</v>
      </c>
      <c r="F26" s="25" t="s">
        <v>39</v>
      </c>
      <c r="G26" s="25" t="s">
        <v>36</v>
      </c>
    </row>
    <row r="27" spans="1:7" x14ac:dyDescent="0.35">
      <c r="A27" s="25" t="s">
        <v>2476</v>
      </c>
      <c r="B27" s="25" t="s">
        <v>2477</v>
      </c>
      <c r="C27" s="25" t="s">
        <v>3070</v>
      </c>
      <c r="D27" s="25">
        <v>29924</v>
      </c>
      <c r="E27" s="25">
        <v>0.93400000000000005</v>
      </c>
      <c r="F27" s="25" t="s">
        <v>87</v>
      </c>
      <c r="G27" s="25" t="s">
        <v>36</v>
      </c>
    </row>
    <row r="28" spans="1:7" x14ac:dyDescent="0.35">
      <c r="A28" s="25" t="s">
        <v>292</v>
      </c>
      <c r="B28" s="25" t="s">
        <v>293</v>
      </c>
      <c r="C28" s="25" t="s">
        <v>3073</v>
      </c>
      <c r="D28" s="25">
        <v>32458</v>
      </c>
      <c r="E28" s="25">
        <v>0.75</v>
      </c>
      <c r="F28" s="25" t="s">
        <v>78</v>
      </c>
      <c r="G28" s="25" t="s">
        <v>878</v>
      </c>
    </row>
    <row r="29" spans="1:7" x14ac:dyDescent="0.35">
      <c r="A29" s="25" t="s">
        <v>328</v>
      </c>
      <c r="B29" s="25" t="s">
        <v>329</v>
      </c>
      <c r="C29" s="25" t="s">
        <v>3066</v>
      </c>
      <c r="D29" s="25">
        <v>15155</v>
      </c>
      <c r="E29" s="25">
        <v>2.5739999999999998</v>
      </c>
      <c r="F29" s="25" t="s">
        <v>39</v>
      </c>
      <c r="G29" s="25" t="s">
        <v>36</v>
      </c>
    </row>
    <row r="30" spans="1:7" x14ac:dyDescent="0.35">
      <c r="A30" s="25" t="s">
        <v>270</v>
      </c>
      <c r="B30" s="25" t="s">
        <v>271</v>
      </c>
      <c r="C30" s="25" t="s">
        <v>3065</v>
      </c>
      <c r="D30" s="25">
        <v>9327</v>
      </c>
      <c r="E30" s="25">
        <v>3.6269999999999998</v>
      </c>
      <c r="F30" s="25" t="s">
        <v>68</v>
      </c>
      <c r="G30" s="25" t="s">
        <v>36</v>
      </c>
    </row>
    <row r="31" spans="1:7" x14ac:dyDescent="0.35">
      <c r="A31" s="25" t="s">
        <v>3195</v>
      </c>
      <c r="B31" s="25" t="s">
        <v>3196</v>
      </c>
      <c r="C31" s="25" t="s">
        <v>3070</v>
      </c>
      <c r="D31" s="25">
        <v>22304</v>
      </c>
      <c r="E31" s="25">
        <v>1.6220000000000001</v>
      </c>
      <c r="F31" s="25" t="s">
        <v>36</v>
      </c>
      <c r="G31" s="25" t="s">
        <v>36</v>
      </c>
    </row>
    <row r="32" spans="1:7" x14ac:dyDescent="0.35">
      <c r="A32" s="25" t="s">
        <v>346</v>
      </c>
      <c r="B32" s="25" t="s">
        <v>347</v>
      </c>
      <c r="C32" s="25" t="s">
        <v>3073</v>
      </c>
      <c r="D32" s="25">
        <v>32458</v>
      </c>
      <c r="E32" s="25">
        <v>0.75</v>
      </c>
      <c r="F32" s="25" t="s">
        <v>148</v>
      </c>
      <c r="G32" s="25" t="s">
        <v>878</v>
      </c>
    </row>
    <row r="33" spans="1:7" x14ac:dyDescent="0.35">
      <c r="A33" s="25" t="s">
        <v>4853</v>
      </c>
      <c r="B33" s="25" t="s">
        <v>4854</v>
      </c>
      <c r="C33" s="25" t="s">
        <v>3066</v>
      </c>
      <c r="D33" s="25">
        <v>17909</v>
      </c>
      <c r="E33" s="25">
        <v>2.1739999999999999</v>
      </c>
      <c r="F33" s="25" t="s">
        <v>83</v>
      </c>
      <c r="G33" s="25" t="s">
        <v>36</v>
      </c>
    </row>
    <row r="34" spans="1:7" x14ac:dyDescent="0.35">
      <c r="A34" s="25" t="s">
        <v>3209</v>
      </c>
      <c r="B34" s="25" t="s">
        <v>3210</v>
      </c>
      <c r="C34" s="25" t="s">
        <v>3073</v>
      </c>
      <c r="D34" s="25">
        <v>32458</v>
      </c>
      <c r="E34" s="25">
        <v>0.75</v>
      </c>
      <c r="F34" s="25" t="s">
        <v>83</v>
      </c>
      <c r="G34" s="25" t="s">
        <v>36</v>
      </c>
    </row>
    <row r="35" spans="1:7" x14ac:dyDescent="0.35">
      <c r="A35" s="25" t="s">
        <v>4826</v>
      </c>
      <c r="B35" s="25" t="s">
        <v>4827</v>
      </c>
      <c r="C35" s="25" t="s">
        <v>3073</v>
      </c>
      <c r="D35" s="25">
        <v>11805</v>
      </c>
      <c r="E35" s="25">
        <v>0.75</v>
      </c>
      <c r="F35" s="25" t="s">
        <v>68</v>
      </c>
      <c r="G35" s="25" t="s">
        <v>36</v>
      </c>
    </row>
    <row r="36" spans="1:7" x14ac:dyDescent="0.35">
      <c r="A36" s="25" t="s">
        <v>1818</v>
      </c>
      <c r="B36" s="25" t="s">
        <v>1819</v>
      </c>
      <c r="C36" s="25" t="s">
        <v>3066</v>
      </c>
      <c r="D36" s="25">
        <v>11814</v>
      </c>
      <c r="E36" s="25">
        <v>3.1360000000000001</v>
      </c>
      <c r="F36" s="25" t="s">
        <v>42</v>
      </c>
      <c r="G36" s="25" t="s">
        <v>878</v>
      </c>
    </row>
    <row r="37" spans="1:7" x14ac:dyDescent="0.35">
      <c r="A37" s="25" t="s">
        <v>421</v>
      </c>
      <c r="B37" s="25" t="s">
        <v>422</v>
      </c>
      <c r="C37" s="25" t="s">
        <v>3073</v>
      </c>
      <c r="D37" s="25">
        <v>32458</v>
      </c>
      <c r="E37" s="25">
        <v>0.75</v>
      </c>
      <c r="F37" s="25" t="s">
        <v>36</v>
      </c>
      <c r="G37" s="25" t="s">
        <v>878</v>
      </c>
    </row>
    <row r="38" spans="1:7" x14ac:dyDescent="0.35">
      <c r="A38" s="25" t="s">
        <v>364</v>
      </c>
      <c r="B38" s="25" t="s">
        <v>365</v>
      </c>
      <c r="C38" s="25" t="s">
        <v>3073</v>
      </c>
      <c r="D38" s="25">
        <v>32458</v>
      </c>
      <c r="E38" s="25">
        <v>0.75</v>
      </c>
      <c r="F38" s="25" t="s">
        <v>42</v>
      </c>
      <c r="G38" s="25" t="s">
        <v>878</v>
      </c>
    </row>
    <row r="39" spans="1:7" x14ac:dyDescent="0.35">
      <c r="A39" s="25" t="s">
        <v>2482</v>
      </c>
      <c r="B39" s="25" t="s">
        <v>2483</v>
      </c>
      <c r="C39" s="25" t="s">
        <v>3070</v>
      </c>
      <c r="D39" s="25">
        <v>30480</v>
      </c>
      <c r="E39" s="25">
        <v>0.89300000000000002</v>
      </c>
      <c r="F39" s="25" t="s">
        <v>83</v>
      </c>
      <c r="G39" s="25" t="s">
        <v>36</v>
      </c>
    </row>
    <row r="40" spans="1:7" x14ac:dyDescent="0.35">
      <c r="A40" s="25" t="s">
        <v>300</v>
      </c>
      <c r="B40" s="25" t="s">
        <v>301</v>
      </c>
      <c r="C40" s="25" t="s">
        <v>3073</v>
      </c>
      <c r="D40" s="25">
        <v>11805</v>
      </c>
      <c r="E40" s="25">
        <v>0.75</v>
      </c>
      <c r="F40" s="25" t="s">
        <v>36</v>
      </c>
      <c r="G40" s="25" t="s">
        <v>878</v>
      </c>
    </row>
    <row r="41" spans="1:7" x14ac:dyDescent="0.35">
      <c r="A41" s="25" t="s">
        <v>3805</v>
      </c>
      <c r="B41" s="25" t="s">
        <v>3806</v>
      </c>
      <c r="C41" s="25" t="s">
        <v>3070</v>
      </c>
      <c r="D41" s="25">
        <v>29149</v>
      </c>
      <c r="E41" s="25">
        <v>0.98399999999999999</v>
      </c>
      <c r="F41" s="25" t="s">
        <v>36</v>
      </c>
      <c r="G41" s="25" t="s">
        <v>36</v>
      </c>
    </row>
    <row r="42" spans="1:7" x14ac:dyDescent="0.35">
      <c r="A42" s="25" t="s">
        <v>1483</v>
      </c>
      <c r="B42" s="25" t="s">
        <v>1484</v>
      </c>
      <c r="C42" s="25" t="s">
        <v>3073</v>
      </c>
      <c r="D42" s="25">
        <v>32458</v>
      </c>
      <c r="E42" s="25">
        <v>0.75</v>
      </c>
      <c r="F42" s="25" t="s">
        <v>36</v>
      </c>
      <c r="G42" s="25" t="s">
        <v>878</v>
      </c>
    </row>
    <row r="43" spans="1:7" x14ac:dyDescent="0.35">
      <c r="A43" s="25" t="s">
        <v>1827</v>
      </c>
      <c r="B43" s="25" t="s">
        <v>1828</v>
      </c>
      <c r="C43" s="25" t="s">
        <v>3073</v>
      </c>
      <c r="D43" s="25">
        <v>32458</v>
      </c>
      <c r="E43" s="25">
        <v>0.75</v>
      </c>
      <c r="F43" s="25" t="s">
        <v>36</v>
      </c>
      <c r="G43" s="25" t="s">
        <v>878</v>
      </c>
    </row>
    <row r="44" spans="1:7" x14ac:dyDescent="0.35">
      <c r="A44" s="25" t="s">
        <v>263</v>
      </c>
      <c r="B44" s="25" t="s">
        <v>264</v>
      </c>
      <c r="C44" s="25" t="s">
        <v>3073</v>
      </c>
      <c r="D44" s="25">
        <v>11805</v>
      </c>
      <c r="E44" s="25">
        <v>0.75</v>
      </c>
      <c r="F44" s="25" t="s">
        <v>68</v>
      </c>
      <c r="G44" s="25" t="s">
        <v>36</v>
      </c>
    </row>
    <row r="45" spans="1:7" x14ac:dyDescent="0.35">
      <c r="A45" s="25" t="s">
        <v>1485</v>
      </c>
      <c r="B45" s="25" t="s">
        <v>1486</v>
      </c>
      <c r="C45" s="25" t="s">
        <v>3070</v>
      </c>
      <c r="D45" s="25">
        <v>22243</v>
      </c>
      <c r="E45" s="25">
        <v>1.629</v>
      </c>
      <c r="F45" s="25" t="s">
        <v>36</v>
      </c>
      <c r="G45" s="25" t="s">
        <v>36</v>
      </c>
    </row>
    <row r="46" spans="1:7" x14ac:dyDescent="0.35">
      <c r="A46" s="25" t="s">
        <v>2470</v>
      </c>
      <c r="B46" s="25" t="s">
        <v>2471</v>
      </c>
      <c r="C46" s="25" t="s">
        <v>3070</v>
      </c>
      <c r="D46" s="25">
        <v>23950</v>
      </c>
      <c r="E46" s="25">
        <v>1.446</v>
      </c>
      <c r="F46" s="25" t="s">
        <v>73</v>
      </c>
      <c r="G46" s="25" t="s">
        <v>36</v>
      </c>
    </row>
    <row r="47" spans="1:7" x14ac:dyDescent="0.35">
      <c r="A47" s="25" t="s">
        <v>411</v>
      </c>
      <c r="B47" s="25" t="s">
        <v>412</v>
      </c>
      <c r="C47" s="25" t="s">
        <v>3073</v>
      </c>
      <c r="D47" s="25">
        <v>32458</v>
      </c>
      <c r="E47" s="25">
        <v>0.75</v>
      </c>
      <c r="F47" s="25" t="s">
        <v>36</v>
      </c>
      <c r="G47" s="25" t="s">
        <v>878</v>
      </c>
    </row>
    <row r="48" spans="1:7" x14ac:dyDescent="0.35">
      <c r="A48" s="25" t="s">
        <v>512</v>
      </c>
      <c r="B48" s="25" t="s">
        <v>513</v>
      </c>
      <c r="C48" s="25" t="s">
        <v>3073</v>
      </c>
      <c r="D48" s="25">
        <v>32458</v>
      </c>
      <c r="E48" s="25">
        <v>0.75</v>
      </c>
      <c r="F48" s="25" t="s">
        <v>53</v>
      </c>
      <c r="G48" s="25" t="s">
        <v>878</v>
      </c>
    </row>
    <row r="49" spans="1:7" x14ac:dyDescent="0.35">
      <c r="A49" s="25" t="s">
        <v>3215</v>
      </c>
      <c r="B49" s="25" t="s">
        <v>3216</v>
      </c>
      <c r="C49" s="25" t="s">
        <v>3066</v>
      </c>
      <c r="D49" s="25">
        <v>20341</v>
      </c>
      <c r="E49" s="25">
        <v>1.8520000000000001</v>
      </c>
      <c r="F49" s="25" t="s">
        <v>36</v>
      </c>
      <c r="G49" s="25" t="s">
        <v>36</v>
      </c>
    </row>
    <row r="50" spans="1:7" x14ac:dyDescent="0.35">
      <c r="A50" s="25" t="s">
        <v>279</v>
      </c>
      <c r="B50" s="25" t="s">
        <v>3804</v>
      </c>
      <c r="C50" s="25" t="s">
        <v>3065</v>
      </c>
      <c r="D50" s="25">
        <v>5447</v>
      </c>
      <c r="E50" s="25">
        <v>4.609</v>
      </c>
      <c r="F50" s="25" t="s">
        <v>78</v>
      </c>
      <c r="G50" s="25" t="s">
        <v>36</v>
      </c>
    </row>
    <row r="51" spans="1:7" x14ac:dyDescent="0.35">
      <c r="A51" s="25" t="s">
        <v>2492</v>
      </c>
      <c r="B51" s="25" t="s">
        <v>3229</v>
      </c>
      <c r="C51" s="25" t="s">
        <v>3066</v>
      </c>
      <c r="D51" s="25">
        <v>16102</v>
      </c>
      <c r="E51" s="25">
        <v>2.4249999999999998</v>
      </c>
      <c r="F51" s="25" t="s">
        <v>87</v>
      </c>
      <c r="G51" s="25" t="s">
        <v>36</v>
      </c>
    </row>
    <row r="52" spans="1:7" x14ac:dyDescent="0.35">
      <c r="A52" s="25" t="s">
        <v>692</v>
      </c>
      <c r="B52" s="25" t="s">
        <v>693</v>
      </c>
      <c r="C52" s="25" t="s">
        <v>3065</v>
      </c>
      <c r="D52" s="25">
        <v>5585</v>
      </c>
      <c r="E52" s="25">
        <v>4.57</v>
      </c>
      <c r="F52" s="25" t="s">
        <v>42</v>
      </c>
      <c r="G52" s="25" t="s">
        <v>36</v>
      </c>
    </row>
    <row r="53" spans="1:7" x14ac:dyDescent="0.35">
      <c r="A53" s="25" t="s">
        <v>274</v>
      </c>
      <c r="B53" s="25" t="s">
        <v>275</v>
      </c>
      <c r="C53" s="25" t="s">
        <v>3070</v>
      </c>
      <c r="D53" s="25">
        <v>9418</v>
      </c>
      <c r="E53" s="25">
        <v>1.2929999999999999</v>
      </c>
      <c r="F53" s="25" t="s">
        <v>100</v>
      </c>
      <c r="G53" s="25" t="s">
        <v>36</v>
      </c>
    </row>
    <row r="54" spans="1:7" x14ac:dyDescent="0.35">
      <c r="A54" s="25" t="s">
        <v>514</v>
      </c>
      <c r="B54" s="25" t="s">
        <v>515</v>
      </c>
      <c r="C54" s="25" t="s">
        <v>3065</v>
      </c>
      <c r="D54" s="25">
        <v>3282</v>
      </c>
      <c r="E54" s="25">
        <v>3.6070000000000002</v>
      </c>
      <c r="F54" s="25" t="s">
        <v>42</v>
      </c>
      <c r="G54" s="25" t="s">
        <v>878</v>
      </c>
    </row>
    <row r="55" spans="1:7" x14ac:dyDescent="0.35">
      <c r="A55" s="25" t="s">
        <v>374</v>
      </c>
      <c r="B55" s="25" t="s">
        <v>375</v>
      </c>
      <c r="C55" s="25" t="s">
        <v>3073</v>
      </c>
      <c r="D55" s="25">
        <v>32458</v>
      </c>
      <c r="E55" s="25">
        <v>0.75</v>
      </c>
      <c r="F55" s="25" t="s">
        <v>36</v>
      </c>
      <c r="G55" s="25" t="s">
        <v>878</v>
      </c>
    </row>
    <row r="56" spans="1:7" x14ac:dyDescent="0.35">
      <c r="A56" s="25" t="s">
        <v>3227</v>
      </c>
      <c r="B56" s="25" t="s">
        <v>3228</v>
      </c>
      <c r="C56" s="25" t="s">
        <v>3073</v>
      </c>
      <c r="D56" s="25">
        <v>31598</v>
      </c>
      <c r="E56" s="25">
        <v>0.81100000000000005</v>
      </c>
      <c r="F56" s="25" t="s">
        <v>68</v>
      </c>
      <c r="G56" s="25" t="s">
        <v>36</v>
      </c>
    </row>
    <row r="57" spans="1:7" x14ac:dyDescent="0.35">
      <c r="A57" s="25" t="s">
        <v>320</v>
      </c>
      <c r="B57" s="25" t="s">
        <v>321</v>
      </c>
      <c r="C57" s="25" t="s">
        <v>3073</v>
      </c>
      <c r="D57" s="25">
        <v>32458</v>
      </c>
      <c r="E57" s="25">
        <v>0.75</v>
      </c>
      <c r="F57" s="25" t="s">
        <v>36</v>
      </c>
      <c r="G57" s="25" t="s">
        <v>878</v>
      </c>
    </row>
    <row r="58" spans="1:7" x14ac:dyDescent="0.35">
      <c r="A58" s="25" t="s">
        <v>330</v>
      </c>
      <c r="B58" s="25" t="s">
        <v>331</v>
      </c>
      <c r="C58" s="25" t="s">
        <v>3073</v>
      </c>
      <c r="D58" s="25">
        <v>32458</v>
      </c>
      <c r="E58" s="25">
        <v>0.75</v>
      </c>
      <c r="F58" s="25" t="s">
        <v>36</v>
      </c>
      <c r="G58" s="25" t="s">
        <v>878</v>
      </c>
    </row>
    <row r="59" spans="1:7" x14ac:dyDescent="0.35">
      <c r="A59" s="25" t="s">
        <v>3813</v>
      </c>
      <c r="B59" s="25" t="s">
        <v>3814</v>
      </c>
      <c r="C59" s="25" t="s">
        <v>3070</v>
      </c>
      <c r="D59" s="25">
        <v>30365</v>
      </c>
      <c r="E59" s="25">
        <v>0.90100000000000002</v>
      </c>
      <c r="F59" s="25" t="s">
        <v>73</v>
      </c>
      <c r="G59" s="25" t="s">
        <v>36</v>
      </c>
    </row>
    <row r="60" spans="1:7" x14ac:dyDescent="0.35">
      <c r="A60" s="25" t="s">
        <v>3792</v>
      </c>
      <c r="B60" s="25" t="s">
        <v>3793</v>
      </c>
      <c r="C60" s="25" t="s">
        <v>3066</v>
      </c>
      <c r="D60" s="25">
        <v>4943</v>
      </c>
      <c r="E60" s="25">
        <v>2.7349999999999999</v>
      </c>
      <c r="F60" s="25" t="s">
        <v>42</v>
      </c>
      <c r="G60" s="25" t="s">
        <v>36</v>
      </c>
    </row>
    <row r="61" spans="1:7" x14ac:dyDescent="0.35">
      <c r="A61" s="25" t="s">
        <v>407</v>
      </c>
      <c r="B61" s="25" t="s">
        <v>408</v>
      </c>
      <c r="C61" s="25" t="s">
        <v>3070</v>
      </c>
      <c r="D61" s="25">
        <v>20630</v>
      </c>
      <c r="E61" s="25">
        <v>1.8180000000000001</v>
      </c>
      <c r="F61" s="25" t="s">
        <v>36</v>
      </c>
      <c r="G61" s="25" t="s">
        <v>36</v>
      </c>
    </row>
    <row r="62" spans="1:7" x14ac:dyDescent="0.35">
      <c r="A62" s="25" t="s">
        <v>4851</v>
      </c>
      <c r="B62" s="25" t="s">
        <v>4852</v>
      </c>
      <c r="C62" s="25" t="s">
        <v>3066</v>
      </c>
      <c r="D62" s="25">
        <v>11645</v>
      </c>
      <c r="E62" s="25">
        <v>3.1659999999999999</v>
      </c>
      <c r="F62" s="25" t="s">
        <v>42</v>
      </c>
      <c r="G62" s="25" t="s">
        <v>36</v>
      </c>
    </row>
    <row r="63" spans="1:7" x14ac:dyDescent="0.35">
      <c r="A63" s="25" t="s">
        <v>3807</v>
      </c>
      <c r="B63" s="25" t="s">
        <v>3808</v>
      </c>
      <c r="C63" s="25" t="s">
        <v>3070</v>
      </c>
      <c r="D63" s="25">
        <v>25613</v>
      </c>
      <c r="E63" s="25">
        <v>1.2969999999999999</v>
      </c>
      <c r="F63" s="25" t="s">
        <v>36</v>
      </c>
      <c r="G63" s="25" t="s">
        <v>36</v>
      </c>
    </row>
    <row r="64" spans="1:7" x14ac:dyDescent="0.35">
      <c r="A64" s="25" t="s">
        <v>1487</v>
      </c>
      <c r="B64" s="25" t="s">
        <v>1488</v>
      </c>
      <c r="C64" s="25" t="s">
        <v>3073</v>
      </c>
      <c r="D64" s="25">
        <v>11805</v>
      </c>
      <c r="E64" s="25">
        <v>0.75</v>
      </c>
      <c r="F64" s="25" t="s">
        <v>36</v>
      </c>
      <c r="G64" s="25" t="s">
        <v>878</v>
      </c>
    </row>
    <row r="65" spans="1:7" x14ac:dyDescent="0.35">
      <c r="A65" s="25" t="s">
        <v>1489</v>
      </c>
      <c r="B65" s="25" t="s">
        <v>1490</v>
      </c>
      <c r="C65" s="25" t="s">
        <v>3073</v>
      </c>
      <c r="D65" s="25">
        <v>32458</v>
      </c>
      <c r="E65" s="25">
        <v>0.75</v>
      </c>
      <c r="F65" s="25" t="s">
        <v>36</v>
      </c>
      <c r="G65" s="25" t="s">
        <v>878</v>
      </c>
    </row>
    <row r="66" spans="1:7" x14ac:dyDescent="0.35">
      <c r="A66" s="25" t="s">
        <v>4820</v>
      </c>
      <c r="B66" s="25" t="s">
        <v>4821</v>
      </c>
      <c r="C66" s="25" t="s">
        <v>3070</v>
      </c>
      <c r="D66" s="25">
        <v>9296</v>
      </c>
      <c r="E66" s="25">
        <v>1.321</v>
      </c>
      <c r="F66" s="25" t="s">
        <v>83</v>
      </c>
      <c r="G66" s="25" t="s">
        <v>36</v>
      </c>
    </row>
    <row r="67" spans="1:7" x14ac:dyDescent="0.35">
      <c r="A67" s="25" t="s">
        <v>3822</v>
      </c>
      <c r="B67" s="25" t="s">
        <v>3823</v>
      </c>
      <c r="C67" s="25" t="s">
        <v>3070</v>
      </c>
      <c r="D67" s="25">
        <v>24139</v>
      </c>
      <c r="E67" s="25">
        <v>1.425</v>
      </c>
      <c r="F67" s="25" t="s">
        <v>83</v>
      </c>
      <c r="G67" s="25" t="s">
        <v>36</v>
      </c>
    </row>
    <row r="68" spans="1:7" x14ac:dyDescent="0.35">
      <c r="A68" s="25" t="s">
        <v>3211</v>
      </c>
      <c r="B68" s="25" t="s">
        <v>3212</v>
      </c>
      <c r="C68" s="25" t="s">
        <v>3065</v>
      </c>
      <c r="D68" s="25">
        <v>8650</v>
      </c>
      <c r="E68" s="25">
        <v>3.7770000000000001</v>
      </c>
      <c r="F68" s="25" t="s">
        <v>50</v>
      </c>
      <c r="G68" s="25" t="s">
        <v>36</v>
      </c>
    </row>
    <row r="69" spans="1:7" x14ac:dyDescent="0.35">
      <c r="A69" s="25" t="s">
        <v>3225</v>
      </c>
      <c r="B69" s="25" t="s">
        <v>3226</v>
      </c>
      <c r="C69" s="25" t="s">
        <v>3073</v>
      </c>
      <c r="D69" s="25">
        <v>32458</v>
      </c>
      <c r="E69" s="25">
        <v>0.75</v>
      </c>
      <c r="F69" s="25" t="s">
        <v>78</v>
      </c>
      <c r="G69" s="25" t="s">
        <v>36</v>
      </c>
    </row>
    <row r="70" spans="1:7" x14ac:dyDescent="0.35">
      <c r="A70" s="25" t="s">
        <v>358</v>
      </c>
      <c r="B70" s="25" t="s">
        <v>359</v>
      </c>
      <c r="C70" s="25" t="s">
        <v>3073</v>
      </c>
      <c r="D70" s="25">
        <v>32458</v>
      </c>
      <c r="E70" s="25">
        <v>0.75</v>
      </c>
      <c r="F70" s="25" t="s">
        <v>100</v>
      </c>
      <c r="G70" s="25" t="s">
        <v>878</v>
      </c>
    </row>
    <row r="71" spans="1:7" x14ac:dyDescent="0.35">
      <c r="A71" s="25" t="s">
        <v>1491</v>
      </c>
      <c r="B71" s="25" t="s">
        <v>1492</v>
      </c>
      <c r="C71" s="25" t="s">
        <v>3065</v>
      </c>
      <c r="D71" s="25">
        <v>6549</v>
      </c>
      <c r="E71" s="25">
        <v>4.2839999999999998</v>
      </c>
      <c r="F71" s="25" t="s">
        <v>36</v>
      </c>
      <c r="G71" s="25" t="s">
        <v>36</v>
      </c>
    </row>
    <row r="72" spans="1:7" x14ac:dyDescent="0.35">
      <c r="A72" s="25" t="s">
        <v>272</v>
      </c>
      <c r="B72" s="25" t="s">
        <v>273</v>
      </c>
      <c r="C72" s="25" t="s">
        <v>3073</v>
      </c>
      <c r="D72" s="25">
        <v>32458</v>
      </c>
      <c r="E72" s="25">
        <v>0.75</v>
      </c>
      <c r="F72" s="25" t="s">
        <v>36</v>
      </c>
      <c r="G72" s="25" t="s">
        <v>878</v>
      </c>
    </row>
    <row r="73" spans="1:7" x14ac:dyDescent="0.35">
      <c r="A73" s="25" t="s">
        <v>4002</v>
      </c>
      <c r="B73" s="25" t="s">
        <v>4003</v>
      </c>
      <c r="C73" s="25" t="s">
        <v>3064</v>
      </c>
      <c r="D73" s="25">
        <v>590</v>
      </c>
      <c r="E73" s="25">
        <v>6.6020000000000003</v>
      </c>
      <c r="F73" s="25" t="s">
        <v>36</v>
      </c>
      <c r="G73" s="25" t="s">
        <v>36</v>
      </c>
    </row>
    <row r="74" spans="1:7" x14ac:dyDescent="0.35">
      <c r="A74" s="25" t="s">
        <v>1493</v>
      </c>
      <c r="B74" s="25" t="s">
        <v>1494</v>
      </c>
      <c r="C74" s="25" t="s">
        <v>3073</v>
      </c>
      <c r="D74" s="25">
        <v>32458</v>
      </c>
      <c r="E74" s="25">
        <v>0.75</v>
      </c>
      <c r="F74" s="25" t="s">
        <v>39</v>
      </c>
      <c r="G74" s="25" t="s">
        <v>878</v>
      </c>
    </row>
    <row r="75" spans="1:7" x14ac:dyDescent="0.35">
      <c r="A75" s="25" t="s">
        <v>356</v>
      </c>
      <c r="B75" s="25" t="s">
        <v>357</v>
      </c>
      <c r="C75" s="25" t="s">
        <v>3073</v>
      </c>
      <c r="D75" s="25">
        <v>32458</v>
      </c>
      <c r="E75" s="25">
        <v>0.75</v>
      </c>
      <c r="F75" s="25" t="s">
        <v>53</v>
      </c>
      <c r="G75" s="25" t="s">
        <v>36</v>
      </c>
    </row>
    <row r="76" spans="1:7" x14ac:dyDescent="0.35">
      <c r="A76" s="25" t="s">
        <v>697</v>
      </c>
      <c r="B76" s="25" t="s">
        <v>698</v>
      </c>
      <c r="C76" s="25" t="s">
        <v>3073</v>
      </c>
      <c r="D76" s="25">
        <v>32458</v>
      </c>
      <c r="E76" s="25">
        <v>0.75</v>
      </c>
      <c r="F76" s="25" t="s">
        <v>68</v>
      </c>
      <c r="G76" s="25" t="s">
        <v>878</v>
      </c>
    </row>
    <row r="77" spans="1:7" x14ac:dyDescent="0.35">
      <c r="A77" s="25" t="s">
        <v>294</v>
      </c>
      <c r="B77" s="25" t="s">
        <v>295</v>
      </c>
      <c r="C77" s="25" t="s">
        <v>3065</v>
      </c>
      <c r="D77" s="25">
        <v>9631</v>
      </c>
      <c r="E77" s="25">
        <v>3.5670000000000002</v>
      </c>
      <c r="F77" s="25" t="s">
        <v>78</v>
      </c>
      <c r="G77" s="25" t="s">
        <v>36</v>
      </c>
    </row>
    <row r="78" spans="1:7" x14ac:dyDescent="0.35">
      <c r="A78" s="25" t="s">
        <v>1206</v>
      </c>
      <c r="B78" s="25" t="s">
        <v>1207</v>
      </c>
      <c r="C78" s="25" t="s">
        <v>3066</v>
      </c>
      <c r="D78" s="25">
        <v>7633</v>
      </c>
      <c r="E78" s="25">
        <v>1.764</v>
      </c>
      <c r="F78" s="25" t="s">
        <v>35</v>
      </c>
      <c r="G78" s="25" t="s">
        <v>36</v>
      </c>
    </row>
    <row r="79" spans="1:7" x14ac:dyDescent="0.35">
      <c r="A79" s="25" t="s">
        <v>1822</v>
      </c>
      <c r="B79" s="25" t="s">
        <v>1823</v>
      </c>
      <c r="C79" s="25" t="s">
        <v>3073</v>
      </c>
      <c r="D79" s="25">
        <v>32458</v>
      </c>
      <c r="E79" s="25">
        <v>0.75</v>
      </c>
      <c r="F79" s="25" t="s">
        <v>47</v>
      </c>
      <c r="G79" s="25" t="s">
        <v>36</v>
      </c>
    </row>
    <row r="80" spans="1:7" x14ac:dyDescent="0.35">
      <c r="A80" s="25" t="s">
        <v>372</v>
      </c>
      <c r="B80" s="25" t="s">
        <v>373</v>
      </c>
      <c r="C80" s="25" t="s">
        <v>3073</v>
      </c>
      <c r="D80" s="25">
        <v>32458</v>
      </c>
      <c r="E80" s="25">
        <v>0.75</v>
      </c>
      <c r="F80" s="25" t="s">
        <v>36</v>
      </c>
      <c r="G80" s="25" t="s">
        <v>878</v>
      </c>
    </row>
    <row r="81" spans="1:7" x14ac:dyDescent="0.35">
      <c r="A81" s="25" t="s">
        <v>3820</v>
      </c>
      <c r="B81" s="25" t="s">
        <v>3821</v>
      </c>
      <c r="C81" s="25" t="s">
        <v>3070</v>
      </c>
      <c r="D81" s="25">
        <v>29932</v>
      </c>
      <c r="E81" s="25">
        <v>0.93300000000000005</v>
      </c>
      <c r="F81" s="25" t="s">
        <v>68</v>
      </c>
      <c r="G81" s="25" t="s">
        <v>36</v>
      </c>
    </row>
    <row r="82" spans="1:7" x14ac:dyDescent="0.35">
      <c r="A82" s="25" t="s">
        <v>2486</v>
      </c>
      <c r="B82" s="25" t="s">
        <v>2487</v>
      </c>
      <c r="C82" s="25" t="s">
        <v>3073</v>
      </c>
      <c r="D82" s="25">
        <v>32458</v>
      </c>
      <c r="E82" s="25">
        <v>0.75</v>
      </c>
      <c r="F82" s="25" t="s">
        <v>73</v>
      </c>
      <c r="G82" s="25" t="s">
        <v>36</v>
      </c>
    </row>
    <row r="83" spans="1:7" x14ac:dyDescent="0.35">
      <c r="A83" s="25" t="s">
        <v>322</v>
      </c>
      <c r="B83" s="25" t="s">
        <v>323</v>
      </c>
      <c r="C83" s="25" t="s">
        <v>3073</v>
      </c>
      <c r="D83" s="25">
        <v>11805</v>
      </c>
      <c r="E83" s="25">
        <v>0.75</v>
      </c>
      <c r="F83" s="25" t="s">
        <v>39</v>
      </c>
      <c r="G83" s="25" t="s">
        <v>878</v>
      </c>
    </row>
    <row r="84" spans="1:7" x14ac:dyDescent="0.35">
      <c r="A84" s="25" t="s">
        <v>1495</v>
      </c>
      <c r="B84" s="25" t="s">
        <v>1496</v>
      </c>
      <c r="C84" s="25" t="s">
        <v>3073</v>
      </c>
      <c r="D84" s="25">
        <v>32458</v>
      </c>
      <c r="E84" s="25">
        <v>0.75</v>
      </c>
      <c r="F84" s="25" t="s">
        <v>39</v>
      </c>
      <c r="G84" s="25" t="s">
        <v>878</v>
      </c>
    </row>
    <row r="85" spans="1:7" x14ac:dyDescent="0.35">
      <c r="A85" s="25" t="s">
        <v>699</v>
      </c>
      <c r="B85" s="25" t="s">
        <v>700</v>
      </c>
      <c r="C85" s="25" t="s">
        <v>3073</v>
      </c>
      <c r="D85" s="25">
        <v>32458</v>
      </c>
      <c r="E85" s="25">
        <v>0.75</v>
      </c>
      <c r="F85" s="25" t="s">
        <v>36</v>
      </c>
      <c r="G85" s="25" t="s">
        <v>878</v>
      </c>
    </row>
    <row r="86" spans="1:7" x14ac:dyDescent="0.35">
      <c r="A86" s="25" t="s">
        <v>2464</v>
      </c>
      <c r="B86" s="25" t="s">
        <v>2465</v>
      </c>
      <c r="C86" s="25" t="s">
        <v>3070</v>
      </c>
      <c r="D86" s="25">
        <v>23742</v>
      </c>
      <c r="E86" s="25">
        <v>1.464</v>
      </c>
      <c r="F86" s="25" t="s">
        <v>36</v>
      </c>
      <c r="G86" s="25" t="s">
        <v>36</v>
      </c>
    </row>
    <row r="87" spans="1:7" x14ac:dyDescent="0.35">
      <c r="A87" s="25" t="s">
        <v>2497</v>
      </c>
      <c r="B87" s="25" t="s">
        <v>2498</v>
      </c>
      <c r="C87" s="25" t="s">
        <v>3064</v>
      </c>
      <c r="D87" s="25">
        <v>1017</v>
      </c>
      <c r="E87" s="25">
        <v>5.7140000000000004</v>
      </c>
      <c r="F87" s="25" t="s">
        <v>42</v>
      </c>
      <c r="G87" s="25" t="s">
        <v>36</v>
      </c>
    </row>
    <row r="88" spans="1:7" x14ac:dyDescent="0.35">
      <c r="A88" s="25" t="s">
        <v>1837</v>
      </c>
      <c r="B88" s="25" t="s">
        <v>1838</v>
      </c>
      <c r="C88" s="25" t="s">
        <v>3070</v>
      </c>
      <c r="D88" s="25">
        <v>27849</v>
      </c>
      <c r="E88" s="25">
        <v>1.1060000000000001</v>
      </c>
      <c r="F88" s="25" t="s">
        <v>39</v>
      </c>
      <c r="G88" s="25" t="s">
        <v>36</v>
      </c>
    </row>
    <row r="89" spans="1:7" x14ac:dyDescent="0.35">
      <c r="A89" s="25" t="s">
        <v>2474</v>
      </c>
      <c r="B89" s="25" t="s">
        <v>2475</v>
      </c>
      <c r="C89" s="25" t="s">
        <v>3070</v>
      </c>
      <c r="D89" s="25">
        <v>30315</v>
      </c>
      <c r="E89" s="25">
        <v>0.90600000000000003</v>
      </c>
      <c r="F89" s="25" t="s">
        <v>36</v>
      </c>
      <c r="G89" s="25" t="s">
        <v>36</v>
      </c>
    </row>
    <row r="90" spans="1:7" x14ac:dyDescent="0.35">
      <c r="A90" s="25" t="s">
        <v>1497</v>
      </c>
      <c r="B90" s="25" t="s">
        <v>1498</v>
      </c>
      <c r="C90" s="25" t="s">
        <v>3073</v>
      </c>
      <c r="D90" s="25">
        <v>32458</v>
      </c>
      <c r="E90" s="25">
        <v>0.75</v>
      </c>
      <c r="F90" s="25" t="s">
        <v>36</v>
      </c>
      <c r="G90" s="25" t="s">
        <v>878</v>
      </c>
    </row>
    <row r="91" spans="1:7" x14ac:dyDescent="0.35">
      <c r="A91" s="25" t="s">
        <v>390</v>
      </c>
      <c r="B91" s="25" t="s">
        <v>391</v>
      </c>
      <c r="C91" s="25" t="s">
        <v>3073</v>
      </c>
      <c r="D91" s="25">
        <v>56967</v>
      </c>
      <c r="E91" s="25">
        <v>0.68</v>
      </c>
      <c r="F91" s="25" t="s">
        <v>47</v>
      </c>
      <c r="G91" s="25" t="s">
        <v>36</v>
      </c>
    </row>
    <row r="92" spans="1:7" x14ac:dyDescent="0.35">
      <c r="A92" s="25" t="s">
        <v>2466</v>
      </c>
      <c r="B92" s="25" t="s">
        <v>2467</v>
      </c>
      <c r="C92" s="25" t="s">
        <v>3065</v>
      </c>
      <c r="D92" s="25">
        <v>7069</v>
      </c>
      <c r="E92" s="25">
        <v>4.1440000000000001</v>
      </c>
      <c r="F92" s="25" t="s">
        <v>68</v>
      </c>
      <c r="G92" s="25" t="s">
        <v>36</v>
      </c>
    </row>
    <row r="93" spans="1:7" x14ac:dyDescent="0.35">
      <c r="A93" s="25" t="s">
        <v>4861</v>
      </c>
      <c r="B93" s="25" t="s">
        <v>4862</v>
      </c>
      <c r="C93" s="25" t="s">
        <v>3070</v>
      </c>
      <c r="D93" s="25">
        <v>30252</v>
      </c>
      <c r="E93" s="25">
        <v>0.91100000000000003</v>
      </c>
      <c r="F93" s="25" t="s">
        <v>87</v>
      </c>
      <c r="G93" s="25" t="s">
        <v>36</v>
      </c>
    </row>
    <row r="94" spans="1:7" x14ac:dyDescent="0.35">
      <c r="A94" s="25" t="s">
        <v>516</v>
      </c>
      <c r="B94" s="25" t="s">
        <v>517</v>
      </c>
      <c r="C94" s="25" t="s">
        <v>3084</v>
      </c>
      <c r="D94" s="25">
        <v>4139</v>
      </c>
      <c r="E94" s="25">
        <v>5.0549999999999997</v>
      </c>
      <c r="F94" s="25" t="s">
        <v>47</v>
      </c>
      <c r="G94" s="25" t="s">
        <v>36</v>
      </c>
    </row>
    <row r="95" spans="1:7" x14ac:dyDescent="0.35">
      <c r="A95" s="25" t="s">
        <v>1499</v>
      </c>
      <c r="B95" s="25" t="s">
        <v>1500</v>
      </c>
      <c r="C95" s="25" t="s">
        <v>3073</v>
      </c>
      <c r="D95" s="25">
        <v>32458</v>
      </c>
      <c r="E95" s="25">
        <v>0.75</v>
      </c>
      <c r="F95" s="25" t="s">
        <v>148</v>
      </c>
      <c r="G95" s="25" t="s">
        <v>878</v>
      </c>
    </row>
    <row r="96" spans="1:7" x14ac:dyDescent="0.35">
      <c r="A96" s="25" t="s">
        <v>2495</v>
      </c>
      <c r="B96" s="25" t="s">
        <v>2496</v>
      </c>
      <c r="C96" s="25" t="s">
        <v>3065</v>
      </c>
      <c r="D96" s="25">
        <v>8619</v>
      </c>
      <c r="E96" s="25">
        <v>3.786</v>
      </c>
      <c r="F96" s="25" t="s">
        <v>42</v>
      </c>
      <c r="G96" s="25" t="s">
        <v>36</v>
      </c>
    </row>
    <row r="97" spans="1:7" x14ac:dyDescent="0.35">
      <c r="A97" s="25" t="s">
        <v>1501</v>
      </c>
      <c r="B97" s="25" t="s">
        <v>1502</v>
      </c>
      <c r="C97" s="25" t="s">
        <v>3073</v>
      </c>
      <c r="D97" s="25">
        <v>11805</v>
      </c>
      <c r="E97" s="25">
        <v>0.75</v>
      </c>
      <c r="F97" s="25" t="s">
        <v>159</v>
      </c>
      <c r="G97" s="25" t="s">
        <v>878</v>
      </c>
    </row>
    <row r="98" spans="1:7" x14ac:dyDescent="0.35">
      <c r="A98" s="25" t="s">
        <v>360</v>
      </c>
      <c r="B98" s="25" t="s">
        <v>361</v>
      </c>
      <c r="C98" s="25" t="s">
        <v>3073</v>
      </c>
      <c r="D98" s="25">
        <v>32458</v>
      </c>
      <c r="E98" s="25">
        <v>0.75</v>
      </c>
      <c r="F98" s="25" t="s">
        <v>39</v>
      </c>
      <c r="G98" s="25" t="s">
        <v>36</v>
      </c>
    </row>
    <row r="99" spans="1:7" x14ac:dyDescent="0.35">
      <c r="A99" s="25" t="s">
        <v>1503</v>
      </c>
      <c r="B99" s="25" t="s">
        <v>1504</v>
      </c>
      <c r="C99" s="25" t="s">
        <v>3073</v>
      </c>
      <c r="D99" s="25">
        <v>32458</v>
      </c>
      <c r="E99" s="25">
        <v>0.75</v>
      </c>
      <c r="F99" s="25" t="s">
        <v>39</v>
      </c>
      <c r="G99" s="25" t="s">
        <v>878</v>
      </c>
    </row>
    <row r="100" spans="1:7" x14ac:dyDescent="0.35">
      <c r="A100" s="25" t="s">
        <v>2462</v>
      </c>
      <c r="B100" s="25" t="s">
        <v>2463</v>
      </c>
      <c r="C100" s="25" t="s">
        <v>3084</v>
      </c>
      <c r="D100" s="25">
        <v>4881</v>
      </c>
      <c r="E100" s="25">
        <v>4.798</v>
      </c>
      <c r="F100" s="25" t="s">
        <v>78</v>
      </c>
      <c r="G100" s="25" t="s">
        <v>36</v>
      </c>
    </row>
    <row r="101" spans="1:7" x14ac:dyDescent="0.35">
      <c r="A101" s="25" t="s">
        <v>2484</v>
      </c>
      <c r="B101" s="25" t="s">
        <v>2485</v>
      </c>
      <c r="C101" s="25" t="s">
        <v>3073</v>
      </c>
      <c r="D101" s="25">
        <v>32458</v>
      </c>
      <c r="E101" s="25">
        <v>0.75</v>
      </c>
      <c r="F101" s="25" t="s">
        <v>87</v>
      </c>
      <c r="G101" s="25" t="s">
        <v>36</v>
      </c>
    </row>
    <row r="102" spans="1:7" x14ac:dyDescent="0.35">
      <c r="A102" s="25" t="s">
        <v>3798</v>
      </c>
      <c r="B102" s="25" t="s">
        <v>3799</v>
      </c>
      <c r="C102" s="25" t="s">
        <v>3066</v>
      </c>
      <c r="D102" s="25">
        <v>7535</v>
      </c>
      <c r="E102" s="25">
        <v>1.7929999999999999</v>
      </c>
      <c r="F102" s="25" t="s">
        <v>35</v>
      </c>
      <c r="G102" s="25" t="s">
        <v>36</v>
      </c>
    </row>
    <row r="103" spans="1:7" x14ac:dyDescent="0.35">
      <c r="A103" s="25" t="s">
        <v>302</v>
      </c>
      <c r="B103" s="25" t="s">
        <v>303</v>
      </c>
      <c r="C103" s="25" t="s">
        <v>3073</v>
      </c>
      <c r="D103" s="25">
        <v>32458</v>
      </c>
      <c r="E103" s="25">
        <v>0.75</v>
      </c>
      <c r="F103" s="25" t="s">
        <v>36</v>
      </c>
      <c r="G103" s="25" t="s">
        <v>878</v>
      </c>
    </row>
    <row r="104" spans="1:7" x14ac:dyDescent="0.35">
      <c r="A104" s="25" t="s">
        <v>318</v>
      </c>
      <c r="B104" s="25" t="s">
        <v>319</v>
      </c>
      <c r="C104" s="25" t="s">
        <v>3070</v>
      </c>
      <c r="D104" s="25">
        <v>28865</v>
      </c>
      <c r="E104" s="25">
        <v>1.0029999999999999</v>
      </c>
      <c r="F104" s="25" t="s">
        <v>53</v>
      </c>
      <c r="G104" s="25" t="s">
        <v>36</v>
      </c>
    </row>
    <row r="105" spans="1:7" x14ac:dyDescent="0.35">
      <c r="A105" s="25" t="s">
        <v>334</v>
      </c>
      <c r="B105" s="25" t="s">
        <v>335</v>
      </c>
      <c r="C105" s="25" t="s">
        <v>3073</v>
      </c>
      <c r="D105" s="25">
        <v>32458</v>
      </c>
      <c r="E105" s="25">
        <v>0.75</v>
      </c>
      <c r="F105" s="25" t="s">
        <v>100</v>
      </c>
      <c r="G105" s="25" t="s">
        <v>878</v>
      </c>
    </row>
    <row r="106" spans="1:7" x14ac:dyDescent="0.35">
      <c r="A106" s="25" t="s">
        <v>340</v>
      </c>
      <c r="B106" s="25" t="s">
        <v>341</v>
      </c>
      <c r="C106" s="25" t="s">
        <v>3073</v>
      </c>
      <c r="D106" s="25">
        <v>32458</v>
      </c>
      <c r="E106" s="25">
        <v>0.75</v>
      </c>
      <c r="F106" s="25" t="s">
        <v>36</v>
      </c>
      <c r="G106" s="25" t="s">
        <v>878</v>
      </c>
    </row>
    <row r="107" spans="1:7" x14ac:dyDescent="0.35">
      <c r="A107" s="25" t="s">
        <v>1505</v>
      </c>
      <c r="B107" s="25" t="s">
        <v>1506</v>
      </c>
      <c r="C107" s="25" t="s">
        <v>3073</v>
      </c>
      <c r="D107" s="25">
        <v>32458</v>
      </c>
      <c r="E107" s="25">
        <v>0.75</v>
      </c>
      <c r="F107" s="25" t="s">
        <v>36</v>
      </c>
      <c r="G107" s="25" t="s">
        <v>878</v>
      </c>
    </row>
    <row r="108" spans="1:7" x14ac:dyDescent="0.35">
      <c r="A108" s="25" t="s">
        <v>288</v>
      </c>
      <c r="B108" s="25" t="s">
        <v>289</v>
      </c>
      <c r="C108" s="25" t="s">
        <v>3073</v>
      </c>
      <c r="D108" s="25">
        <v>11805</v>
      </c>
      <c r="E108" s="25">
        <v>0.75</v>
      </c>
      <c r="F108" s="25" t="s">
        <v>39</v>
      </c>
      <c r="G108" s="25" t="s">
        <v>878</v>
      </c>
    </row>
    <row r="109" spans="1:7" x14ac:dyDescent="0.35">
      <c r="A109" s="25" t="s">
        <v>257</v>
      </c>
      <c r="B109" s="25" t="s">
        <v>258</v>
      </c>
      <c r="C109" s="25" t="s">
        <v>3066</v>
      </c>
      <c r="D109" s="25">
        <v>16040</v>
      </c>
      <c r="E109" s="25">
        <v>2.4350000000000001</v>
      </c>
      <c r="F109" s="25" t="s">
        <v>36</v>
      </c>
      <c r="G109" s="25" t="s">
        <v>36</v>
      </c>
    </row>
    <row r="110" spans="1:7" x14ac:dyDescent="0.35">
      <c r="A110" s="25" t="s">
        <v>306</v>
      </c>
      <c r="B110" s="25" t="s">
        <v>307</v>
      </c>
      <c r="C110" s="25" t="s">
        <v>3066</v>
      </c>
      <c r="D110" s="25">
        <v>18771</v>
      </c>
      <c r="E110" s="25">
        <v>2.0539999999999998</v>
      </c>
      <c r="F110" s="25" t="s">
        <v>42</v>
      </c>
      <c r="G110" s="25" t="s">
        <v>36</v>
      </c>
    </row>
    <row r="111" spans="1:7" x14ac:dyDescent="0.35">
      <c r="A111" s="25" t="s">
        <v>3790</v>
      </c>
      <c r="B111" s="25" t="s">
        <v>3791</v>
      </c>
      <c r="C111" s="25" t="s">
        <v>3064</v>
      </c>
      <c r="D111" s="25">
        <v>765</v>
      </c>
      <c r="E111" s="25">
        <v>6.1639999999999997</v>
      </c>
      <c r="F111" s="25" t="s">
        <v>35</v>
      </c>
      <c r="G111" s="25" t="s">
        <v>36</v>
      </c>
    </row>
    <row r="112" spans="1:7" x14ac:dyDescent="0.35">
      <c r="A112" s="25" t="s">
        <v>690</v>
      </c>
      <c r="B112" s="25" t="s">
        <v>691</v>
      </c>
      <c r="C112" s="25" t="s">
        <v>3073</v>
      </c>
      <c r="D112" s="25">
        <v>32458</v>
      </c>
      <c r="E112" s="25">
        <v>0.75</v>
      </c>
      <c r="F112" s="25" t="s">
        <v>100</v>
      </c>
      <c r="G112" s="25" t="s">
        <v>878</v>
      </c>
    </row>
    <row r="113" spans="1:7" x14ac:dyDescent="0.35">
      <c r="A113" s="25" t="s">
        <v>518</v>
      </c>
      <c r="B113" s="25" t="s">
        <v>519</v>
      </c>
      <c r="C113" s="25" t="s">
        <v>3073</v>
      </c>
      <c r="D113" s="25">
        <v>11805</v>
      </c>
      <c r="E113" s="25">
        <v>0.75</v>
      </c>
      <c r="F113" s="25" t="s">
        <v>36</v>
      </c>
      <c r="G113" s="25" t="s">
        <v>878</v>
      </c>
    </row>
    <row r="114" spans="1:7" x14ac:dyDescent="0.35">
      <c r="A114" s="25" t="s">
        <v>708</v>
      </c>
      <c r="B114" s="25" t="s">
        <v>709</v>
      </c>
      <c r="C114" s="25" t="s">
        <v>3073</v>
      </c>
      <c r="D114" s="25">
        <v>32458</v>
      </c>
      <c r="E114" s="25">
        <v>0.75</v>
      </c>
      <c r="F114" s="25" t="s">
        <v>68</v>
      </c>
      <c r="G114" s="25" t="s">
        <v>878</v>
      </c>
    </row>
    <row r="115" spans="1:7" x14ac:dyDescent="0.35">
      <c r="A115" s="25" t="s">
        <v>3205</v>
      </c>
      <c r="B115" s="25" t="s">
        <v>3206</v>
      </c>
      <c r="C115" s="25" t="s">
        <v>3070</v>
      </c>
      <c r="D115" s="25">
        <v>28733</v>
      </c>
      <c r="E115" s="25">
        <v>1.0169999999999999</v>
      </c>
      <c r="F115" s="25" t="s">
        <v>83</v>
      </c>
      <c r="G115" s="25" t="s">
        <v>36</v>
      </c>
    </row>
    <row r="116" spans="1:7" x14ac:dyDescent="0.35">
      <c r="A116" s="25" t="s">
        <v>695</v>
      </c>
      <c r="B116" s="25" t="s">
        <v>696</v>
      </c>
      <c r="C116" s="25" t="s">
        <v>3073</v>
      </c>
      <c r="D116" s="25">
        <v>11805</v>
      </c>
      <c r="E116" s="25">
        <v>0.75</v>
      </c>
      <c r="F116" s="25" t="s">
        <v>39</v>
      </c>
      <c r="G116" s="25" t="s">
        <v>878</v>
      </c>
    </row>
    <row r="117" spans="1:7" x14ac:dyDescent="0.35">
      <c r="A117" s="25" t="s">
        <v>1507</v>
      </c>
      <c r="B117" s="25" t="s">
        <v>1508</v>
      </c>
      <c r="C117" s="25" t="s">
        <v>3073</v>
      </c>
      <c r="D117" s="25">
        <v>32458</v>
      </c>
      <c r="E117" s="25">
        <v>0.75</v>
      </c>
      <c r="F117" s="25" t="s">
        <v>159</v>
      </c>
      <c r="G117" s="25" t="s">
        <v>878</v>
      </c>
    </row>
    <row r="118" spans="1:7" x14ac:dyDescent="0.35">
      <c r="A118" s="25" t="s">
        <v>366</v>
      </c>
      <c r="B118" s="25" t="s">
        <v>367</v>
      </c>
      <c r="C118" s="25" t="s">
        <v>3073</v>
      </c>
      <c r="D118" s="25">
        <v>32458</v>
      </c>
      <c r="E118" s="25">
        <v>0.75</v>
      </c>
      <c r="F118" s="25" t="s">
        <v>47</v>
      </c>
      <c r="G118" s="25" t="s">
        <v>878</v>
      </c>
    </row>
    <row r="119" spans="1:7" x14ac:dyDescent="0.35">
      <c r="A119" s="25" t="s">
        <v>3816</v>
      </c>
      <c r="B119" s="25" t="s">
        <v>3817</v>
      </c>
      <c r="C119" s="25" t="s">
        <v>3073</v>
      </c>
      <c r="D119" s="25">
        <v>32458</v>
      </c>
      <c r="E119" s="25">
        <v>0.75</v>
      </c>
      <c r="F119" s="25" t="s">
        <v>53</v>
      </c>
      <c r="G119" s="25" t="s">
        <v>36</v>
      </c>
    </row>
    <row r="120" spans="1:7" x14ac:dyDescent="0.35">
      <c r="A120" s="25" t="s">
        <v>1825</v>
      </c>
      <c r="B120" s="25" t="s">
        <v>1826</v>
      </c>
      <c r="C120" s="25" t="s">
        <v>3073</v>
      </c>
      <c r="D120" s="25">
        <v>30936</v>
      </c>
      <c r="E120" s="25">
        <v>0.85899999999999999</v>
      </c>
      <c r="F120" s="25" t="s">
        <v>87</v>
      </c>
      <c r="G120" s="25" t="s">
        <v>36</v>
      </c>
    </row>
    <row r="121" spans="1:7" x14ac:dyDescent="0.35">
      <c r="A121" s="25" t="s">
        <v>522</v>
      </c>
      <c r="B121" s="25" t="s">
        <v>523</v>
      </c>
      <c r="C121" s="25" t="s">
        <v>3073</v>
      </c>
      <c r="D121" s="25">
        <v>32458</v>
      </c>
      <c r="E121" s="25">
        <v>0.75</v>
      </c>
      <c r="F121" s="25" t="s">
        <v>36</v>
      </c>
      <c r="G121" s="25" t="s">
        <v>878</v>
      </c>
    </row>
    <row r="122" spans="1:7" x14ac:dyDescent="0.35">
      <c r="A122" s="25" t="s">
        <v>520</v>
      </c>
      <c r="B122" s="25" t="s">
        <v>521</v>
      </c>
      <c r="C122" s="25" t="s">
        <v>3073</v>
      </c>
      <c r="D122" s="25">
        <v>32458</v>
      </c>
      <c r="E122" s="25">
        <v>0.75</v>
      </c>
      <c r="F122" s="25" t="s">
        <v>39</v>
      </c>
      <c r="G122" s="25" t="s">
        <v>878</v>
      </c>
    </row>
    <row r="123" spans="1:7" x14ac:dyDescent="0.35">
      <c r="A123" s="25" t="s">
        <v>1509</v>
      </c>
      <c r="B123" s="25" t="s">
        <v>1510</v>
      </c>
      <c r="C123" s="25" t="s">
        <v>3073</v>
      </c>
      <c r="D123" s="25">
        <v>11805</v>
      </c>
      <c r="E123" s="25">
        <v>0.75</v>
      </c>
      <c r="F123" s="25" t="s">
        <v>39</v>
      </c>
      <c r="G123" s="25" t="s">
        <v>878</v>
      </c>
    </row>
    <row r="124" spans="1:7" x14ac:dyDescent="0.35">
      <c r="A124" s="25" t="s">
        <v>3809</v>
      </c>
      <c r="B124" s="25" t="s">
        <v>3810</v>
      </c>
      <c r="C124" s="25" t="s">
        <v>3073</v>
      </c>
      <c r="D124" s="25">
        <v>32458</v>
      </c>
      <c r="E124" s="25">
        <v>0.75</v>
      </c>
      <c r="F124" s="25" t="s">
        <v>78</v>
      </c>
      <c r="G124" s="25" t="s">
        <v>36</v>
      </c>
    </row>
    <row r="125" spans="1:7" x14ac:dyDescent="0.35">
      <c r="A125" s="25" t="s">
        <v>2456</v>
      </c>
      <c r="B125" s="25" t="s">
        <v>2457</v>
      </c>
      <c r="C125" s="25" t="s">
        <v>3070</v>
      </c>
      <c r="D125" s="25">
        <v>24976</v>
      </c>
      <c r="E125" s="25">
        <v>1.35</v>
      </c>
      <c r="F125" s="25" t="s">
        <v>68</v>
      </c>
      <c r="G125" s="25" t="s">
        <v>878</v>
      </c>
    </row>
    <row r="126" spans="1:7" x14ac:dyDescent="0.35">
      <c r="A126" s="25" t="s">
        <v>3219</v>
      </c>
      <c r="B126" s="25" t="s">
        <v>3220</v>
      </c>
      <c r="C126" s="25" t="s">
        <v>3073</v>
      </c>
      <c r="D126" s="25">
        <v>32458</v>
      </c>
      <c r="E126" s="25">
        <v>0.75</v>
      </c>
      <c r="F126" s="25" t="s">
        <v>87</v>
      </c>
      <c r="G126" s="25" t="s">
        <v>36</v>
      </c>
    </row>
    <row r="127" spans="1:7" x14ac:dyDescent="0.35">
      <c r="A127" s="25" t="s">
        <v>3794</v>
      </c>
      <c r="B127" s="25" t="s">
        <v>3795</v>
      </c>
      <c r="C127" s="25" t="s">
        <v>3066</v>
      </c>
      <c r="D127" s="25">
        <v>5934</v>
      </c>
      <c r="E127" s="25">
        <v>2.3250000000000002</v>
      </c>
      <c r="F127" s="25" t="s">
        <v>78</v>
      </c>
      <c r="G127" s="25" t="s">
        <v>36</v>
      </c>
    </row>
    <row r="128" spans="1:7" x14ac:dyDescent="0.35">
      <c r="A128" s="25" t="s">
        <v>1513</v>
      </c>
      <c r="B128" s="25" t="s">
        <v>1514</v>
      </c>
      <c r="C128" s="25" t="s">
        <v>3073</v>
      </c>
      <c r="D128" s="25">
        <v>32458</v>
      </c>
      <c r="E128" s="25">
        <v>0.75</v>
      </c>
      <c r="F128" s="25" t="s">
        <v>4882</v>
      </c>
      <c r="G128" s="25" t="s">
        <v>878</v>
      </c>
    </row>
    <row r="129" spans="1:7" x14ac:dyDescent="0.35">
      <c r="A129" s="25" t="s">
        <v>1515</v>
      </c>
      <c r="B129" s="25" t="s">
        <v>1516</v>
      </c>
      <c r="C129" s="25" t="s">
        <v>3073</v>
      </c>
      <c r="D129" s="25">
        <v>11805</v>
      </c>
      <c r="E129" s="25">
        <v>0.75</v>
      </c>
      <c r="F129" s="25" t="s">
        <v>36</v>
      </c>
      <c r="G129" s="25" t="s">
        <v>878</v>
      </c>
    </row>
    <row r="130" spans="1:7" x14ac:dyDescent="0.35">
      <c r="A130" s="25" t="s">
        <v>1517</v>
      </c>
      <c r="B130" s="25" t="s">
        <v>1518</v>
      </c>
      <c r="C130" s="25" t="s">
        <v>3073</v>
      </c>
      <c r="D130" s="25">
        <v>11805</v>
      </c>
      <c r="E130" s="25">
        <v>0.75</v>
      </c>
      <c r="F130" s="25" t="s">
        <v>36</v>
      </c>
      <c r="G130" s="25" t="s">
        <v>878</v>
      </c>
    </row>
    <row r="131" spans="1:7" x14ac:dyDescent="0.35">
      <c r="A131" s="25" t="s">
        <v>2468</v>
      </c>
      <c r="B131" s="25" t="s">
        <v>2469</v>
      </c>
      <c r="C131" s="25" t="s">
        <v>3070</v>
      </c>
      <c r="D131" s="25">
        <v>9922</v>
      </c>
      <c r="E131" s="25">
        <v>1.179</v>
      </c>
      <c r="F131" s="25" t="s">
        <v>47</v>
      </c>
      <c r="G131" s="25" t="s">
        <v>36</v>
      </c>
    </row>
    <row r="132" spans="1:7" x14ac:dyDescent="0.35">
      <c r="A132" s="25" t="s">
        <v>1519</v>
      </c>
      <c r="B132" s="25" t="s">
        <v>1520</v>
      </c>
      <c r="C132" s="25" t="s">
        <v>3073</v>
      </c>
      <c r="D132" s="25">
        <v>32458</v>
      </c>
      <c r="E132" s="25">
        <v>0.75</v>
      </c>
      <c r="F132" s="25" t="s">
        <v>68</v>
      </c>
      <c r="G132" s="25" t="s">
        <v>878</v>
      </c>
    </row>
    <row r="133" spans="1:7" x14ac:dyDescent="0.35">
      <c r="A133" s="25" t="s">
        <v>3802</v>
      </c>
      <c r="B133" s="25" t="s">
        <v>3803</v>
      </c>
      <c r="C133" s="25" t="s">
        <v>3066</v>
      </c>
      <c r="D133" s="25">
        <v>14184</v>
      </c>
      <c r="E133" s="25">
        <v>2.7320000000000002</v>
      </c>
      <c r="F133" s="25" t="s">
        <v>36</v>
      </c>
      <c r="G133" s="25" t="s">
        <v>36</v>
      </c>
    </row>
    <row r="134" spans="1:7" x14ac:dyDescent="0.35">
      <c r="A134" s="25" t="s">
        <v>4878</v>
      </c>
      <c r="B134" s="25" t="s">
        <v>4879</v>
      </c>
      <c r="C134" s="25" t="s">
        <v>3073</v>
      </c>
      <c r="D134" s="25">
        <v>32458</v>
      </c>
      <c r="E134" s="25">
        <v>0.75</v>
      </c>
      <c r="F134" s="25" t="s">
        <v>53</v>
      </c>
      <c r="G134" s="25" t="s">
        <v>36</v>
      </c>
    </row>
    <row r="135" spans="1:7" x14ac:dyDescent="0.35">
      <c r="A135" s="25" t="s">
        <v>1521</v>
      </c>
      <c r="B135" s="25" t="s">
        <v>1522</v>
      </c>
      <c r="C135" s="25" t="s">
        <v>3073</v>
      </c>
      <c r="D135" s="25">
        <v>11805</v>
      </c>
      <c r="E135" s="25">
        <v>0.75</v>
      </c>
      <c r="F135" s="25" t="s">
        <v>36</v>
      </c>
      <c r="G135" s="25" t="s">
        <v>878</v>
      </c>
    </row>
    <row r="136" spans="1:7" x14ac:dyDescent="0.35">
      <c r="A136" s="25" t="s">
        <v>1523</v>
      </c>
      <c r="B136" s="25" t="s">
        <v>1524</v>
      </c>
      <c r="C136" s="25" t="s">
        <v>3073</v>
      </c>
      <c r="D136" s="25">
        <v>11805</v>
      </c>
      <c r="E136" s="25">
        <v>0.75</v>
      </c>
      <c r="F136" s="25" t="s">
        <v>36</v>
      </c>
      <c r="G136" s="25" t="s">
        <v>878</v>
      </c>
    </row>
    <row r="137" spans="1:7" x14ac:dyDescent="0.35">
      <c r="A137" s="25" t="s">
        <v>3217</v>
      </c>
      <c r="B137" s="25" t="s">
        <v>3218</v>
      </c>
      <c r="C137" s="25" t="s">
        <v>3073</v>
      </c>
      <c r="D137" s="25">
        <v>32458</v>
      </c>
      <c r="E137" s="25">
        <v>0.75</v>
      </c>
      <c r="F137" s="25" t="s">
        <v>83</v>
      </c>
      <c r="G137" s="25" t="s">
        <v>36</v>
      </c>
    </row>
    <row r="138" spans="1:7" x14ac:dyDescent="0.35">
      <c r="A138" s="25" t="s">
        <v>3818</v>
      </c>
      <c r="B138" s="25" t="s">
        <v>3819</v>
      </c>
      <c r="C138" s="25" t="s">
        <v>3073</v>
      </c>
      <c r="D138" s="25">
        <v>31669</v>
      </c>
      <c r="E138" s="25">
        <v>0.80600000000000005</v>
      </c>
      <c r="F138" s="25" t="s">
        <v>83</v>
      </c>
      <c r="G138" s="25" t="s">
        <v>36</v>
      </c>
    </row>
    <row r="139" spans="1:7" x14ac:dyDescent="0.35">
      <c r="A139" s="25" t="s">
        <v>1525</v>
      </c>
      <c r="B139" s="25" t="s">
        <v>1526</v>
      </c>
      <c r="C139" s="25" t="s">
        <v>3070</v>
      </c>
      <c r="D139" s="25">
        <v>11443</v>
      </c>
      <c r="E139" s="25">
        <v>0.82299999999999995</v>
      </c>
      <c r="F139" s="25" t="s">
        <v>53</v>
      </c>
      <c r="G139" s="25" t="s">
        <v>36</v>
      </c>
    </row>
    <row r="140" spans="1:7" x14ac:dyDescent="0.35">
      <c r="A140" s="25" t="s">
        <v>259</v>
      </c>
      <c r="B140" s="25" t="s">
        <v>260</v>
      </c>
      <c r="C140" s="25" t="s">
        <v>3065</v>
      </c>
      <c r="D140" s="25">
        <v>2565</v>
      </c>
      <c r="E140" s="25">
        <v>4.0659999999999998</v>
      </c>
      <c r="F140" s="25" t="s">
        <v>100</v>
      </c>
      <c r="G140" s="25" t="s">
        <v>36</v>
      </c>
    </row>
    <row r="141" spans="1:7" x14ac:dyDescent="0.35">
      <c r="A141" s="25" t="s">
        <v>280</v>
      </c>
      <c r="B141" s="25" t="s">
        <v>281</v>
      </c>
      <c r="C141" s="25" t="s">
        <v>3073</v>
      </c>
      <c r="D141" s="25">
        <v>11805</v>
      </c>
      <c r="E141" s="25">
        <v>0.75</v>
      </c>
      <c r="F141" s="25" t="s">
        <v>42</v>
      </c>
      <c r="G141" s="25" t="s">
        <v>878</v>
      </c>
    </row>
    <row r="142" spans="1:7" x14ac:dyDescent="0.35">
      <c r="A142" s="25" t="s">
        <v>1527</v>
      </c>
      <c r="B142" s="25" t="s">
        <v>1528</v>
      </c>
      <c r="C142" s="25" t="s">
        <v>3073</v>
      </c>
      <c r="D142" s="25">
        <v>32458</v>
      </c>
      <c r="E142" s="25">
        <v>0.75</v>
      </c>
      <c r="F142" s="25" t="s">
        <v>36</v>
      </c>
      <c r="G142" s="25" t="s">
        <v>878</v>
      </c>
    </row>
    <row r="143" spans="1:7" x14ac:dyDescent="0.35">
      <c r="A143" s="25" t="s">
        <v>268</v>
      </c>
      <c r="B143" s="25" t="s">
        <v>269</v>
      </c>
      <c r="C143" s="25" t="s">
        <v>3070</v>
      </c>
      <c r="D143" s="25">
        <v>10667</v>
      </c>
      <c r="E143" s="25">
        <v>0.98599999999999999</v>
      </c>
      <c r="F143" s="25" t="s">
        <v>148</v>
      </c>
      <c r="G143" s="25" t="s">
        <v>36</v>
      </c>
    </row>
    <row r="144" spans="1:7" x14ac:dyDescent="0.35">
      <c r="A144" s="25" t="s">
        <v>1529</v>
      </c>
      <c r="B144" s="25" t="s">
        <v>1530</v>
      </c>
      <c r="C144" s="25" t="s">
        <v>3073</v>
      </c>
      <c r="D144" s="25">
        <v>32458</v>
      </c>
      <c r="E144" s="25">
        <v>0.75</v>
      </c>
      <c r="F144" s="25" t="s">
        <v>100</v>
      </c>
      <c r="G144" s="25" t="s">
        <v>878</v>
      </c>
    </row>
    <row r="145" spans="1:7" x14ac:dyDescent="0.35">
      <c r="A145" s="25" t="s">
        <v>419</v>
      </c>
      <c r="B145" s="25" t="s">
        <v>420</v>
      </c>
      <c r="C145" s="25" t="s">
        <v>3073</v>
      </c>
      <c r="D145" s="25">
        <v>32458</v>
      </c>
      <c r="E145" s="25">
        <v>0.75</v>
      </c>
      <c r="F145" s="25" t="s">
        <v>39</v>
      </c>
      <c r="G145" s="25" t="s">
        <v>878</v>
      </c>
    </row>
    <row r="146" spans="1:7" x14ac:dyDescent="0.35">
      <c r="A146" s="25" t="s">
        <v>4883</v>
      </c>
      <c r="B146" s="25" t="s">
        <v>4884</v>
      </c>
      <c r="C146" s="25" t="s">
        <v>3073</v>
      </c>
      <c r="D146" s="25">
        <v>44548</v>
      </c>
      <c r="E146" s="25">
        <v>0.745</v>
      </c>
      <c r="F146" s="25" t="s">
        <v>78</v>
      </c>
      <c r="G146" s="25" t="s">
        <v>36</v>
      </c>
    </row>
    <row r="147" spans="1:7" x14ac:dyDescent="0.35">
      <c r="A147" s="25" t="s">
        <v>4885</v>
      </c>
      <c r="B147" s="25" t="s">
        <v>4886</v>
      </c>
      <c r="C147" s="25" t="s">
        <v>3073</v>
      </c>
      <c r="D147" s="25">
        <v>44548</v>
      </c>
      <c r="E147" s="25">
        <v>0.745</v>
      </c>
      <c r="F147" s="25" t="s">
        <v>50</v>
      </c>
      <c r="G147" s="25" t="s">
        <v>36</v>
      </c>
    </row>
    <row r="148" spans="1:7" x14ac:dyDescent="0.35">
      <c r="A148" s="25" t="s">
        <v>298</v>
      </c>
      <c r="B148" s="25" t="s">
        <v>299</v>
      </c>
      <c r="C148" s="25" t="s">
        <v>3073</v>
      </c>
      <c r="D148" s="25">
        <v>11805</v>
      </c>
      <c r="E148" s="25">
        <v>0.75</v>
      </c>
      <c r="F148" s="25" t="s">
        <v>36</v>
      </c>
      <c r="G148" s="25" t="s">
        <v>878</v>
      </c>
    </row>
    <row r="149" spans="1:7" x14ac:dyDescent="0.35">
      <c r="A149" s="25" t="s">
        <v>524</v>
      </c>
      <c r="B149" s="25" t="s">
        <v>525</v>
      </c>
      <c r="C149" s="25" t="s">
        <v>3070</v>
      </c>
      <c r="D149" s="25">
        <v>25201</v>
      </c>
      <c r="E149" s="25">
        <v>1.331</v>
      </c>
      <c r="F149" s="25" t="s">
        <v>100</v>
      </c>
      <c r="G149" s="25" t="s">
        <v>36</v>
      </c>
    </row>
    <row r="150" spans="1:7" x14ac:dyDescent="0.35">
      <c r="A150" s="25" t="s">
        <v>1531</v>
      </c>
      <c r="B150" s="25" t="s">
        <v>1532</v>
      </c>
      <c r="C150" s="25" t="s">
        <v>3073</v>
      </c>
      <c r="D150" s="25">
        <v>32458</v>
      </c>
      <c r="E150" s="25">
        <v>0.75</v>
      </c>
      <c r="F150" s="25" t="s">
        <v>36</v>
      </c>
      <c r="G150" s="25" t="s">
        <v>878</v>
      </c>
    </row>
    <row r="151" spans="1:7" x14ac:dyDescent="0.35">
      <c r="A151" s="25" t="s">
        <v>1533</v>
      </c>
      <c r="B151" s="25" t="s">
        <v>1534</v>
      </c>
      <c r="C151" s="25" t="s">
        <v>3073</v>
      </c>
      <c r="D151" s="25">
        <v>11805</v>
      </c>
      <c r="E151" s="25">
        <v>0.75</v>
      </c>
      <c r="F151" s="25" t="s">
        <v>36</v>
      </c>
      <c r="G151" s="25" t="s">
        <v>878</v>
      </c>
    </row>
    <row r="152" spans="1:7" x14ac:dyDescent="0.35">
      <c r="A152" s="25" t="s">
        <v>1535</v>
      </c>
      <c r="B152" s="25" t="s">
        <v>1536</v>
      </c>
      <c r="C152" s="25" t="s">
        <v>3073</v>
      </c>
      <c r="D152" s="25">
        <v>11805</v>
      </c>
      <c r="E152" s="25">
        <v>0.75</v>
      </c>
      <c r="F152" s="25" t="s">
        <v>42</v>
      </c>
      <c r="G152" s="25" t="s">
        <v>878</v>
      </c>
    </row>
    <row r="153" spans="1:7" x14ac:dyDescent="0.35">
      <c r="A153" s="25" t="s">
        <v>1537</v>
      </c>
      <c r="B153" s="25" t="s">
        <v>1538</v>
      </c>
      <c r="C153" s="25" t="s">
        <v>3073</v>
      </c>
      <c r="D153" s="25">
        <v>32458</v>
      </c>
      <c r="E153" s="25">
        <v>0.75</v>
      </c>
      <c r="F153" s="25" t="s">
        <v>36</v>
      </c>
      <c r="G153" s="25" t="s">
        <v>878</v>
      </c>
    </row>
    <row r="154" spans="1:7" x14ac:dyDescent="0.35">
      <c r="A154" s="25" t="s">
        <v>1539</v>
      </c>
      <c r="B154" s="25" t="s">
        <v>1540</v>
      </c>
      <c r="C154" s="25" t="s">
        <v>3073</v>
      </c>
      <c r="D154" s="25">
        <v>32458</v>
      </c>
      <c r="E154" s="25">
        <v>0.75</v>
      </c>
      <c r="F154" s="25" t="s">
        <v>100</v>
      </c>
      <c r="G154" s="25" t="s">
        <v>878</v>
      </c>
    </row>
    <row r="155" spans="1:7" x14ac:dyDescent="0.35">
      <c r="A155" s="25" t="s">
        <v>380</v>
      </c>
      <c r="B155" s="25" t="s">
        <v>381</v>
      </c>
      <c r="C155" s="25" t="s">
        <v>3073</v>
      </c>
      <c r="D155" s="25">
        <v>32458</v>
      </c>
      <c r="E155" s="25">
        <v>0.75</v>
      </c>
      <c r="F155" s="25" t="s">
        <v>36</v>
      </c>
      <c r="G155" s="25" t="s">
        <v>878</v>
      </c>
    </row>
    <row r="156" spans="1:7" x14ac:dyDescent="0.35">
      <c r="A156" s="25" t="s">
        <v>581</v>
      </c>
      <c r="B156" s="25" t="s">
        <v>582</v>
      </c>
      <c r="C156" s="25" t="s">
        <v>3065</v>
      </c>
      <c r="D156" s="25">
        <v>7687</v>
      </c>
      <c r="E156" s="25">
        <v>4.0030000000000001</v>
      </c>
      <c r="F156" s="25" t="s">
        <v>36</v>
      </c>
      <c r="G156" s="25" t="s">
        <v>36</v>
      </c>
    </row>
    <row r="157" spans="1:7" x14ac:dyDescent="0.35">
      <c r="A157" s="25" t="s">
        <v>370</v>
      </c>
      <c r="B157" s="25" t="s">
        <v>371</v>
      </c>
      <c r="C157" s="25" t="s">
        <v>3073</v>
      </c>
      <c r="D157" s="25">
        <v>32458</v>
      </c>
      <c r="E157" s="25">
        <v>0.75</v>
      </c>
      <c r="F157" s="25" t="s">
        <v>42</v>
      </c>
      <c r="G157" s="25" t="s">
        <v>878</v>
      </c>
    </row>
    <row r="158" spans="1:7" x14ac:dyDescent="0.35">
      <c r="A158" s="25" t="s">
        <v>526</v>
      </c>
      <c r="B158" s="25" t="s">
        <v>527</v>
      </c>
      <c r="C158" s="25" t="s">
        <v>3073</v>
      </c>
      <c r="D158" s="25">
        <v>32458</v>
      </c>
      <c r="E158" s="25">
        <v>0.75</v>
      </c>
      <c r="F158" s="25" t="s">
        <v>78</v>
      </c>
      <c r="G158" s="25" t="s">
        <v>36</v>
      </c>
    </row>
    <row r="159" spans="1:7" x14ac:dyDescent="0.35">
      <c r="A159" s="25" t="s">
        <v>342</v>
      </c>
      <c r="B159" s="25" t="s">
        <v>343</v>
      </c>
      <c r="C159" s="25" t="s">
        <v>3073</v>
      </c>
      <c r="D159" s="25">
        <v>32108</v>
      </c>
      <c r="E159" s="25">
        <v>0.77500000000000002</v>
      </c>
      <c r="F159" s="25" t="s">
        <v>148</v>
      </c>
      <c r="G159" s="25" t="s">
        <v>36</v>
      </c>
    </row>
    <row r="160" spans="1:7" x14ac:dyDescent="0.35">
      <c r="A160" s="25" t="s">
        <v>338</v>
      </c>
      <c r="B160" s="25" t="s">
        <v>339</v>
      </c>
      <c r="C160" s="25" t="s">
        <v>3073</v>
      </c>
      <c r="D160" s="25">
        <v>32458</v>
      </c>
      <c r="E160" s="25">
        <v>0.75</v>
      </c>
      <c r="F160" s="25" t="s">
        <v>42</v>
      </c>
      <c r="G160" s="25" t="s">
        <v>36</v>
      </c>
    </row>
    <row r="161" spans="1:7" x14ac:dyDescent="0.35">
      <c r="A161" s="25" t="s">
        <v>368</v>
      </c>
      <c r="B161" s="25" t="s">
        <v>369</v>
      </c>
      <c r="C161" s="25" t="s">
        <v>3073</v>
      </c>
      <c r="D161" s="25">
        <v>32458</v>
      </c>
      <c r="E161" s="25">
        <v>0.75</v>
      </c>
      <c r="F161" s="25" t="s">
        <v>36</v>
      </c>
      <c r="G161" s="25" t="s">
        <v>36</v>
      </c>
    </row>
    <row r="162" spans="1:7" x14ac:dyDescent="0.35">
      <c r="A162" s="25" t="s">
        <v>296</v>
      </c>
      <c r="B162" s="25" t="s">
        <v>297</v>
      </c>
      <c r="C162" s="25" t="s">
        <v>3070</v>
      </c>
      <c r="D162" s="25">
        <v>29633</v>
      </c>
      <c r="E162" s="25">
        <v>0.95399999999999996</v>
      </c>
      <c r="F162" s="25" t="s">
        <v>100</v>
      </c>
      <c r="G162" s="25" t="s">
        <v>36</v>
      </c>
    </row>
    <row r="163" spans="1:7" x14ac:dyDescent="0.35">
      <c r="A163" s="25" t="s">
        <v>1541</v>
      </c>
      <c r="B163" s="25" t="s">
        <v>1542</v>
      </c>
      <c r="C163" s="25" t="s">
        <v>3073</v>
      </c>
      <c r="D163" s="25">
        <v>32458</v>
      </c>
      <c r="E163" s="25">
        <v>0.75</v>
      </c>
      <c r="F163" s="25" t="s">
        <v>36</v>
      </c>
      <c r="G163" s="25" t="s">
        <v>878</v>
      </c>
    </row>
    <row r="164" spans="1:7" x14ac:dyDescent="0.35">
      <c r="A164" s="25" t="s">
        <v>4824</v>
      </c>
      <c r="B164" s="25" t="s">
        <v>4825</v>
      </c>
      <c r="C164" s="25" t="s">
        <v>3073</v>
      </c>
      <c r="D164" s="25">
        <v>11805</v>
      </c>
      <c r="E164" s="25">
        <v>0.75</v>
      </c>
      <c r="F164" s="25" t="s">
        <v>39</v>
      </c>
      <c r="G164" s="25" t="s">
        <v>36</v>
      </c>
    </row>
    <row r="165" spans="1:7" x14ac:dyDescent="0.35">
      <c r="A165" s="25" t="s">
        <v>4839</v>
      </c>
      <c r="B165" s="25" t="s">
        <v>4840</v>
      </c>
      <c r="C165" s="25" t="s">
        <v>3084</v>
      </c>
      <c r="D165" s="25">
        <v>3063</v>
      </c>
      <c r="E165" s="25">
        <v>5.5419999999999998</v>
      </c>
      <c r="F165" s="25" t="s">
        <v>53</v>
      </c>
      <c r="G165" s="25" t="s">
        <v>36</v>
      </c>
    </row>
    <row r="166" spans="1:7" x14ac:dyDescent="0.35">
      <c r="A166" s="25" t="s">
        <v>1543</v>
      </c>
      <c r="B166" s="25" t="s">
        <v>1544</v>
      </c>
      <c r="C166" s="25" t="s">
        <v>3073</v>
      </c>
      <c r="D166" s="25">
        <v>11805</v>
      </c>
      <c r="E166" s="25">
        <v>0.75</v>
      </c>
      <c r="F166" s="25" t="s">
        <v>36</v>
      </c>
      <c r="G166" s="25" t="s">
        <v>878</v>
      </c>
    </row>
    <row r="167" spans="1:7" x14ac:dyDescent="0.35">
      <c r="A167" s="25" t="s">
        <v>4845</v>
      </c>
      <c r="B167" s="25" t="s">
        <v>4846</v>
      </c>
      <c r="C167" s="25" t="s">
        <v>3065</v>
      </c>
      <c r="D167" s="25">
        <v>7716</v>
      </c>
      <c r="E167" s="25">
        <v>3.996</v>
      </c>
      <c r="F167" s="25" t="s">
        <v>42</v>
      </c>
      <c r="G167" s="25" t="s">
        <v>36</v>
      </c>
    </row>
    <row r="168" spans="1:7" x14ac:dyDescent="0.35">
      <c r="A168" s="25" t="s">
        <v>4849</v>
      </c>
      <c r="B168" s="25" t="s">
        <v>4850</v>
      </c>
      <c r="C168" s="25" t="s">
        <v>3065</v>
      </c>
      <c r="D168" s="25">
        <v>8664</v>
      </c>
      <c r="E168" s="25">
        <v>3.7730000000000001</v>
      </c>
      <c r="F168" s="25" t="s">
        <v>36</v>
      </c>
      <c r="G168" s="25" t="s">
        <v>36</v>
      </c>
    </row>
    <row r="169" spans="1:7" x14ac:dyDescent="0.35">
      <c r="A169" s="25" t="s">
        <v>1545</v>
      </c>
      <c r="B169" s="25" t="s">
        <v>1546</v>
      </c>
      <c r="C169" s="25" t="s">
        <v>3073</v>
      </c>
      <c r="D169" s="25">
        <v>32458</v>
      </c>
      <c r="E169" s="25">
        <v>0.75</v>
      </c>
      <c r="F169" s="25" t="s">
        <v>53</v>
      </c>
      <c r="G169" s="25" t="s">
        <v>878</v>
      </c>
    </row>
    <row r="170" spans="1:7" x14ac:dyDescent="0.35">
      <c r="A170" s="25" t="s">
        <v>2478</v>
      </c>
      <c r="B170" s="25" t="s">
        <v>2479</v>
      </c>
      <c r="C170" s="25" t="s">
        <v>3073</v>
      </c>
      <c r="D170" s="25">
        <v>31788</v>
      </c>
      <c r="E170" s="25">
        <v>0.79700000000000004</v>
      </c>
      <c r="F170" s="25" t="s">
        <v>73</v>
      </c>
      <c r="G170" s="25" t="s">
        <v>36</v>
      </c>
    </row>
    <row r="171" spans="1:7" x14ac:dyDescent="0.35">
      <c r="A171" s="25" t="s">
        <v>528</v>
      </c>
      <c r="B171" s="25" t="s">
        <v>529</v>
      </c>
      <c r="C171" s="25" t="s">
        <v>3073</v>
      </c>
      <c r="D171" s="25">
        <v>32458</v>
      </c>
      <c r="E171" s="25">
        <v>0.75</v>
      </c>
      <c r="F171" s="25" t="s">
        <v>47</v>
      </c>
      <c r="G171" s="25" t="s">
        <v>878</v>
      </c>
    </row>
    <row r="172" spans="1:7" x14ac:dyDescent="0.35">
      <c r="A172" s="25" t="s">
        <v>4865</v>
      </c>
      <c r="B172" s="25" t="s">
        <v>4866</v>
      </c>
      <c r="C172" s="25" t="s">
        <v>3073</v>
      </c>
      <c r="D172" s="25">
        <v>32458</v>
      </c>
      <c r="E172" s="25">
        <v>0.75</v>
      </c>
      <c r="F172" s="25" t="s">
        <v>148</v>
      </c>
      <c r="G172" s="25" t="s">
        <v>36</v>
      </c>
    </row>
    <row r="173" spans="1:7" x14ac:dyDescent="0.35">
      <c r="A173" s="25" t="s">
        <v>1547</v>
      </c>
      <c r="B173" s="25" t="s">
        <v>1548</v>
      </c>
      <c r="C173" s="25" t="s">
        <v>3073</v>
      </c>
      <c r="D173" s="25">
        <v>11805</v>
      </c>
      <c r="E173" s="25">
        <v>0.75</v>
      </c>
      <c r="F173" s="25" t="s">
        <v>47</v>
      </c>
      <c r="G173" s="25" t="s">
        <v>878</v>
      </c>
    </row>
    <row r="174" spans="1:7" x14ac:dyDescent="0.35">
      <c r="A174" s="25" t="s">
        <v>4822</v>
      </c>
      <c r="B174" s="25" t="s">
        <v>4823</v>
      </c>
      <c r="C174" s="25" t="s">
        <v>3073</v>
      </c>
      <c r="D174" s="25">
        <v>11805</v>
      </c>
      <c r="E174" s="25">
        <v>0.75</v>
      </c>
      <c r="F174" s="25" t="s">
        <v>83</v>
      </c>
      <c r="G174" s="25" t="s">
        <v>36</v>
      </c>
    </row>
    <row r="175" spans="1:7" x14ac:dyDescent="0.35">
      <c r="A175" s="25" t="s">
        <v>286</v>
      </c>
      <c r="B175" s="25" t="s">
        <v>287</v>
      </c>
      <c r="C175" s="25" t="s">
        <v>3066</v>
      </c>
      <c r="D175" s="25">
        <v>15421</v>
      </c>
      <c r="E175" s="25">
        <v>2.5310000000000001</v>
      </c>
      <c r="F175" s="25" t="s">
        <v>47</v>
      </c>
      <c r="G175" s="25" t="s">
        <v>36</v>
      </c>
    </row>
    <row r="176" spans="1:7" x14ac:dyDescent="0.35">
      <c r="A176" s="25" t="s">
        <v>1549</v>
      </c>
      <c r="B176" s="25" t="s">
        <v>1550</v>
      </c>
      <c r="C176" s="25" t="s">
        <v>3073</v>
      </c>
      <c r="D176" s="25">
        <v>32458</v>
      </c>
      <c r="E176" s="25">
        <v>0.75</v>
      </c>
      <c r="F176" s="25" t="s">
        <v>42</v>
      </c>
      <c r="G176" s="25" t="s">
        <v>878</v>
      </c>
    </row>
    <row r="177" spans="1:7" x14ac:dyDescent="0.35">
      <c r="A177" s="25" t="s">
        <v>277</v>
      </c>
      <c r="B177" s="25" t="s">
        <v>278</v>
      </c>
      <c r="C177" s="25" t="s">
        <v>3073</v>
      </c>
      <c r="D177" s="25">
        <v>21153</v>
      </c>
      <c r="E177" s="25">
        <v>0.59799999999999998</v>
      </c>
      <c r="F177" s="25" t="s">
        <v>100</v>
      </c>
      <c r="G177" s="25" t="s">
        <v>36</v>
      </c>
    </row>
    <row r="178" spans="1:7" x14ac:dyDescent="0.35">
      <c r="A178" s="25" t="s">
        <v>1551</v>
      </c>
      <c r="B178" s="25" t="s">
        <v>1552</v>
      </c>
      <c r="C178" s="25" t="s">
        <v>3073</v>
      </c>
      <c r="D178" s="25">
        <v>32458</v>
      </c>
      <c r="E178" s="25">
        <v>0.75</v>
      </c>
      <c r="F178" s="25" t="s">
        <v>39</v>
      </c>
      <c r="G178" s="25" t="s">
        <v>878</v>
      </c>
    </row>
    <row r="179" spans="1:7" x14ac:dyDescent="0.35">
      <c r="A179" s="25" t="s">
        <v>3796</v>
      </c>
      <c r="B179" s="25" t="s">
        <v>3797</v>
      </c>
      <c r="C179" s="25" t="s">
        <v>3073</v>
      </c>
      <c r="D179" s="25">
        <v>11805</v>
      </c>
      <c r="E179" s="25">
        <v>0.75</v>
      </c>
      <c r="F179" s="25" t="s">
        <v>87</v>
      </c>
      <c r="G179" s="25" t="s">
        <v>36</v>
      </c>
    </row>
    <row r="180" spans="1:7" x14ac:dyDescent="0.35">
      <c r="A180" s="25" t="s">
        <v>284</v>
      </c>
      <c r="B180" s="25" t="s">
        <v>285</v>
      </c>
      <c r="C180" s="25" t="s">
        <v>3066</v>
      </c>
      <c r="D180" s="25">
        <v>17947</v>
      </c>
      <c r="E180" s="25">
        <v>2.169</v>
      </c>
      <c r="F180" s="25" t="s">
        <v>39</v>
      </c>
      <c r="G180" s="25" t="s">
        <v>36</v>
      </c>
    </row>
    <row r="181" spans="1:7" x14ac:dyDescent="0.35">
      <c r="A181" s="25" t="s">
        <v>1553</v>
      </c>
      <c r="B181" s="25" t="s">
        <v>1554</v>
      </c>
      <c r="C181" s="25" t="s">
        <v>3073</v>
      </c>
      <c r="D181" s="25">
        <v>32458</v>
      </c>
      <c r="E181" s="25">
        <v>0.75</v>
      </c>
      <c r="F181" s="25" t="s">
        <v>36</v>
      </c>
      <c r="G181" s="25" t="s">
        <v>878</v>
      </c>
    </row>
    <row r="182" spans="1:7" x14ac:dyDescent="0.35">
      <c r="A182" s="25" t="s">
        <v>701</v>
      </c>
      <c r="B182" s="25" t="s">
        <v>702</v>
      </c>
      <c r="C182" s="25" t="s">
        <v>3073</v>
      </c>
      <c r="D182" s="25">
        <v>11805</v>
      </c>
      <c r="E182" s="25">
        <v>0.75</v>
      </c>
      <c r="F182" s="25" t="s">
        <v>36</v>
      </c>
      <c r="G182" s="25" t="s">
        <v>878</v>
      </c>
    </row>
    <row r="183" spans="1:7" x14ac:dyDescent="0.35">
      <c r="A183" s="25" t="s">
        <v>4859</v>
      </c>
      <c r="B183" s="25" t="s">
        <v>4860</v>
      </c>
      <c r="C183" s="25" t="s">
        <v>3070</v>
      </c>
      <c r="D183" s="25">
        <v>27538</v>
      </c>
      <c r="E183" s="25">
        <v>1.1339999999999999</v>
      </c>
      <c r="F183" s="25" t="s">
        <v>36</v>
      </c>
      <c r="G183" s="25" t="s">
        <v>36</v>
      </c>
    </row>
    <row r="184" spans="1:7" x14ac:dyDescent="0.35">
      <c r="A184" s="25" t="s">
        <v>1555</v>
      </c>
      <c r="B184" s="25" t="s">
        <v>1556</v>
      </c>
      <c r="C184" s="25" t="s">
        <v>3073</v>
      </c>
      <c r="D184" s="25">
        <v>32458</v>
      </c>
      <c r="E184" s="25">
        <v>0.75</v>
      </c>
      <c r="F184" s="25" t="s">
        <v>36</v>
      </c>
      <c r="G184" s="25" t="s">
        <v>878</v>
      </c>
    </row>
    <row r="185" spans="1:7" x14ac:dyDescent="0.35">
      <c r="A185" s="25" t="s">
        <v>1557</v>
      </c>
      <c r="B185" s="25" t="s">
        <v>1558</v>
      </c>
      <c r="C185" s="25" t="s">
        <v>3073</v>
      </c>
      <c r="D185" s="25">
        <v>32458</v>
      </c>
      <c r="E185" s="25">
        <v>0.75</v>
      </c>
      <c r="F185" s="25" t="s">
        <v>36</v>
      </c>
      <c r="G185" s="25" t="s">
        <v>878</v>
      </c>
    </row>
    <row r="186" spans="1:7" x14ac:dyDescent="0.35">
      <c r="A186" s="25" t="s">
        <v>362</v>
      </c>
      <c r="B186" s="25" t="s">
        <v>363</v>
      </c>
      <c r="C186" s="25" t="s">
        <v>3073</v>
      </c>
      <c r="D186" s="25">
        <v>32458</v>
      </c>
      <c r="E186" s="25">
        <v>0.75</v>
      </c>
      <c r="F186" s="25" t="s">
        <v>39</v>
      </c>
      <c r="G186" s="25" t="s">
        <v>878</v>
      </c>
    </row>
    <row r="187" spans="1:7" x14ac:dyDescent="0.35">
      <c r="A187" s="25" t="s">
        <v>2447</v>
      </c>
      <c r="B187" s="25" t="s">
        <v>2448</v>
      </c>
      <c r="C187" s="25" t="s">
        <v>3066</v>
      </c>
      <c r="D187" s="25">
        <v>12130</v>
      </c>
      <c r="E187" s="25">
        <v>3.08</v>
      </c>
      <c r="F187" s="25" t="s">
        <v>36</v>
      </c>
      <c r="G187" s="25" t="s">
        <v>36</v>
      </c>
    </row>
    <row r="188" spans="1:7" x14ac:dyDescent="0.35">
      <c r="A188" s="25" t="s">
        <v>265</v>
      </c>
      <c r="B188" s="25" t="s">
        <v>266</v>
      </c>
      <c r="C188" s="25" t="s">
        <v>3070</v>
      </c>
      <c r="D188" s="25">
        <v>9006</v>
      </c>
      <c r="E188" s="25">
        <v>1.389</v>
      </c>
      <c r="F188" s="25" t="s">
        <v>42</v>
      </c>
      <c r="G188" s="25" t="s">
        <v>878</v>
      </c>
    </row>
    <row r="189" spans="1:7" x14ac:dyDescent="0.35">
      <c r="A189" s="25" t="s">
        <v>378</v>
      </c>
      <c r="B189" s="25" t="s">
        <v>379</v>
      </c>
      <c r="C189" s="25" t="s">
        <v>3073</v>
      </c>
      <c r="D189" s="25">
        <v>32458</v>
      </c>
      <c r="E189" s="25">
        <v>0.75</v>
      </c>
      <c r="F189" s="25" t="s">
        <v>78</v>
      </c>
      <c r="G189" s="25" t="s">
        <v>36</v>
      </c>
    </row>
    <row r="190" spans="1:7" x14ac:dyDescent="0.35">
      <c r="A190" s="25" t="s">
        <v>4836</v>
      </c>
      <c r="B190" s="25" t="s">
        <v>3811</v>
      </c>
      <c r="C190" s="25" t="s">
        <v>3084</v>
      </c>
      <c r="D190" s="25">
        <v>3049</v>
      </c>
      <c r="E190" s="25">
        <v>5.5469999999999997</v>
      </c>
      <c r="F190" s="25" t="s">
        <v>42</v>
      </c>
      <c r="G190" s="25" t="s">
        <v>36</v>
      </c>
    </row>
    <row r="191" spans="1:7" x14ac:dyDescent="0.35">
      <c r="A191" s="25" t="s">
        <v>4830</v>
      </c>
      <c r="B191" s="25" t="s">
        <v>4831</v>
      </c>
      <c r="C191" s="25" t="s">
        <v>3073</v>
      </c>
      <c r="D191" s="25">
        <v>16552</v>
      </c>
      <c r="E191" s="25">
        <v>0.74299999999999999</v>
      </c>
      <c r="F191" s="25" t="s">
        <v>36</v>
      </c>
      <c r="G191" s="25" t="s">
        <v>36</v>
      </c>
    </row>
    <row r="192" spans="1:7" x14ac:dyDescent="0.35">
      <c r="A192" s="25" t="s">
        <v>4857</v>
      </c>
      <c r="B192" s="25" t="s">
        <v>4858</v>
      </c>
      <c r="C192" s="25" t="s">
        <v>3070</v>
      </c>
      <c r="D192" s="25">
        <v>24933</v>
      </c>
      <c r="E192" s="25">
        <v>1.3540000000000001</v>
      </c>
      <c r="F192" s="25" t="s">
        <v>73</v>
      </c>
      <c r="G192" s="25" t="s">
        <v>36</v>
      </c>
    </row>
    <row r="193" spans="1:7" x14ac:dyDescent="0.35">
      <c r="A193" s="25" t="s">
        <v>4837</v>
      </c>
      <c r="B193" s="25" t="s">
        <v>4838</v>
      </c>
      <c r="C193" s="25" t="s">
        <v>3084</v>
      </c>
      <c r="D193" s="25">
        <v>3053</v>
      </c>
      <c r="E193" s="25">
        <v>5.5460000000000003</v>
      </c>
      <c r="F193" s="25" t="s">
        <v>53</v>
      </c>
      <c r="G193" s="25" t="s">
        <v>36</v>
      </c>
    </row>
    <row r="194" spans="1:7" x14ac:dyDescent="0.35">
      <c r="A194" s="25" t="s">
        <v>308</v>
      </c>
      <c r="B194" s="25" t="s">
        <v>309</v>
      </c>
      <c r="C194" s="25" t="s">
        <v>3073</v>
      </c>
      <c r="D194" s="25">
        <v>11805</v>
      </c>
      <c r="E194" s="25">
        <v>0.75</v>
      </c>
      <c r="F194" s="25" t="s">
        <v>39</v>
      </c>
      <c r="G194" s="25" t="s">
        <v>36</v>
      </c>
    </row>
    <row r="195" spans="1:7" x14ac:dyDescent="0.35">
      <c r="A195" s="25" t="s">
        <v>4863</v>
      </c>
      <c r="B195" s="25" t="s">
        <v>4864</v>
      </c>
      <c r="C195" s="25" t="s">
        <v>3073</v>
      </c>
      <c r="D195" s="25">
        <v>31371</v>
      </c>
      <c r="E195" s="25">
        <v>0.82499999999999996</v>
      </c>
      <c r="F195" s="25" t="s">
        <v>87</v>
      </c>
      <c r="G195" s="25" t="s">
        <v>36</v>
      </c>
    </row>
    <row r="196" spans="1:7" x14ac:dyDescent="0.35">
      <c r="A196" s="25" t="s">
        <v>4847</v>
      </c>
      <c r="B196" s="25" t="s">
        <v>4848</v>
      </c>
      <c r="C196" s="25" t="s">
        <v>3065</v>
      </c>
      <c r="D196" s="25">
        <v>7946</v>
      </c>
      <c r="E196" s="25">
        <v>3.9409999999999998</v>
      </c>
      <c r="F196" s="25" t="s">
        <v>39</v>
      </c>
      <c r="G196" s="25" t="s">
        <v>36</v>
      </c>
    </row>
    <row r="197" spans="1:7" x14ac:dyDescent="0.35">
      <c r="A197" s="25" t="s">
        <v>261</v>
      </c>
      <c r="B197" s="25" t="s">
        <v>262</v>
      </c>
      <c r="C197" s="25" t="s">
        <v>3064</v>
      </c>
      <c r="D197" s="25">
        <v>1031</v>
      </c>
      <c r="E197" s="25">
        <v>5.6859999999999999</v>
      </c>
      <c r="F197" s="25" t="s">
        <v>47</v>
      </c>
      <c r="G197" s="25" t="s">
        <v>36</v>
      </c>
    </row>
    <row r="198" spans="1:7" x14ac:dyDescent="0.35">
      <c r="A198" s="25" t="s">
        <v>3815</v>
      </c>
      <c r="B198" s="25" t="s">
        <v>2333</v>
      </c>
      <c r="C198" s="25" t="s">
        <v>3066</v>
      </c>
      <c r="D198" s="25">
        <v>17994</v>
      </c>
      <c r="E198" s="25">
        <v>2.1619999999999999</v>
      </c>
      <c r="F198" s="25" t="s">
        <v>83</v>
      </c>
      <c r="G198" s="25" t="s">
        <v>36</v>
      </c>
    </row>
    <row r="199" spans="1:7" x14ac:dyDescent="0.35">
      <c r="A199" s="25" t="s">
        <v>4834</v>
      </c>
      <c r="B199" s="25" t="s">
        <v>4835</v>
      </c>
      <c r="C199" s="25" t="s">
        <v>3084</v>
      </c>
      <c r="D199" s="25">
        <v>2725</v>
      </c>
      <c r="E199" s="25">
        <v>5.742</v>
      </c>
      <c r="F199" s="25" t="s">
        <v>78</v>
      </c>
      <c r="G199" s="25" t="s">
        <v>36</v>
      </c>
    </row>
    <row r="200" spans="1:7" x14ac:dyDescent="0.35">
      <c r="A200" s="25" t="s">
        <v>1559</v>
      </c>
      <c r="B200" s="25" t="s">
        <v>1560</v>
      </c>
      <c r="C200" s="25" t="s">
        <v>3073</v>
      </c>
      <c r="D200" s="25">
        <v>32458</v>
      </c>
      <c r="E200" s="25">
        <v>0.75</v>
      </c>
      <c r="F200" s="25" t="s">
        <v>36</v>
      </c>
      <c r="G200" s="25" t="s">
        <v>878</v>
      </c>
    </row>
    <row r="201" spans="1:7" x14ac:dyDescent="0.35">
      <c r="A201" s="25" t="s">
        <v>4855</v>
      </c>
      <c r="B201" s="25" t="s">
        <v>4856</v>
      </c>
      <c r="C201" s="25" t="s">
        <v>3070</v>
      </c>
      <c r="D201" s="25">
        <v>21933</v>
      </c>
      <c r="E201" s="25">
        <v>1.661</v>
      </c>
      <c r="F201" s="25" t="s">
        <v>87</v>
      </c>
      <c r="G201" s="25" t="s">
        <v>36</v>
      </c>
    </row>
    <row r="202" spans="1:7" x14ac:dyDescent="0.35">
      <c r="A202" s="25" t="s">
        <v>3201</v>
      </c>
      <c r="B202" s="25" t="s">
        <v>3202</v>
      </c>
      <c r="C202" s="25" t="s">
        <v>3073</v>
      </c>
      <c r="D202" s="25">
        <v>32458</v>
      </c>
      <c r="E202" s="25">
        <v>0.75</v>
      </c>
      <c r="F202" s="25" t="s">
        <v>83</v>
      </c>
      <c r="G202" s="25" t="s">
        <v>36</v>
      </c>
    </row>
    <row r="203" spans="1:7" x14ac:dyDescent="0.35">
      <c r="A203" s="25" t="s">
        <v>3187</v>
      </c>
      <c r="B203" s="25" t="s">
        <v>3188</v>
      </c>
      <c r="C203" s="25" t="s">
        <v>3070</v>
      </c>
      <c r="D203" s="25">
        <v>11563</v>
      </c>
      <c r="E203" s="25">
        <v>0.80100000000000005</v>
      </c>
      <c r="F203" s="25" t="s">
        <v>53</v>
      </c>
      <c r="G203" s="25" t="s">
        <v>36</v>
      </c>
    </row>
    <row r="204" spans="1:7" x14ac:dyDescent="0.35">
      <c r="A204" s="25" t="s">
        <v>1561</v>
      </c>
      <c r="B204" s="25" t="s">
        <v>1562</v>
      </c>
      <c r="C204" s="25" t="s">
        <v>3073</v>
      </c>
      <c r="D204" s="25">
        <v>32458</v>
      </c>
      <c r="E204" s="25">
        <v>0.75</v>
      </c>
      <c r="F204" s="25" t="s">
        <v>42</v>
      </c>
      <c r="G204" s="25" t="s">
        <v>878</v>
      </c>
    </row>
    <row r="205" spans="1:7" x14ac:dyDescent="0.35">
      <c r="A205" s="25" t="s">
        <v>326</v>
      </c>
      <c r="B205" s="25" t="s">
        <v>327</v>
      </c>
      <c r="C205" s="25" t="s">
        <v>3073</v>
      </c>
      <c r="D205" s="25">
        <v>32458</v>
      </c>
      <c r="E205" s="25">
        <v>0.75</v>
      </c>
      <c r="F205" s="25" t="s">
        <v>159</v>
      </c>
      <c r="G205" s="25" t="s">
        <v>36</v>
      </c>
    </row>
    <row r="206" spans="1:7" x14ac:dyDescent="0.35">
      <c r="A206" s="25" t="s">
        <v>1563</v>
      </c>
      <c r="B206" s="25" t="s">
        <v>1564</v>
      </c>
      <c r="C206" s="25" t="s">
        <v>3073</v>
      </c>
      <c r="D206" s="25">
        <v>32458</v>
      </c>
      <c r="E206" s="25">
        <v>0.75</v>
      </c>
      <c r="F206" s="25" t="s">
        <v>36</v>
      </c>
      <c r="G206" s="25" t="s">
        <v>878</v>
      </c>
    </row>
    <row r="207" spans="1:7" x14ac:dyDescent="0.35">
      <c r="A207" s="25" t="s">
        <v>1565</v>
      </c>
      <c r="B207" s="25" t="s">
        <v>1566</v>
      </c>
      <c r="C207" s="25" t="s">
        <v>3073</v>
      </c>
      <c r="D207" s="25">
        <v>11805</v>
      </c>
      <c r="E207" s="25">
        <v>0.75</v>
      </c>
      <c r="F207" s="25" t="s">
        <v>78</v>
      </c>
      <c r="G207" s="25" t="s">
        <v>878</v>
      </c>
    </row>
    <row r="208" spans="1:7" x14ac:dyDescent="0.35">
      <c r="A208" s="25" t="s">
        <v>2493</v>
      </c>
      <c r="B208" s="25" t="s">
        <v>2494</v>
      </c>
      <c r="C208" s="25" t="s">
        <v>3073</v>
      </c>
      <c r="D208" s="25">
        <v>32458</v>
      </c>
      <c r="E208" s="25">
        <v>0.75</v>
      </c>
      <c r="F208" s="25" t="s">
        <v>36</v>
      </c>
      <c r="G208" s="25" t="s">
        <v>36</v>
      </c>
    </row>
    <row r="209" spans="1:7" x14ac:dyDescent="0.35">
      <c r="A209" s="25" t="s">
        <v>332</v>
      </c>
      <c r="B209" s="25" t="s">
        <v>333</v>
      </c>
      <c r="C209" s="25" t="s">
        <v>3073</v>
      </c>
      <c r="D209" s="25">
        <v>32458</v>
      </c>
      <c r="E209" s="25">
        <v>0.75</v>
      </c>
      <c r="F209" s="25" t="s">
        <v>39</v>
      </c>
      <c r="G209" s="25" t="s">
        <v>878</v>
      </c>
    </row>
    <row r="210" spans="1:7" x14ac:dyDescent="0.35">
      <c r="A210" s="25" t="s">
        <v>417</v>
      </c>
      <c r="B210" s="25" t="s">
        <v>418</v>
      </c>
      <c r="C210" s="25" t="s">
        <v>3073</v>
      </c>
      <c r="D210" s="25">
        <v>32458</v>
      </c>
      <c r="E210" s="25">
        <v>0.75</v>
      </c>
      <c r="F210" s="25" t="s">
        <v>36</v>
      </c>
      <c r="G210" s="25" t="s">
        <v>36</v>
      </c>
    </row>
    <row r="211" spans="1:7" x14ac:dyDescent="0.35">
      <c r="A211" s="25" t="s">
        <v>1820</v>
      </c>
      <c r="B211" s="25" t="s">
        <v>1821</v>
      </c>
      <c r="C211" s="25" t="s">
        <v>3066</v>
      </c>
      <c r="D211" s="25">
        <v>13675</v>
      </c>
      <c r="E211" s="25">
        <v>2.8180000000000001</v>
      </c>
      <c r="F211" s="25" t="s">
        <v>42</v>
      </c>
      <c r="G211" s="25" t="s">
        <v>36</v>
      </c>
    </row>
    <row r="212" spans="1:7" x14ac:dyDescent="0.35">
      <c r="A212" s="25" t="s">
        <v>4871</v>
      </c>
      <c r="B212" s="25" t="s">
        <v>4872</v>
      </c>
      <c r="C212" s="25" t="s">
        <v>3073</v>
      </c>
      <c r="D212" s="25">
        <v>32458</v>
      </c>
      <c r="E212" s="25">
        <v>0.75</v>
      </c>
      <c r="F212" s="25" t="s">
        <v>73</v>
      </c>
      <c r="G212" s="25" t="s">
        <v>36</v>
      </c>
    </row>
    <row r="213" spans="1:7" x14ac:dyDescent="0.35">
      <c r="A213" s="25" t="s">
        <v>706</v>
      </c>
      <c r="B213" s="25" t="s">
        <v>707</v>
      </c>
      <c r="C213" s="25" t="s">
        <v>3073</v>
      </c>
      <c r="D213" s="25">
        <v>32458</v>
      </c>
      <c r="E213" s="25">
        <v>0.75</v>
      </c>
      <c r="F213" s="25" t="s">
        <v>87</v>
      </c>
      <c r="G213" s="25" t="s">
        <v>878</v>
      </c>
    </row>
    <row r="214" spans="1:7" x14ac:dyDescent="0.35">
      <c r="A214" s="25" t="s">
        <v>2458</v>
      </c>
      <c r="B214" s="25" t="s">
        <v>2459</v>
      </c>
      <c r="C214" s="25" t="s">
        <v>3066</v>
      </c>
      <c r="D214" s="25">
        <v>7252</v>
      </c>
      <c r="E214" s="25">
        <v>1.8740000000000001</v>
      </c>
      <c r="F214" s="25" t="s">
        <v>36</v>
      </c>
      <c r="G214" s="25" t="s">
        <v>878</v>
      </c>
    </row>
    <row r="215" spans="1:7" x14ac:dyDescent="0.35">
      <c r="A215" s="25" t="s">
        <v>415</v>
      </c>
      <c r="B215" s="25" t="s">
        <v>416</v>
      </c>
      <c r="C215" s="25" t="s">
        <v>3073</v>
      </c>
      <c r="D215" s="25">
        <v>32458</v>
      </c>
      <c r="E215" s="25">
        <v>0.75</v>
      </c>
      <c r="F215" s="25" t="s">
        <v>36</v>
      </c>
      <c r="G215" s="25" t="s">
        <v>878</v>
      </c>
    </row>
    <row r="216" spans="1:7" x14ac:dyDescent="0.35">
      <c r="A216" s="25" t="s">
        <v>3191</v>
      </c>
      <c r="B216" s="25" t="s">
        <v>3192</v>
      </c>
      <c r="C216" s="25" t="s">
        <v>3073</v>
      </c>
      <c r="D216" s="25">
        <v>11805</v>
      </c>
      <c r="E216" s="25">
        <v>0.75</v>
      </c>
      <c r="F216" s="25" t="s">
        <v>47</v>
      </c>
      <c r="G216" s="25" t="s">
        <v>878</v>
      </c>
    </row>
    <row r="217" spans="1:7" x14ac:dyDescent="0.35">
      <c r="A217" s="25" t="s">
        <v>1567</v>
      </c>
      <c r="B217" s="25" t="s">
        <v>1568</v>
      </c>
      <c r="C217" s="25" t="s">
        <v>3073</v>
      </c>
      <c r="D217" s="25">
        <v>32458</v>
      </c>
      <c r="E217" s="25">
        <v>0.75</v>
      </c>
      <c r="F217" s="25" t="s">
        <v>100</v>
      </c>
      <c r="G217" s="25" t="s">
        <v>878</v>
      </c>
    </row>
    <row r="218" spans="1:7" x14ac:dyDescent="0.35">
      <c r="A218" s="25" t="s">
        <v>1569</v>
      </c>
      <c r="B218" s="25" t="s">
        <v>1570</v>
      </c>
      <c r="C218" s="25" t="s">
        <v>3073</v>
      </c>
      <c r="D218" s="25">
        <v>32458</v>
      </c>
      <c r="E218" s="25">
        <v>0.75</v>
      </c>
      <c r="F218" s="25" t="s">
        <v>36</v>
      </c>
      <c r="G218" s="25" t="s">
        <v>878</v>
      </c>
    </row>
    <row r="219" spans="1:7" x14ac:dyDescent="0.35">
      <c r="A219" s="25" t="s">
        <v>1571</v>
      </c>
      <c r="B219" s="25" t="s">
        <v>1572</v>
      </c>
      <c r="C219" s="25" t="s">
        <v>3073</v>
      </c>
      <c r="D219" s="25">
        <v>32458</v>
      </c>
      <c r="E219" s="25">
        <v>0.75</v>
      </c>
      <c r="F219" s="25" t="s">
        <v>73</v>
      </c>
      <c r="G219" s="25" t="s">
        <v>36</v>
      </c>
    </row>
    <row r="220" spans="1:7" x14ac:dyDescent="0.35">
      <c r="A220" s="25" t="s">
        <v>2452</v>
      </c>
      <c r="B220" s="25" t="s">
        <v>2453</v>
      </c>
      <c r="C220" s="25" t="s">
        <v>3066</v>
      </c>
      <c r="D220" s="25">
        <v>10518</v>
      </c>
      <c r="E220" s="25">
        <v>3.3879999999999999</v>
      </c>
      <c r="F220" s="25" t="s">
        <v>36</v>
      </c>
      <c r="G220" s="25" t="s">
        <v>36</v>
      </c>
    </row>
    <row r="221" spans="1:7" x14ac:dyDescent="0.35">
      <c r="A221" s="25" t="s">
        <v>350</v>
      </c>
      <c r="B221" s="25" t="s">
        <v>351</v>
      </c>
      <c r="C221" s="25" t="s">
        <v>3073</v>
      </c>
      <c r="D221" s="25">
        <v>32458</v>
      </c>
      <c r="E221" s="25">
        <v>0.75</v>
      </c>
      <c r="F221" s="25" t="s">
        <v>159</v>
      </c>
      <c r="G221" s="25" t="s">
        <v>878</v>
      </c>
    </row>
    <row r="222" spans="1:7" x14ac:dyDescent="0.35">
      <c r="A222" s="25" t="s">
        <v>1573</v>
      </c>
      <c r="B222" s="25" t="s">
        <v>1574</v>
      </c>
      <c r="C222" s="25" t="s">
        <v>3073</v>
      </c>
      <c r="D222" s="25">
        <v>11805</v>
      </c>
      <c r="E222" s="25">
        <v>0.75</v>
      </c>
      <c r="F222" s="25" t="s">
        <v>159</v>
      </c>
      <c r="G222" s="25" t="s">
        <v>878</v>
      </c>
    </row>
    <row r="223" spans="1:7" x14ac:dyDescent="0.35">
      <c r="A223" s="25" t="s">
        <v>3199</v>
      </c>
      <c r="B223" s="25" t="s">
        <v>3200</v>
      </c>
      <c r="C223" s="25" t="s">
        <v>3066</v>
      </c>
      <c r="D223" s="25">
        <v>13188</v>
      </c>
      <c r="E223" s="25">
        <v>2.9009999999999998</v>
      </c>
      <c r="F223" s="25" t="s">
        <v>83</v>
      </c>
      <c r="G223" s="25" t="s">
        <v>36</v>
      </c>
    </row>
    <row r="224" spans="1:7" x14ac:dyDescent="0.35">
      <c r="A224" s="25" t="s">
        <v>3203</v>
      </c>
      <c r="B224" s="25" t="s">
        <v>3204</v>
      </c>
      <c r="C224" s="25" t="s">
        <v>3073</v>
      </c>
      <c r="D224" s="25">
        <v>30936</v>
      </c>
      <c r="E224" s="25">
        <v>0.85899999999999999</v>
      </c>
      <c r="F224" s="25" t="s">
        <v>83</v>
      </c>
      <c r="G224" s="25" t="s">
        <v>36</v>
      </c>
    </row>
    <row r="225" spans="1:7" x14ac:dyDescent="0.35">
      <c r="A225" s="25" t="s">
        <v>1575</v>
      </c>
      <c r="B225" s="25" t="s">
        <v>1576</v>
      </c>
      <c r="C225" s="25" t="s">
        <v>3073</v>
      </c>
      <c r="D225" s="25">
        <v>32458</v>
      </c>
      <c r="E225" s="25">
        <v>0.75</v>
      </c>
      <c r="F225" s="25" t="s">
        <v>36</v>
      </c>
      <c r="G225" s="25" t="s">
        <v>878</v>
      </c>
    </row>
    <row r="226" spans="1:7" x14ac:dyDescent="0.35">
      <c r="A226" s="25" t="s">
        <v>1577</v>
      </c>
      <c r="B226" s="25" t="s">
        <v>1578</v>
      </c>
      <c r="C226" s="25" t="s">
        <v>3073</v>
      </c>
      <c r="D226" s="25">
        <v>32458</v>
      </c>
      <c r="E226" s="25">
        <v>0.75</v>
      </c>
      <c r="F226" s="25" t="s">
        <v>73</v>
      </c>
      <c r="G226" s="25" t="s">
        <v>878</v>
      </c>
    </row>
    <row r="227" spans="1:7" x14ac:dyDescent="0.35">
      <c r="A227" s="25" t="s">
        <v>304</v>
      </c>
      <c r="B227" s="25" t="s">
        <v>305</v>
      </c>
      <c r="C227" s="25" t="s">
        <v>3070</v>
      </c>
      <c r="D227" s="25">
        <v>22567</v>
      </c>
      <c r="E227" s="25">
        <v>1.5960000000000001</v>
      </c>
      <c r="F227" s="25" t="s">
        <v>78</v>
      </c>
      <c r="G227" s="25" t="s">
        <v>36</v>
      </c>
    </row>
    <row r="228" spans="1:7" x14ac:dyDescent="0.35">
      <c r="A228" s="25" t="s">
        <v>316</v>
      </c>
      <c r="B228" s="25" t="s">
        <v>317</v>
      </c>
      <c r="C228" s="25" t="s">
        <v>3070</v>
      </c>
      <c r="D228" s="25">
        <v>29872</v>
      </c>
      <c r="E228" s="25">
        <v>0.93799999999999994</v>
      </c>
      <c r="F228" s="25" t="s">
        <v>148</v>
      </c>
      <c r="G228" s="25" t="s">
        <v>36</v>
      </c>
    </row>
    <row r="229" spans="1:7" x14ac:dyDescent="0.35">
      <c r="A229" s="25" t="s">
        <v>1579</v>
      </c>
      <c r="B229" s="25" t="s">
        <v>1580</v>
      </c>
      <c r="C229" s="25" t="s">
        <v>3066</v>
      </c>
      <c r="D229" s="25">
        <v>17550</v>
      </c>
      <c r="E229" s="25">
        <v>2.2210000000000001</v>
      </c>
      <c r="F229" s="25" t="s">
        <v>39</v>
      </c>
      <c r="G229" s="25" t="s">
        <v>36</v>
      </c>
    </row>
    <row r="230" spans="1:7" x14ac:dyDescent="0.35">
      <c r="A230" s="25" t="s">
        <v>2460</v>
      </c>
      <c r="B230" s="25" t="s">
        <v>2461</v>
      </c>
      <c r="C230" s="25" t="s">
        <v>3065</v>
      </c>
      <c r="D230" s="25">
        <v>5857</v>
      </c>
      <c r="E230" s="25">
        <v>4.4859999999999998</v>
      </c>
      <c r="F230" s="25" t="s">
        <v>53</v>
      </c>
      <c r="G230" s="25" t="s">
        <v>36</v>
      </c>
    </row>
    <row r="231" spans="1:7" x14ac:dyDescent="0.35">
      <c r="A231" s="25" t="s">
        <v>2450</v>
      </c>
      <c r="B231" s="25" t="s">
        <v>2451</v>
      </c>
      <c r="C231" s="25" t="s">
        <v>3070</v>
      </c>
      <c r="D231" s="25">
        <v>22636</v>
      </c>
      <c r="E231" s="25">
        <v>1.5880000000000001</v>
      </c>
      <c r="F231" s="25" t="s">
        <v>36</v>
      </c>
      <c r="G231" s="25" t="s">
        <v>878</v>
      </c>
    </row>
    <row r="232" spans="1:7" x14ac:dyDescent="0.35">
      <c r="A232" s="25" t="s">
        <v>1581</v>
      </c>
      <c r="B232" s="25" t="s">
        <v>1582</v>
      </c>
      <c r="C232" s="25" t="s">
        <v>3084</v>
      </c>
      <c r="D232" s="25">
        <v>3503</v>
      </c>
      <c r="E232" s="25">
        <v>5.3109999999999999</v>
      </c>
      <c r="F232" s="25" t="s">
        <v>36</v>
      </c>
      <c r="G232" s="25" t="s">
        <v>36</v>
      </c>
    </row>
    <row r="233" spans="1:7" x14ac:dyDescent="0.35">
      <c r="A233" s="25" t="s">
        <v>314</v>
      </c>
      <c r="B233" s="25" t="s">
        <v>315</v>
      </c>
      <c r="C233" s="25" t="s">
        <v>3073</v>
      </c>
      <c r="D233" s="25">
        <v>32458</v>
      </c>
      <c r="E233" s="25">
        <v>0.75</v>
      </c>
      <c r="F233" s="25" t="s">
        <v>47</v>
      </c>
      <c r="G233" s="25" t="s">
        <v>878</v>
      </c>
    </row>
    <row r="234" spans="1:7" x14ac:dyDescent="0.35">
      <c r="A234" s="25" t="s">
        <v>4818</v>
      </c>
      <c r="B234" s="25" t="s">
        <v>4819</v>
      </c>
      <c r="C234" s="25" t="s">
        <v>3084</v>
      </c>
      <c r="D234" s="25">
        <v>1575</v>
      </c>
      <c r="E234" s="25">
        <v>4.9749999999999996</v>
      </c>
      <c r="F234" s="25" t="s">
        <v>35</v>
      </c>
      <c r="G234" s="25" t="s">
        <v>36</v>
      </c>
    </row>
    <row r="235" spans="1:7" x14ac:dyDescent="0.35">
      <c r="A235" s="25" t="s">
        <v>2490</v>
      </c>
      <c r="B235" s="25" t="s">
        <v>2491</v>
      </c>
      <c r="C235" s="25" t="s">
        <v>3070</v>
      </c>
      <c r="D235" s="25">
        <v>10880</v>
      </c>
      <c r="E235" s="25">
        <v>0.94</v>
      </c>
      <c r="F235" s="25" t="s">
        <v>87</v>
      </c>
      <c r="G235" s="25" t="s">
        <v>36</v>
      </c>
    </row>
    <row r="236" spans="1:7" x14ac:dyDescent="0.35">
      <c r="A236" s="25" t="s">
        <v>388</v>
      </c>
      <c r="B236" s="25" t="s">
        <v>389</v>
      </c>
      <c r="C236" s="25" t="s">
        <v>3073</v>
      </c>
      <c r="D236" s="25">
        <v>32458</v>
      </c>
      <c r="E236" s="25">
        <v>0.75</v>
      </c>
      <c r="F236" s="25" t="s">
        <v>42</v>
      </c>
      <c r="G236" s="25" t="s">
        <v>878</v>
      </c>
    </row>
    <row r="237" spans="1:7" x14ac:dyDescent="0.35">
      <c r="A237" s="25" t="s">
        <v>4816</v>
      </c>
      <c r="B237" s="25" t="s">
        <v>4817</v>
      </c>
      <c r="C237" s="25" t="s">
        <v>3064</v>
      </c>
      <c r="D237" s="25">
        <v>748</v>
      </c>
      <c r="E237" s="25">
        <v>6.2130000000000001</v>
      </c>
      <c r="F237" s="25" t="s">
        <v>36</v>
      </c>
      <c r="G237" s="25" t="s">
        <v>36</v>
      </c>
    </row>
    <row r="238" spans="1:7" x14ac:dyDescent="0.35">
      <c r="A238" s="25" t="s">
        <v>530</v>
      </c>
      <c r="B238" s="25" t="s">
        <v>703</v>
      </c>
      <c r="C238" s="25" t="s">
        <v>3070</v>
      </c>
      <c r="D238" s="25">
        <v>9135</v>
      </c>
      <c r="E238" s="25">
        <v>1.359</v>
      </c>
      <c r="F238" s="25" t="s">
        <v>36</v>
      </c>
      <c r="G238" s="25" t="s">
        <v>878</v>
      </c>
    </row>
    <row r="239" spans="1:7" x14ac:dyDescent="0.35">
      <c r="A239" s="25" t="s">
        <v>1583</v>
      </c>
      <c r="B239" s="25" t="s">
        <v>1584</v>
      </c>
      <c r="C239" s="25" t="s">
        <v>3073</v>
      </c>
      <c r="D239" s="25">
        <v>32458</v>
      </c>
      <c r="E239" s="25">
        <v>0.75</v>
      </c>
      <c r="F239" s="25" t="s">
        <v>53</v>
      </c>
      <c r="G239" s="25" t="s">
        <v>878</v>
      </c>
    </row>
    <row r="240" spans="1:7" x14ac:dyDescent="0.35">
      <c r="A240" s="25" t="s">
        <v>1585</v>
      </c>
      <c r="B240" s="25" t="s">
        <v>1586</v>
      </c>
      <c r="C240" s="25" t="s">
        <v>3073</v>
      </c>
      <c r="D240" s="25">
        <v>32458</v>
      </c>
      <c r="E240" s="25">
        <v>0.75</v>
      </c>
      <c r="F240" s="25" t="s">
        <v>36</v>
      </c>
      <c r="G240" s="25" t="s">
        <v>878</v>
      </c>
    </row>
    <row r="241" spans="1:7" x14ac:dyDescent="0.35">
      <c r="A241" s="25" t="s">
        <v>1831</v>
      </c>
      <c r="B241" s="25" t="s">
        <v>1832</v>
      </c>
      <c r="C241" s="25" t="s">
        <v>3066</v>
      </c>
      <c r="D241" s="25">
        <v>20313</v>
      </c>
      <c r="E241" s="25">
        <v>1.8560000000000001</v>
      </c>
      <c r="F241" s="25" t="s">
        <v>73</v>
      </c>
      <c r="G241" s="25" t="s">
        <v>36</v>
      </c>
    </row>
    <row r="242" spans="1:7" x14ac:dyDescent="0.35">
      <c r="A242" s="25" t="s">
        <v>4841</v>
      </c>
      <c r="B242" s="25" t="s">
        <v>4842</v>
      </c>
      <c r="C242" s="25" t="s">
        <v>3084</v>
      </c>
      <c r="D242" s="25">
        <v>4467</v>
      </c>
      <c r="E242" s="25">
        <v>4.9409999999999998</v>
      </c>
      <c r="F242" s="25" t="s">
        <v>78</v>
      </c>
      <c r="G242" s="25" t="s">
        <v>36</v>
      </c>
    </row>
    <row r="243" spans="1:7" x14ac:dyDescent="0.35">
      <c r="A243" s="25" t="s">
        <v>1587</v>
      </c>
      <c r="B243" s="25" t="s">
        <v>1588</v>
      </c>
      <c r="C243" s="25" t="s">
        <v>3073</v>
      </c>
      <c r="D243" s="25">
        <v>32458</v>
      </c>
      <c r="E243" s="25">
        <v>0.75</v>
      </c>
      <c r="F243" s="25" t="s">
        <v>159</v>
      </c>
      <c r="G243" s="25" t="s">
        <v>878</v>
      </c>
    </row>
    <row r="244" spans="1:7" x14ac:dyDescent="0.35">
      <c r="A244" s="25" t="s">
        <v>267</v>
      </c>
      <c r="B244" s="25" t="s">
        <v>1824</v>
      </c>
      <c r="C244" s="25" t="s">
        <v>3073</v>
      </c>
      <c r="D244" s="25">
        <v>11805</v>
      </c>
      <c r="E244" s="25">
        <v>0.75</v>
      </c>
      <c r="F244" s="25" t="s">
        <v>78</v>
      </c>
      <c r="G244" s="25" t="s">
        <v>878</v>
      </c>
    </row>
    <row r="245" spans="1:7" x14ac:dyDescent="0.35">
      <c r="A245" s="25" t="s">
        <v>3223</v>
      </c>
      <c r="B245" s="25" t="s">
        <v>3224</v>
      </c>
      <c r="C245" s="25" t="s">
        <v>3066</v>
      </c>
      <c r="D245" s="25">
        <v>11388</v>
      </c>
      <c r="E245" s="25">
        <v>3.2170000000000001</v>
      </c>
      <c r="F245" s="25" t="s">
        <v>42</v>
      </c>
      <c r="G245" s="25" t="s">
        <v>36</v>
      </c>
    </row>
    <row r="246" spans="1:7" x14ac:dyDescent="0.35">
      <c r="A246" s="25" t="s">
        <v>386</v>
      </c>
      <c r="B246" s="25" t="s">
        <v>387</v>
      </c>
      <c r="C246" s="25" t="s">
        <v>3073</v>
      </c>
      <c r="D246" s="25">
        <v>32458</v>
      </c>
      <c r="E246" s="25">
        <v>0.75</v>
      </c>
      <c r="F246" s="25" t="s">
        <v>68</v>
      </c>
      <c r="G246" s="25" t="s">
        <v>878</v>
      </c>
    </row>
    <row r="247" spans="1:7" x14ac:dyDescent="0.35">
      <c r="A247" s="25" t="s">
        <v>3812</v>
      </c>
      <c r="B247" s="25" t="s">
        <v>2489</v>
      </c>
      <c r="C247" s="25" t="s">
        <v>3073</v>
      </c>
      <c r="D247" s="25">
        <v>32458</v>
      </c>
      <c r="E247" s="25">
        <v>0.75</v>
      </c>
      <c r="F247" s="25" t="s">
        <v>39</v>
      </c>
      <c r="G247" s="25" t="s">
        <v>36</v>
      </c>
    </row>
    <row r="248" spans="1:7" x14ac:dyDescent="0.35">
      <c r="A248" s="25" t="s">
        <v>2488</v>
      </c>
      <c r="B248" s="25" t="s">
        <v>2489</v>
      </c>
      <c r="C248" s="25" t="s">
        <v>3073</v>
      </c>
      <c r="D248" s="25">
        <v>32458</v>
      </c>
      <c r="E248" s="25">
        <v>0.75</v>
      </c>
      <c r="F248" s="25" t="s">
        <v>53</v>
      </c>
      <c r="G248" s="25" t="s">
        <v>878</v>
      </c>
    </row>
    <row r="249" spans="1:7" x14ac:dyDescent="0.35">
      <c r="A249" s="25" t="s">
        <v>3800</v>
      </c>
      <c r="B249" s="25" t="s">
        <v>3801</v>
      </c>
      <c r="C249" s="25" t="s">
        <v>3084</v>
      </c>
      <c r="D249" s="25">
        <v>3257</v>
      </c>
      <c r="E249" s="25">
        <v>5.4349999999999996</v>
      </c>
      <c r="F249" s="25" t="s">
        <v>36</v>
      </c>
      <c r="G249" s="25" t="s">
        <v>878</v>
      </c>
    </row>
    <row r="250" spans="1:7" x14ac:dyDescent="0.35">
      <c r="A250" s="25" t="s">
        <v>1589</v>
      </c>
      <c r="B250" s="25" t="s">
        <v>1590</v>
      </c>
      <c r="C250" s="25" t="s">
        <v>3073</v>
      </c>
      <c r="D250" s="25">
        <v>32458</v>
      </c>
      <c r="E250" s="25">
        <v>0.75</v>
      </c>
      <c r="F250" s="25" t="s">
        <v>73</v>
      </c>
      <c r="G250" s="25" t="s">
        <v>878</v>
      </c>
    </row>
    <row r="251" spans="1:7" x14ac:dyDescent="0.35">
      <c r="A251" s="25" t="s">
        <v>1591</v>
      </c>
      <c r="B251" s="25" t="s">
        <v>1592</v>
      </c>
      <c r="C251" s="25" t="s">
        <v>3073</v>
      </c>
      <c r="D251" s="25">
        <v>32458</v>
      </c>
      <c r="E251" s="25">
        <v>0.75</v>
      </c>
      <c r="F251" s="25" t="s">
        <v>36</v>
      </c>
      <c r="G251" s="25" t="s">
        <v>878</v>
      </c>
    </row>
    <row r="252" spans="1:7" x14ac:dyDescent="0.35">
      <c r="A252" s="25" t="s">
        <v>4869</v>
      </c>
      <c r="B252" s="25" t="s">
        <v>4870</v>
      </c>
      <c r="C252" s="25" t="s">
        <v>3073</v>
      </c>
      <c r="D252" s="25">
        <v>32458</v>
      </c>
      <c r="E252" s="25">
        <v>0.75</v>
      </c>
      <c r="F252" s="25" t="s">
        <v>39</v>
      </c>
      <c r="G252" s="25" t="s">
        <v>36</v>
      </c>
    </row>
    <row r="253" spans="1:7" x14ac:dyDescent="0.35">
      <c r="A253" s="25" t="s">
        <v>1835</v>
      </c>
      <c r="B253" s="25" t="s">
        <v>1836</v>
      </c>
      <c r="C253" s="25" t="s">
        <v>3073</v>
      </c>
      <c r="D253" s="25">
        <v>11805</v>
      </c>
      <c r="E253" s="25">
        <v>0.75</v>
      </c>
      <c r="F253" s="25" t="s">
        <v>73</v>
      </c>
      <c r="G253" s="25" t="s">
        <v>878</v>
      </c>
    </row>
    <row r="254" spans="1:7" x14ac:dyDescent="0.35">
      <c r="A254" s="25" t="s">
        <v>354</v>
      </c>
      <c r="B254" s="25" t="s">
        <v>355</v>
      </c>
      <c r="C254" s="25" t="s">
        <v>3073</v>
      </c>
      <c r="D254" s="25">
        <v>32458</v>
      </c>
      <c r="E254" s="25">
        <v>0.75</v>
      </c>
      <c r="F254" s="25" t="s">
        <v>36</v>
      </c>
      <c r="G254" s="25" t="s">
        <v>878</v>
      </c>
    </row>
    <row r="255" spans="1:7" x14ac:dyDescent="0.35">
      <c r="A255" s="25" t="s">
        <v>1593</v>
      </c>
      <c r="B255" s="25" t="s">
        <v>1594</v>
      </c>
      <c r="C255" s="25" t="s">
        <v>3073</v>
      </c>
      <c r="D255" s="25">
        <v>11805</v>
      </c>
      <c r="E255" s="25">
        <v>0.75</v>
      </c>
      <c r="F255" s="25" t="s">
        <v>39</v>
      </c>
      <c r="G255" s="25" t="s">
        <v>878</v>
      </c>
    </row>
    <row r="256" spans="1:7" x14ac:dyDescent="0.35">
      <c r="A256" s="25" t="s">
        <v>312</v>
      </c>
      <c r="B256" s="25" t="s">
        <v>313</v>
      </c>
      <c r="C256" s="25" t="s">
        <v>3073</v>
      </c>
      <c r="D256" s="25">
        <v>32458</v>
      </c>
      <c r="E256" s="25">
        <v>0.75</v>
      </c>
      <c r="F256" s="25" t="s">
        <v>53</v>
      </c>
      <c r="G256" s="25" t="s">
        <v>878</v>
      </c>
    </row>
    <row r="257" spans="1:7" x14ac:dyDescent="0.35">
      <c r="A257" s="25" t="s">
        <v>376</v>
      </c>
      <c r="B257" s="25" t="s">
        <v>377</v>
      </c>
      <c r="C257" s="25" t="s">
        <v>3073</v>
      </c>
      <c r="D257" s="25">
        <v>32458</v>
      </c>
      <c r="E257" s="25">
        <v>0.75</v>
      </c>
      <c r="F257" s="25" t="s">
        <v>78</v>
      </c>
      <c r="G257" s="25" t="s">
        <v>878</v>
      </c>
    </row>
    <row r="258" spans="1:7" x14ac:dyDescent="0.35">
      <c r="A258" s="25" t="s">
        <v>4843</v>
      </c>
      <c r="B258" s="25" t="s">
        <v>4844</v>
      </c>
      <c r="C258" s="25" t="s">
        <v>3065</v>
      </c>
      <c r="D258" s="25">
        <v>6982</v>
      </c>
      <c r="E258" s="25">
        <v>4.1660000000000004</v>
      </c>
      <c r="F258" s="25" t="s">
        <v>36</v>
      </c>
      <c r="G258" s="25" t="s">
        <v>36</v>
      </c>
    </row>
    <row r="259" spans="1:7" x14ac:dyDescent="0.35">
      <c r="A259" s="25" t="s">
        <v>4876</v>
      </c>
      <c r="B259" s="25" t="s">
        <v>4877</v>
      </c>
      <c r="C259" s="25" t="s">
        <v>3073</v>
      </c>
      <c r="D259" s="25">
        <v>32458</v>
      </c>
      <c r="E259" s="25">
        <v>0.75</v>
      </c>
      <c r="F259" s="25" t="s">
        <v>78</v>
      </c>
      <c r="G259" s="25" t="s">
        <v>36</v>
      </c>
    </row>
    <row r="260" spans="1:7" x14ac:dyDescent="0.35">
      <c r="A260" s="25" t="s">
        <v>1595</v>
      </c>
      <c r="B260" s="25" t="s">
        <v>1596</v>
      </c>
      <c r="C260" s="25" t="s">
        <v>3065</v>
      </c>
      <c r="D260" s="25">
        <v>5644</v>
      </c>
      <c r="E260" s="25">
        <v>4.5570000000000004</v>
      </c>
      <c r="F260" s="25" t="s">
        <v>87</v>
      </c>
      <c r="G260" s="25" t="s">
        <v>36</v>
      </c>
    </row>
    <row r="261" spans="1:7" x14ac:dyDescent="0.35">
      <c r="A261" s="25" t="s">
        <v>1597</v>
      </c>
      <c r="B261" s="25" t="s">
        <v>1598</v>
      </c>
      <c r="C261" s="25" t="s">
        <v>3073</v>
      </c>
      <c r="D261" s="25">
        <v>32458</v>
      </c>
      <c r="E261" s="25">
        <v>0.75</v>
      </c>
      <c r="F261" s="25" t="s">
        <v>36</v>
      </c>
      <c r="G261" s="25" t="s">
        <v>878</v>
      </c>
    </row>
    <row r="262" spans="1:7" x14ac:dyDescent="0.35">
      <c r="A262" s="25" t="s">
        <v>1599</v>
      </c>
      <c r="B262" s="25" t="s">
        <v>1600</v>
      </c>
      <c r="C262" s="25" t="s">
        <v>3073</v>
      </c>
      <c r="D262" s="25">
        <v>11805</v>
      </c>
      <c r="E262" s="25">
        <v>0.75</v>
      </c>
      <c r="F262" s="25" t="s">
        <v>159</v>
      </c>
      <c r="G262" s="25" t="s">
        <v>878</v>
      </c>
    </row>
    <row r="263" spans="1:7" x14ac:dyDescent="0.35">
      <c r="A263" s="25" t="s">
        <v>282</v>
      </c>
      <c r="B263" s="25" t="s">
        <v>283</v>
      </c>
      <c r="C263" s="25" t="s">
        <v>3066</v>
      </c>
      <c r="D263" s="25">
        <v>11969</v>
      </c>
      <c r="E263" s="25">
        <v>3.11</v>
      </c>
      <c r="F263" s="25" t="s">
        <v>39</v>
      </c>
      <c r="G263" s="25" t="s">
        <v>36</v>
      </c>
    </row>
    <row r="264" spans="1:7" x14ac:dyDescent="0.35">
      <c r="A264" s="25" t="s">
        <v>1601</v>
      </c>
      <c r="B264" s="25" t="s">
        <v>1602</v>
      </c>
      <c r="C264" s="25" t="s">
        <v>3073</v>
      </c>
      <c r="D264" s="25">
        <v>11805</v>
      </c>
      <c r="E264" s="25">
        <v>0.75</v>
      </c>
      <c r="F264" s="25" t="s">
        <v>36</v>
      </c>
      <c r="G264" s="25" t="s">
        <v>878</v>
      </c>
    </row>
    <row r="265" spans="1:7" x14ac:dyDescent="0.35">
      <c r="A265" s="25" t="s">
        <v>2454</v>
      </c>
      <c r="B265" s="25" t="s">
        <v>2455</v>
      </c>
      <c r="C265" s="25" t="s">
        <v>3084</v>
      </c>
      <c r="D265" s="25">
        <v>3277</v>
      </c>
      <c r="E265" s="25">
        <v>5.4260000000000002</v>
      </c>
      <c r="F265" s="25" t="s">
        <v>100</v>
      </c>
      <c r="G265" s="25" t="s">
        <v>36</v>
      </c>
    </row>
    <row r="266" spans="1:7" x14ac:dyDescent="0.35">
      <c r="A266" s="25" t="s">
        <v>4832</v>
      </c>
      <c r="B266" s="25" t="s">
        <v>4833</v>
      </c>
      <c r="C266" s="25" t="s">
        <v>3073</v>
      </c>
      <c r="D266" s="25">
        <v>16552</v>
      </c>
      <c r="E266" s="25">
        <v>0.74299999999999999</v>
      </c>
      <c r="F266" s="25" t="s">
        <v>110</v>
      </c>
      <c r="G266" s="25" t="s">
        <v>36</v>
      </c>
    </row>
    <row r="267" spans="1:7" x14ac:dyDescent="0.35">
      <c r="A267" s="25" t="s">
        <v>4828</v>
      </c>
      <c r="B267" s="25" t="s">
        <v>4829</v>
      </c>
      <c r="C267" s="25" t="s">
        <v>3073</v>
      </c>
      <c r="D267" s="25">
        <v>16552</v>
      </c>
      <c r="E267" s="25">
        <v>0.74299999999999999</v>
      </c>
      <c r="F267" s="25" t="s">
        <v>47</v>
      </c>
      <c r="G267" s="25" t="s">
        <v>36</v>
      </c>
    </row>
    <row r="268" spans="1:7" x14ac:dyDescent="0.35">
      <c r="A268" s="25" t="s">
        <v>413</v>
      </c>
      <c r="B268" s="25" t="s">
        <v>414</v>
      </c>
      <c r="C268" s="25" t="s">
        <v>3073</v>
      </c>
      <c r="D268" s="25">
        <v>32458</v>
      </c>
      <c r="E268" s="25">
        <v>0.75</v>
      </c>
      <c r="F268" s="25" t="s">
        <v>68</v>
      </c>
      <c r="G268" s="25" t="s">
        <v>878</v>
      </c>
    </row>
    <row r="269" spans="1:7" x14ac:dyDescent="0.35">
      <c r="A269" s="25" t="s">
        <v>3770</v>
      </c>
      <c r="B269" s="25" t="s">
        <v>3771</v>
      </c>
      <c r="C269" s="25" t="s">
        <v>3070</v>
      </c>
      <c r="D269" s="25">
        <v>22419</v>
      </c>
      <c r="E269" s="25">
        <v>1.611</v>
      </c>
      <c r="F269" s="25" t="s">
        <v>78</v>
      </c>
      <c r="G269" s="25" t="s">
        <v>36</v>
      </c>
    </row>
    <row r="270" spans="1:7" x14ac:dyDescent="0.35">
      <c r="A270" s="25" t="s">
        <v>1603</v>
      </c>
      <c r="B270" s="25" t="s">
        <v>1604</v>
      </c>
      <c r="C270" s="25" t="s">
        <v>3073</v>
      </c>
      <c r="D270" s="25">
        <v>11805</v>
      </c>
      <c r="E270" s="25">
        <v>0.75</v>
      </c>
      <c r="F270" s="25" t="s">
        <v>36</v>
      </c>
      <c r="G270" s="25" t="s">
        <v>36</v>
      </c>
    </row>
    <row r="271" spans="1:7" x14ac:dyDescent="0.35">
      <c r="A271" s="25" t="s">
        <v>352</v>
      </c>
      <c r="B271" s="25" t="s">
        <v>353</v>
      </c>
      <c r="C271" s="25" t="s">
        <v>3073</v>
      </c>
      <c r="D271" s="25">
        <v>32458</v>
      </c>
      <c r="E271" s="25">
        <v>0.75</v>
      </c>
      <c r="F271" s="25" t="s">
        <v>100</v>
      </c>
      <c r="G271" s="25" t="s">
        <v>878</v>
      </c>
    </row>
    <row r="272" spans="1:7" x14ac:dyDescent="0.35">
      <c r="A272" s="25" t="s">
        <v>3193</v>
      </c>
      <c r="B272" s="25" t="s">
        <v>3194</v>
      </c>
      <c r="C272" s="25" t="s">
        <v>3065</v>
      </c>
      <c r="D272" s="25">
        <v>6708</v>
      </c>
      <c r="E272" s="25">
        <v>4.242</v>
      </c>
      <c r="F272" s="25" t="s">
        <v>36</v>
      </c>
      <c r="G272" s="25" t="s">
        <v>36</v>
      </c>
    </row>
    <row r="273" spans="1:7" x14ac:dyDescent="0.35">
      <c r="A273" s="25" t="s">
        <v>324</v>
      </c>
      <c r="B273" s="25" t="s">
        <v>325</v>
      </c>
      <c r="C273" s="25" t="s">
        <v>3066</v>
      </c>
      <c r="D273" s="25">
        <v>7775</v>
      </c>
      <c r="E273" s="25">
        <v>1.728</v>
      </c>
      <c r="F273" s="25" t="s">
        <v>100</v>
      </c>
      <c r="G273" s="25" t="s">
        <v>36</v>
      </c>
    </row>
    <row r="274" spans="1:7" x14ac:dyDescent="0.35">
      <c r="A274" s="25" t="s">
        <v>1605</v>
      </c>
      <c r="B274" s="25" t="s">
        <v>1606</v>
      </c>
      <c r="C274" s="25" t="s">
        <v>3073</v>
      </c>
      <c r="D274" s="25">
        <v>32458</v>
      </c>
      <c r="E274" s="25">
        <v>0.75</v>
      </c>
      <c r="F274" s="25" t="s">
        <v>36</v>
      </c>
      <c r="G274" s="25" t="s">
        <v>878</v>
      </c>
    </row>
    <row r="275" spans="1:7" x14ac:dyDescent="0.35">
      <c r="A275" s="25" t="s">
        <v>1607</v>
      </c>
      <c r="B275" s="25" t="s">
        <v>1608</v>
      </c>
      <c r="C275" s="25" t="s">
        <v>3073</v>
      </c>
      <c r="D275" s="25">
        <v>11805</v>
      </c>
      <c r="E275" s="25">
        <v>0.75</v>
      </c>
      <c r="F275" s="25" t="s">
        <v>47</v>
      </c>
      <c r="G275" s="25" t="s">
        <v>878</v>
      </c>
    </row>
  </sheetData>
  <sheetProtection algorithmName="SHA-512" hashValue="9nx1z+x7HQXGRA+5EtEc+zBUWFUB7C79K3FXnrOEL83B7epi59o/9a4/ok/Kcl0v7ECM+a0+XzRBPW87IeAC7w==" saltValue="/eXBSBDVabEGnZ63PI5oSQ==" spinCount="100000" sheet="1" objects="1" scenarios="1"/>
  <autoFilter ref="A1:G252" xr:uid="{00000000-0001-0000-0F00-000000000000}"/>
  <sortState xmlns:xlrd2="http://schemas.microsoft.com/office/spreadsheetml/2017/richdata2" ref="A2:G275">
    <sortCondition ref="B2:B275"/>
  </sortState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A1:G379"/>
  <sheetViews>
    <sheetView workbookViewId="0"/>
  </sheetViews>
  <sheetFormatPr baseColWidth="10" defaultRowHeight="12.75" x14ac:dyDescent="0.35"/>
  <cols>
    <col min="1" max="1" width="11.73046875" bestFit="1" customWidth="1"/>
    <col min="2" max="2" width="24.86328125" bestFit="1" customWidth="1"/>
    <col min="3" max="3" width="10.33203125" bestFit="1" customWidth="1"/>
    <col min="4" max="4" width="5.73046875" bestFit="1" customWidth="1"/>
    <col min="5" max="5" width="5.86328125" bestFit="1" customWidth="1"/>
    <col min="6" max="6" width="8.59765625" bestFit="1" customWidth="1"/>
    <col min="7" max="7" width="5.53125" bestFit="1" customWidth="1"/>
  </cols>
  <sheetData>
    <row r="1" spans="1:7" x14ac:dyDescent="0.35">
      <c r="A1" s="41" t="s">
        <v>13</v>
      </c>
      <c r="B1" s="41" t="s">
        <v>3058</v>
      </c>
      <c r="C1" s="41" t="s">
        <v>3059</v>
      </c>
      <c r="D1" s="41" t="s">
        <v>3060</v>
      </c>
      <c r="E1" s="41" t="s">
        <v>3061</v>
      </c>
      <c r="F1" s="41" t="s">
        <v>3062</v>
      </c>
      <c r="G1" s="41" t="s">
        <v>3063</v>
      </c>
    </row>
    <row r="2" spans="1:7" x14ac:dyDescent="0.35">
      <c r="A2" s="25" t="s">
        <v>3282</v>
      </c>
      <c r="B2" s="25" t="s">
        <v>3283</v>
      </c>
      <c r="C2" s="25" t="s">
        <v>3065</v>
      </c>
      <c r="D2" s="25">
        <v>7442</v>
      </c>
      <c r="E2" s="25">
        <v>4.0590000000000002</v>
      </c>
      <c r="F2" s="25" t="s">
        <v>47</v>
      </c>
      <c r="G2" s="25" t="s">
        <v>36</v>
      </c>
    </row>
    <row r="3" spans="1:7" x14ac:dyDescent="0.35">
      <c r="A3" s="25" t="s">
        <v>2531</v>
      </c>
      <c r="B3" s="25" t="s">
        <v>2532</v>
      </c>
      <c r="C3" s="25" t="s">
        <v>3066</v>
      </c>
      <c r="D3" s="25">
        <v>11761</v>
      </c>
      <c r="E3" s="25">
        <v>3.145</v>
      </c>
      <c r="F3" s="25" t="s">
        <v>36</v>
      </c>
      <c r="G3" s="25" t="s">
        <v>36</v>
      </c>
    </row>
    <row r="4" spans="1:7" x14ac:dyDescent="0.35">
      <c r="A4" s="25" t="s">
        <v>3292</v>
      </c>
      <c r="B4" s="25" t="s">
        <v>3293</v>
      </c>
      <c r="C4" s="25" t="s">
        <v>3065</v>
      </c>
      <c r="D4" s="25">
        <v>7577</v>
      </c>
      <c r="E4" s="25">
        <v>4.0270000000000001</v>
      </c>
      <c r="F4" s="25" t="s">
        <v>50</v>
      </c>
      <c r="G4" s="25" t="s">
        <v>36</v>
      </c>
    </row>
    <row r="5" spans="1:7" x14ac:dyDescent="0.35">
      <c r="A5" s="25" t="s">
        <v>3294</v>
      </c>
      <c r="B5" s="25" t="s">
        <v>3295</v>
      </c>
      <c r="C5" s="25" t="s">
        <v>3073</v>
      </c>
      <c r="D5" s="25">
        <v>32458</v>
      </c>
      <c r="E5" s="25">
        <v>0.75</v>
      </c>
      <c r="F5" s="25" t="s">
        <v>39</v>
      </c>
      <c r="G5" s="25" t="s">
        <v>878</v>
      </c>
    </row>
    <row r="6" spans="1:7" x14ac:dyDescent="0.35">
      <c r="A6" s="25" t="s">
        <v>4999</v>
      </c>
      <c r="B6" s="25" t="s">
        <v>5000</v>
      </c>
      <c r="C6" s="25" t="s">
        <v>3073</v>
      </c>
      <c r="D6" s="25">
        <v>44548</v>
      </c>
      <c r="E6" s="25">
        <v>0.745</v>
      </c>
      <c r="F6" s="25" t="s">
        <v>110</v>
      </c>
      <c r="G6" s="25" t="s">
        <v>36</v>
      </c>
    </row>
    <row r="7" spans="1:7" x14ac:dyDescent="0.35">
      <c r="A7" s="25" t="s">
        <v>2076</v>
      </c>
      <c r="B7" s="25" t="s">
        <v>2077</v>
      </c>
      <c r="C7" s="25" t="s">
        <v>3073</v>
      </c>
      <c r="D7" s="25">
        <v>32458</v>
      </c>
      <c r="E7" s="25">
        <v>0.75</v>
      </c>
      <c r="F7" s="25" t="s">
        <v>53</v>
      </c>
      <c r="G7" s="25" t="s">
        <v>878</v>
      </c>
    </row>
    <row r="8" spans="1:7" x14ac:dyDescent="0.35">
      <c r="A8" s="25" t="s">
        <v>2120</v>
      </c>
      <c r="B8" s="25" t="s">
        <v>2121</v>
      </c>
      <c r="C8" s="25" t="s">
        <v>3073</v>
      </c>
      <c r="D8" s="25">
        <v>32458</v>
      </c>
      <c r="E8" s="25">
        <v>0.75</v>
      </c>
      <c r="F8" s="25" t="s">
        <v>36</v>
      </c>
      <c r="G8" s="25" t="s">
        <v>878</v>
      </c>
    </row>
    <row r="9" spans="1:7" x14ac:dyDescent="0.35">
      <c r="A9" s="25" t="s">
        <v>4995</v>
      </c>
      <c r="B9" s="25" t="s">
        <v>4996</v>
      </c>
      <c r="C9" s="25" t="s">
        <v>3073</v>
      </c>
      <c r="D9" s="25">
        <v>44548</v>
      </c>
      <c r="E9" s="25">
        <v>0.745</v>
      </c>
      <c r="F9" s="25" t="s">
        <v>83</v>
      </c>
      <c r="G9" s="25" t="s">
        <v>36</v>
      </c>
    </row>
    <row r="10" spans="1:7" x14ac:dyDescent="0.35">
      <c r="A10" s="25" t="s">
        <v>3302</v>
      </c>
      <c r="B10" s="25" t="s">
        <v>3303</v>
      </c>
      <c r="C10" s="25" t="s">
        <v>3073</v>
      </c>
      <c r="D10" s="25">
        <v>56189</v>
      </c>
      <c r="E10" s="25">
        <v>0.749</v>
      </c>
      <c r="F10" s="25" t="s">
        <v>87</v>
      </c>
      <c r="G10" s="25" t="s">
        <v>36</v>
      </c>
    </row>
    <row r="11" spans="1:7" x14ac:dyDescent="0.35">
      <c r="A11" s="25" t="s">
        <v>2054</v>
      </c>
      <c r="B11" s="25" t="s">
        <v>2055</v>
      </c>
      <c r="C11" s="25" t="s">
        <v>3066</v>
      </c>
      <c r="D11" s="25">
        <v>18495</v>
      </c>
      <c r="E11" s="25">
        <v>2.089</v>
      </c>
      <c r="F11" s="25" t="s">
        <v>73</v>
      </c>
      <c r="G11" s="25" t="s">
        <v>36</v>
      </c>
    </row>
    <row r="12" spans="1:7" x14ac:dyDescent="0.35">
      <c r="A12" s="25" t="s">
        <v>4919</v>
      </c>
      <c r="B12" s="25" t="s">
        <v>4920</v>
      </c>
      <c r="C12" s="25" t="s">
        <v>3084</v>
      </c>
      <c r="D12" s="25">
        <v>2912</v>
      </c>
      <c r="E12" s="25">
        <v>5.6210000000000004</v>
      </c>
      <c r="F12" s="25" t="s">
        <v>39</v>
      </c>
      <c r="G12" s="25" t="s">
        <v>36</v>
      </c>
    </row>
    <row r="13" spans="1:7" x14ac:dyDescent="0.35">
      <c r="A13" s="25" t="s">
        <v>2571</v>
      </c>
      <c r="B13" s="25" t="s">
        <v>2572</v>
      </c>
      <c r="C13" s="25" t="s">
        <v>3070</v>
      </c>
      <c r="D13" s="25">
        <v>24556</v>
      </c>
      <c r="E13" s="25">
        <v>1.3839999999999999</v>
      </c>
      <c r="F13" s="25" t="s">
        <v>36</v>
      </c>
      <c r="G13" s="25" t="s">
        <v>36</v>
      </c>
    </row>
    <row r="14" spans="1:7" x14ac:dyDescent="0.35">
      <c r="A14" s="25" t="s">
        <v>2130</v>
      </c>
      <c r="B14" s="25" t="s">
        <v>2131</v>
      </c>
      <c r="C14" s="25" t="s">
        <v>3073</v>
      </c>
      <c r="D14" s="25">
        <v>32458</v>
      </c>
      <c r="E14" s="25">
        <v>0.75</v>
      </c>
      <c r="F14" s="25" t="s">
        <v>73</v>
      </c>
      <c r="G14" s="25" t="s">
        <v>878</v>
      </c>
    </row>
    <row r="15" spans="1:7" x14ac:dyDescent="0.35">
      <c r="A15" s="25" t="s">
        <v>1956</v>
      </c>
      <c r="B15" s="25" t="s">
        <v>1957</v>
      </c>
      <c r="C15" s="25" t="s">
        <v>3073</v>
      </c>
      <c r="D15" s="25">
        <v>32458</v>
      </c>
      <c r="E15" s="25">
        <v>0.75</v>
      </c>
      <c r="F15" s="25" t="s">
        <v>42</v>
      </c>
      <c r="G15" s="25" t="s">
        <v>878</v>
      </c>
    </row>
    <row r="16" spans="1:7" x14ac:dyDescent="0.35">
      <c r="A16" s="25" t="s">
        <v>3855</v>
      </c>
      <c r="B16" s="25" t="s">
        <v>3856</v>
      </c>
      <c r="C16" s="25" t="s">
        <v>3066</v>
      </c>
      <c r="D16" s="25">
        <v>17890</v>
      </c>
      <c r="E16" s="25">
        <v>2.1760000000000002</v>
      </c>
      <c r="F16" s="25" t="s">
        <v>53</v>
      </c>
      <c r="G16" s="25" t="s">
        <v>36</v>
      </c>
    </row>
    <row r="17" spans="1:7" x14ac:dyDescent="0.35">
      <c r="A17" s="25" t="s">
        <v>2636</v>
      </c>
      <c r="B17" s="25" t="s">
        <v>2637</v>
      </c>
      <c r="C17" s="25" t="s">
        <v>3073</v>
      </c>
      <c r="D17" s="25">
        <v>32458</v>
      </c>
      <c r="E17" s="25">
        <v>0.75</v>
      </c>
      <c r="F17" s="25" t="s">
        <v>87</v>
      </c>
      <c r="G17" s="25" t="s">
        <v>878</v>
      </c>
    </row>
    <row r="18" spans="1:7" x14ac:dyDescent="0.35">
      <c r="A18" s="25" t="s">
        <v>3296</v>
      </c>
      <c r="B18" s="25" t="s">
        <v>3297</v>
      </c>
      <c r="C18" s="25" t="s">
        <v>3073</v>
      </c>
      <c r="D18" s="25">
        <v>32458</v>
      </c>
      <c r="E18" s="25">
        <v>0.75</v>
      </c>
      <c r="F18" s="25" t="s">
        <v>36</v>
      </c>
      <c r="G18" s="25" t="s">
        <v>878</v>
      </c>
    </row>
    <row r="19" spans="1:7" x14ac:dyDescent="0.35">
      <c r="A19" s="25" t="s">
        <v>1926</v>
      </c>
      <c r="B19" s="25" t="s">
        <v>1927</v>
      </c>
      <c r="C19" s="25" t="s">
        <v>3066</v>
      </c>
      <c r="D19" s="25">
        <v>18091</v>
      </c>
      <c r="E19" s="25">
        <v>2.1459999999999999</v>
      </c>
      <c r="F19" s="25" t="s">
        <v>36</v>
      </c>
      <c r="G19" s="25" t="s">
        <v>36</v>
      </c>
    </row>
    <row r="20" spans="1:7" x14ac:dyDescent="0.35">
      <c r="A20" s="25" t="s">
        <v>2604</v>
      </c>
      <c r="B20" s="25" t="s">
        <v>2605</v>
      </c>
      <c r="C20" s="25" t="s">
        <v>3073</v>
      </c>
      <c r="D20" s="25">
        <v>32458</v>
      </c>
      <c r="E20" s="25">
        <v>0.75</v>
      </c>
      <c r="F20" s="25" t="s">
        <v>73</v>
      </c>
      <c r="G20" s="25" t="s">
        <v>878</v>
      </c>
    </row>
    <row r="21" spans="1:7" x14ac:dyDescent="0.35">
      <c r="A21" s="25" t="s">
        <v>2614</v>
      </c>
      <c r="B21" s="25" t="s">
        <v>2615</v>
      </c>
      <c r="C21" s="25" t="s">
        <v>3073</v>
      </c>
      <c r="D21" s="25">
        <v>32458</v>
      </c>
      <c r="E21" s="25">
        <v>0.75</v>
      </c>
      <c r="F21" s="25" t="s">
        <v>148</v>
      </c>
      <c r="G21" s="25" t="s">
        <v>878</v>
      </c>
    </row>
    <row r="22" spans="1:7" x14ac:dyDescent="0.35">
      <c r="A22" s="25" t="s">
        <v>2616</v>
      </c>
      <c r="B22" s="25" t="s">
        <v>2617</v>
      </c>
      <c r="C22" s="25" t="s">
        <v>3073</v>
      </c>
      <c r="D22" s="25">
        <v>11805</v>
      </c>
      <c r="E22" s="25">
        <v>0.75</v>
      </c>
      <c r="F22" s="25" t="s">
        <v>53</v>
      </c>
      <c r="G22" s="25" t="s">
        <v>878</v>
      </c>
    </row>
    <row r="23" spans="1:7" x14ac:dyDescent="0.35">
      <c r="A23" s="25" t="s">
        <v>2022</v>
      </c>
      <c r="B23" s="25" t="s">
        <v>2023</v>
      </c>
      <c r="C23" s="25" t="s">
        <v>3066</v>
      </c>
      <c r="D23" s="25">
        <v>4238</v>
      </c>
      <c r="E23" s="25">
        <v>3.077</v>
      </c>
      <c r="F23" s="25" t="s">
        <v>78</v>
      </c>
      <c r="G23" s="25" t="s">
        <v>36</v>
      </c>
    </row>
    <row r="24" spans="1:7" x14ac:dyDescent="0.35">
      <c r="A24" s="25" t="s">
        <v>2590</v>
      </c>
      <c r="B24" s="25" t="s">
        <v>2591</v>
      </c>
      <c r="C24" s="25" t="s">
        <v>3073</v>
      </c>
      <c r="D24" s="25">
        <v>32458</v>
      </c>
      <c r="E24" s="25">
        <v>0.75</v>
      </c>
      <c r="F24" s="25" t="s">
        <v>39</v>
      </c>
      <c r="G24" s="25" t="s">
        <v>36</v>
      </c>
    </row>
    <row r="25" spans="1:7" x14ac:dyDescent="0.35">
      <c r="A25" s="25" t="s">
        <v>1972</v>
      </c>
      <c r="B25" s="25" t="s">
        <v>1973</v>
      </c>
      <c r="C25" s="25" t="s">
        <v>3066</v>
      </c>
      <c r="D25" s="25">
        <v>7592</v>
      </c>
      <c r="E25" s="25">
        <v>1.778</v>
      </c>
      <c r="F25" s="25" t="s">
        <v>47</v>
      </c>
      <c r="G25" s="25" t="s">
        <v>878</v>
      </c>
    </row>
    <row r="26" spans="1:7" x14ac:dyDescent="0.35">
      <c r="A26" s="25" t="s">
        <v>2024</v>
      </c>
      <c r="B26" s="25" t="s">
        <v>2025</v>
      </c>
      <c r="C26" s="25" t="s">
        <v>3066</v>
      </c>
      <c r="D26" s="25">
        <v>17316</v>
      </c>
      <c r="E26" s="25">
        <v>2.2530000000000001</v>
      </c>
      <c r="F26" s="25" t="s">
        <v>47</v>
      </c>
      <c r="G26" s="25" t="s">
        <v>36</v>
      </c>
    </row>
    <row r="27" spans="1:7" x14ac:dyDescent="0.35">
      <c r="A27" s="25" t="s">
        <v>2509</v>
      </c>
      <c r="B27" s="25" t="s">
        <v>2510</v>
      </c>
      <c r="C27" s="25" t="s">
        <v>3066</v>
      </c>
      <c r="D27" s="25">
        <v>15103</v>
      </c>
      <c r="E27" s="25">
        <v>2.5819999999999999</v>
      </c>
      <c r="F27" s="25" t="s">
        <v>36</v>
      </c>
      <c r="G27" s="25" t="s">
        <v>36</v>
      </c>
    </row>
    <row r="28" spans="1:7" x14ac:dyDescent="0.35">
      <c r="A28" s="25" t="s">
        <v>2602</v>
      </c>
      <c r="B28" s="25" t="s">
        <v>2603</v>
      </c>
      <c r="C28" s="25" t="s">
        <v>3073</v>
      </c>
      <c r="D28" s="25">
        <v>32458</v>
      </c>
      <c r="E28" s="25">
        <v>0.75</v>
      </c>
      <c r="F28" s="25" t="s">
        <v>36</v>
      </c>
      <c r="G28" s="25" t="s">
        <v>36</v>
      </c>
    </row>
    <row r="29" spans="1:7" x14ac:dyDescent="0.35">
      <c r="A29" s="25" t="s">
        <v>2561</v>
      </c>
      <c r="B29" s="25" t="s">
        <v>2562</v>
      </c>
      <c r="C29" s="25" t="s">
        <v>3066</v>
      </c>
      <c r="D29" s="25">
        <v>6614</v>
      </c>
      <c r="E29" s="25">
        <v>2.0859999999999999</v>
      </c>
      <c r="F29" s="25" t="s">
        <v>73</v>
      </c>
      <c r="G29" s="25" t="s">
        <v>878</v>
      </c>
    </row>
    <row r="30" spans="1:7" x14ac:dyDescent="0.35">
      <c r="A30" s="25" t="s">
        <v>2596</v>
      </c>
      <c r="B30" s="25" t="s">
        <v>2597</v>
      </c>
      <c r="C30" s="25" t="s">
        <v>3064</v>
      </c>
      <c r="D30" s="25">
        <v>1033</v>
      </c>
      <c r="E30" s="25">
        <v>5.681</v>
      </c>
      <c r="F30" s="25" t="s">
        <v>87</v>
      </c>
      <c r="G30" s="25" t="s">
        <v>36</v>
      </c>
    </row>
    <row r="31" spans="1:7" x14ac:dyDescent="0.35">
      <c r="A31" s="25" t="s">
        <v>2579</v>
      </c>
      <c r="B31" s="25" t="s">
        <v>3871</v>
      </c>
      <c r="C31" s="25" t="s">
        <v>3073</v>
      </c>
      <c r="D31" s="25">
        <v>32458</v>
      </c>
      <c r="E31" s="25">
        <v>0.75</v>
      </c>
      <c r="F31" s="25" t="s">
        <v>73</v>
      </c>
      <c r="G31" s="25" t="s">
        <v>36</v>
      </c>
    </row>
    <row r="32" spans="1:7" x14ac:dyDescent="0.35">
      <c r="A32" s="25" t="s">
        <v>2006</v>
      </c>
      <c r="B32" s="25" t="s">
        <v>2007</v>
      </c>
      <c r="C32" s="25" t="s">
        <v>3066</v>
      </c>
      <c r="D32" s="25">
        <v>18544</v>
      </c>
      <c r="E32" s="25">
        <v>2.0840000000000001</v>
      </c>
      <c r="F32" s="25" t="s">
        <v>160</v>
      </c>
      <c r="G32" s="25" t="s">
        <v>878</v>
      </c>
    </row>
    <row r="33" spans="1:7" x14ac:dyDescent="0.35">
      <c r="A33" s="25" t="s">
        <v>2046</v>
      </c>
      <c r="B33" s="25" t="s">
        <v>2047</v>
      </c>
      <c r="C33" s="25" t="s">
        <v>3073</v>
      </c>
      <c r="D33" s="25">
        <v>11805</v>
      </c>
      <c r="E33" s="25">
        <v>0.75</v>
      </c>
      <c r="F33" s="25" t="s">
        <v>36</v>
      </c>
      <c r="G33" s="25" t="s">
        <v>36</v>
      </c>
    </row>
    <row r="34" spans="1:7" x14ac:dyDescent="0.35">
      <c r="A34" s="25" t="s">
        <v>2152</v>
      </c>
      <c r="B34" s="25" t="s">
        <v>2153</v>
      </c>
      <c r="C34" s="25" t="s">
        <v>3073</v>
      </c>
      <c r="D34" s="25">
        <v>32458</v>
      </c>
      <c r="E34" s="25">
        <v>0.75</v>
      </c>
      <c r="F34" s="25" t="s">
        <v>53</v>
      </c>
      <c r="G34" s="25" t="s">
        <v>36</v>
      </c>
    </row>
    <row r="35" spans="1:7" x14ac:dyDescent="0.35">
      <c r="A35" s="25" t="s">
        <v>2062</v>
      </c>
      <c r="B35" s="25" t="s">
        <v>2063</v>
      </c>
      <c r="C35" s="25" t="s">
        <v>3073</v>
      </c>
      <c r="D35" s="25">
        <v>32458</v>
      </c>
      <c r="E35" s="25">
        <v>0.75</v>
      </c>
      <c r="F35" s="25" t="s">
        <v>36</v>
      </c>
      <c r="G35" s="25" t="s">
        <v>878</v>
      </c>
    </row>
    <row r="36" spans="1:7" x14ac:dyDescent="0.35">
      <c r="A36" s="25" t="s">
        <v>1966</v>
      </c>
      <c r="B36" s="25" t="s">
        <v>1967</v>
      </c>
      <c r="C36" s="25" t="s">
        <v>3070</v>
      </c>
      <c r="D36" s="25">
        <v>9326</v>
      </c>
      <c r="E36" s="25">
        <v>1.3120000000000001</v>
      </c>
      <c r="F36" s="25" t="s">
        <v>39</v>
      </c>
      <c r="G36" s="25" t="s">
        <v>878</v>
      </c>
    </row>
    <row r="37" spans="1:7" x14ac:dyDescent="0.35">
      <c r="A37" s="25" t="s">
        <v>3300</v>
      </c>
      <c r="B37" s="25" t="s">
        <v>3301</v>
      </c>
      <c r="C37" s="25" t="s">
        <v>3073</v>
      </c>
      <c r="D37" s="25">
        <v>32458</v>
      </c>
      <c r="E37" s="25">
        <v>0.75</v>
      </c>
      <c r="F37" s="25" t="s">
        <v>83</v>
      </c>
      <c r="G37" s="25" t="s">
        <v>878</v>
      </c>
    </row>
    <row r="38" spans="1:7" x14ac:dyDescent="0.35">
      <c r="A38" s="25" t="s">
        <v>2016</v>
      </c>
      <c r="B38" s="25" t="s">
        <v>2017</v>
      </c>
      <c r="C38" s="25" t="s">
        <v>3073</v>
      </c>
      <c r="D38" s="25">
        <v>11805</v>
      </c>
      <c r="E38" s="25">
        <v>0.75</v>
      </c>
      <c r="F38" s="25" t="s">
        <v>68</v>
      </c>
      <c r="G38" s="25" t="s">
        <v>878</v>
      </c>
    </row>
    <row r="39" spans="1:7" x14ac:dyDescent="0.35">
      <c r="A39" s="25" t="s">
        <v>1982</v>
      </c>
      <c r="B39" s="25" t="s">
        <v>1983</v>
      </c>
      <c r="C39" s="25" t="s">
        <v>3073</v>
      </c>
      <c r="D39" s="25">
        <v>32458</v>
      </c>
      <c r="E39" s="25">
        <v>0.75</v>
      </c>
      <c r="F39" s="25" t="s">
        <v>53</v>
      </c>
      <c r="G39" s="25" t="s">
        <v>878</v>
      </c>
    </row>
    <row r="40" spans="1:7" x14ac:dyDescent="0.35">
      <c r="A40" s="25" t="s">
        <v>1891</v>
      </c>
      <c r="B40" s="25" t="s">
        <v>1892</v>
      </c>
      <c r="C40" s="25" t="s">
        <v>3070</v>
      </c>
      <c r="D40" s="25">
        <v>27920</v>
      </c>
      <c r="E40" s="25">
        <v>1.099</v>
      </c>
      <c r="F40" s="25" t="s">
        <v>36</v>
      </c>
      <c r="G40" s="25" t="s">
        <v>878</v>
      </c>
    </row>
    <row r="41" spans="1:7" x14ac:dyDescent="0.35">
      <c r="A41" s="25" t="s">
        <v>3988</v>
      </c>
      <c r="B41" s="25" t="s">
        <v>3989</v>
      </c>
      <c r="C41" s="25" t="s">
        <v>3084</v>
      </c>
      <c r="D41" s="25">
        <v>3621</v>
      </c>
      <c r="E41" s="25">
        <v>5.2640000000000002</v>
      </c>
      <c r="F41" s="25" t="s">
        <v>36</v>
      </c>
      <c r="G41" s="25" t="s">
        <v>36</v>
      </c>
    </row>
    <row r="42" spans="1:7" x14ac:dyDescent="0.35">
      <c r="A42" s="25" t="s">
        <v>2557</v>
      </c>
      <c r="B42" s="25" t="s">
        <v>2558</v>
      </c>
      <c r="C42" s="25" t="s">
        <v>3066</v>
      </c>
      <c r="D42" s="25">
        <v>4045</v>
      </c>
      <c r="E42" s="25">
        <v>3.18</v>
      </c>
      <c r="F42" s="25" t="s">
        <v>87</v>
      </c>
      <c r="G42" s="25" t="s">
        <v>36</v>
      </c>
    </row>
    <row r="43" spans="1:7" x14ac:dyDescent="0.35">
      <c r="A43" s="25" t="s">
        <v>2541</v>
      </c>
      <c r="B43" s="25" t="s">
        <v>2542</v>
      </c>
      <c r="C43" s="25" t="s">
        <v>3065</v>
      </c>
      <c r="D43" s="25">
        <v>5675</v>
      </c>
      <c r="E43" s="25">
        <v>4.5439999999999996</v>
      </c>
      <c r="F43" s="25" t="s">
        <v>53</v>
      </c>
      <c r="G43" s="25" t="s">
        <v>36</v>
      </c>
    </row>
    <row r="44" spans="1:7" x14ac:dyDescent="0.35">
      <c r="A44" s="25" t="s">
        <v>4937</v>
      </c>
      <c r="B44" s="25" t="s">
        <v>4938</v>
      </c>
      <c r="C44" s="25" t="s">
        <v>3065</v>
      </c>
      <c r="D44" s="25">
        <v>5321</v>
      </c>
      <c r="E44" s="25">
        <v>4.6589999999999998</v>
      </c>
      <c r="F44" s="25" t="s">
        <v>36</v>
      </c>
      <c r="G44" s="25" t="s">
        <v>36</v>
      </c>
    </row>
    <row r="45" spans="1:7" x14ac:dyDescent="0.35">
      <c r="A45" s="25" t="s">
        <v>1996</v>
      </c>
      <c r="B45" s="25" t="s">
        <v>1997</v>
      </c>
      <c r="C45" s="25" t="s">
        <v>3070</v>
      </c>
      <c r="D45" s="25">
        <v>10361</v>
      </c>
      <c r="E45" s="25">
        <v>1.0669999999999999</v>
      </c>
      <c r="F45" s="25" t="s">
        <v>47</v>
      </c>
      <c r="G45" s="25" t="s">
        <v>878</v>
      </c>
    </row>
    <row r="46" spans="1:7" x14ac:dyDescent="0.35">
      <c r="A46" s="25" t="s">
        <v>2628</v>
      </c>
      <c r="B46" s="25" t="s">
        <v>2629</v>
      </c>
      <c r="C46" s="25" t="s">
        <v>3084</v>
      </c>
      <c r="D46" s="25">
        <v>4469</v>
      </c>
      <c r="E46" s="25">
        <v>4.9409999999999998</v>
      </c>
      <c r="F46" s="25" t="s">
        <v>83</v>
      </c>
      <c r="G46" s="25" t="s">
        <v>36</v>
      </c>
    </row>
    <row r="47" spans="1:7" x14ac:dyDescent="0.35">
      <c r="A47" s="25" t="s">
        <v>3304</v>
      </c>
      <c r="B47" s="25" t="s">
        <v>3305</v>
      </c>
      <c r="C47" s="25" t="s">
        <v>3070</v>
      </c>
      <c r="D47" s="25">
        <v>24741</v>
      </c>
      <c r="E47" s="25">
        <v>1.3720000000000001</v>
      </c>
      <c r="F47" s="25" t="s">
        <v>50</v>
      </c>
      <c r="G47" s="25" t="s">
        <v>36</v>
      </c>
    </row>
    <row r="48" spans="1:7" x14ac:dyDescent="0.35">
      <c r="A48" s="25" t="s">
        <v>2592</v>
      </c>
      <c r="B48" s="25" t="s">
        <v>2593</v>
      </c>
      <c r="C48" s="25" t="s">
        <v>3073</v>
      </c>
      <c r="D48" s="25">
        <v>32458</v>
      </c>
      <c r="E48" s="25">
        <v>0.75</v>
      </c>
      <c r="F48" s="25" t="s">
        <v>36</v>
      </c>
      <c r="G48" s="25" t="s">
        <v>878</v>
      </c>
    </row>
    <row r="49" spans="1:7" x14ac:dyDescent="0.35">
      <c r="A49" s="25" t="s">
        <v>3240</v>
      </c>
      <c r="B49" s="25" t="s">
        <v>3241</v>
      </c>
      <c r="C49" s="25" t="s">
        <v>3064</v>
      </c>
      <c r="D49" s="25">
        <v>897</v>
      </c>
      <c r="E49" s="25">
        <v>5.9240000000000004</v>
      </c>
      <c r="F49" s="25" t="s">
        <v>83</v>
      </c>
      <c r="G49" s="25" t="s">
        <v>36</v>
      </c>
    </row>
    <row r="50" spans="1:7" x14ac:dyDescent="0.35">
      <c r="A50" s="25" t="s">
        <v>4970</v>
      </c>
      <c r="B50" s="25" t="s">
        <v>4971</v>
      </c>
      <c r="C50" s="25" t="s">
        <v>3070</v>
      </c>
      <c r="D50" s="25">
        <v>25799</v>
      </c>
      <c r="E50" s="25">
        <v>1.2829999999999999</v>
      </c>
      <c r="F50" s="25" t="s">
        <v>83</v>
      </c>
      <c r="G50" s="25" t="s">
        <v>36</v>
      </c>
    </row>
    <row r="51" spans="1:7" x14ac:dyDescent="0.35">
      <c r="A51" s="25" t="s">
        <v>1887</v>
      </c>
      <c r="B51" s="25" t="s">
        <v>1888</v>
      </c>
      <c r="C51" s="25" t="s">
        <v>3066</v>
      </c>
      <c r="D51" s="25">
        <v>16024</v>
      </c>
      <c r="E51" s="25">
        <v>2.4359999999999999</v>
      </c>
      <c r="F51" s="25" t="s">
        <v>39</v>
      </c>
      <c r="G51" s="25" t="s">
        <v>36</v>
      </c>
    </row>
    <row r="52" spans="1:7" x14ac:dyDescent="0.35">
      <c r="A52" s="25" t="s">
        <v>2514</v>
      </c>
      <c r="B52" s="25" t="s">
        <v>2515</v>
      </c>
      <c r="C52" s="25" t="s">
        <v>3084</v>
      </c>
      <c r="D52" s="25">
        <v>4972</v>
      </c>
      <c r="E52" s="25">
        <v>4.7670000000000003</v>
      </c>
      <c r="F52" s="25" t="s">
        <v>53</v>
      </c>
      <c r="G52" s="25" t="s">
        <v>36</v>
      </c>
    </row>
    <row r="53" spans="1:7" x14ac:dyDescent="0.35">
      <c r="A53" s="25" t="s">
        <v>3270</v>
      </c>
      <c r="B53" s="25" t="s">
        <v>3271</v>
      </c>
      <c r="C53" s="25" t="s">
        <v>3073</v>
      </c>
      <c r="D53" s="25">
        <v>11805</v>
      </c>
      <c r="E53" s="25">
        <v>0.75</v>
      </c>
      <c r="F53" s="25" t="s">
        <v>39</v>
      </c>
      <c r="G53" s="25" t="s">
        <v>878</v>
      </c>
    </row>
    <row r="54" spans="1:7" x14ac:dyDescent="0.35">
      <c r="A54" s="25" t="s">
        <v>1938</v>
      </c>
      <c r="B54" s="25" t="s">
        <v>1939</v>
      </c>
      <c r="C54" s="25" t="s">
        <v>3066</v>
      </c>
      <c r="D54" s="25">
        <v>5443</v>
      </c>
      <c r="E54" s="25">
        <v>2.5270000000000001</v>
      </c>
      <c r="F54" s="25" t="s">
        <v>39</v>
      </c>
      <c r="G54" s="25" t="s">
        <v>36</v>
      </c>
    </row>
    <row r="55" spans="1:7" x14ac:dyDescent="0.35">
      <c r="A55" s="25" t="s">
        <v>2499</v>
      </c>
      <c r="B55" s="25" t="s">
        <v>2500</v>
      </c>
      <c r="C55" s="25" t="s">
        <v>3065</v>
      </c>
      <c r="D55" s="25">
        <v>2825</v>
      </c>
      <c r="E55" s="25">
        <v>3.9</v>
      </c>
      <c r="F55" s="25" t="s">
        <v>35</v>
      </c>
      <c r="G55" s="25" t="s">
        <v>878</v>
      </c>
    </row>
    <row r="56" spans="1:7" x14ac:dyDescent="0.35">
      <c r="A56" s="25" t="s">
        <v>2038</v>
      </c>
      <c r="B56" s="25" t="s">
        <v>2039</v>
      </c>
      <c r="C56" s="25" t="s">
        <v>3073</v>
      </c>
      <c r="D56" s="25">
        <v>32458</v>
      </c>
      <c r="E56" s="25">
        <v>0.75</v>
      </c>
      <c r="F56" s="25" t="s">
        <v>39</v>
      </c>
      <c r="G56" s="25" t="s">
        <v>878</v>
      </c>
    </row>
    <row r="57" spans="1:7" x14ac:dyDescent="0.35">
      <c r="A57" s="25" t="s">
        <v>2072</v>
      </c>
      <c r="B57" s="25" t="s">
        <v>2073</v>
      </c>
      <c r="C57" s="25" t="s">
        <v>3066</v>
      </c>
      <c r="D57" s="25">
        <v>19630</v>
      </c>
      <c r="E57" s="25">
        <v>1.9410000000000001</v>
      </c>
      <c r="F57" s="25" t="s">
        <v>47</v>
      </c>
      <c r="G57" s="25" t="s">
        <v>36</v>
      </c>
    </row>
    <row r="58" spans="1:7" x14ac:dyDescent="0.35">
      <c r="A58" s="25" t="s">
        <v>3272</v>
      </c>
      <c r="B58" s="25" t="s">
        <v>3273</v>
      </c>
      <c r="C58" s="25" t="s">
        <v>3084</v>
      </c>
      <c r="D58" s="25">
        <v>5048</v>
      </c>
      <c r="E58" s="25">
        <v>4.74</v>
      </c>
      <c r="F58" s="25" t="s">
        <v>36</v>
      </c>
      <c r="G58" s="25" t="s">
        <v>878</v>
      </c>
    </row>
    <row r="59" spans="1:7" x14ac:dyDescent="0.35">
      <c r="A59" s="25" t="s">
        <v>3306</v>
      </c>
      <c r="B59" s="25" t="s">
        <v>3307</v>
      </c>
      <c r="C59" s="25" t="s">
        <v>3073</v>
      </c>
      <c r="D59" s="25">
        <v>56374</v>
      </c>
      <c r="E59" s="25">
        <v>0.73599999999999999</v>
      </c>
      <c r="F59" s="25" t="s">
        <v>36</v>
      </c>
      <c r="G59" s="25" t="s">
        <v>878</v>
      </c>
    </row>
    <row r="60" spans="1:7" x14ac:dyDescent="0.35">
      <c r="A60" s="25" t="s">
        <v>4991</v>
      </c>
      <c r="B60" s="25" t="s">
        <v>4992</v>
      </c>
      <c r="C60" s="25" t="s">
        <v>3073</v>
      </c>
      <c r="D60" s="25">
        <v>32458</v>
      </c>
      <c r="E60" s="25">
        <v>0.75</v>
      </c>
      <c r="F60" s="25" t="s">
        <v>87</v>
      </c>
      <c r="G60" s="25" t="s">
        <v>878</v>
      </c>
    </row>
    <row r="61" spans="1:7" x14ac:dyDescent="0.35">
      <c r="A61" s="25" t="s">
        <v>4981</v>
      </c>
      <c r="B61" s="25" t="s">
        <v>4982</v>
      </c>
      <c r="C61" s="25" t="s">
        <v>3073</v>
      </c>
      <c r="D61" s="25">
        <v>32458</v>
      </c>
      <c r="E61" s="25">
        <v>0.75</v>
      </c>
      <c r="F61" s="25" t="s">
        <v>83</v>
      </c>
      <c r="G61" s="25" t="s">
        <v>36</v>
      </c>
    </row>
    <row r="62" spans="1:7" x14ac:dyDescent="0.35">
      <c r="A62" s="25" t="s">
        <v>2010</v>
      </c>
      <c r="B62" s="25" t="s">
        <v>2011</v>
      </c>
      <c r="C62" s="25" t="s">
        <v>3073</v>
      </c>
      <c r="D62" s="25">
        <v>32458</v>
      </c>
      <c r="E62" s="25">
        <v>0.75</v>
      </c>
      <c r="F62" s="25" t="s">
        <v>68</v>
      </c>
      <c r="G62" s="25" t="s">
        <v>878</v>
      </c>
    </row>
    <row r="63" spans="1:7" x14ac:dyDescent="0.35">
      <c r="A63" s="25" t="s">
        <v>1879</v>
      </c>
      <c r="B63" s="25" t="s">
        <v>1880</v>
      </c>
      <c r="C63" s="25" t="s">
        <v>3064</v>
      </c>
      <c r="D63" s="25">
        <v>815</v>
      </c>
      <c r="E63" s="25">
        <v>6.1040000000000001</v>
      </c>
      <c r="F63" s="25" t="s">
        <v>68</v>
      </c>
      <c r="G63" s="25" t="s">
        <v>36</v>
      </c>
    </row>
    <row r="64" spans="1:7" x14ac:dyDescent="0.35">
      <c r="A64" s="25" t="s">
        <v>1875</v>
      </c>
      <c r="B64" s="25" t="s">
        <v>1876</v>
      </c>
      <c r="C64" s="25" t="s">
        <v>3066</v>
      </c>
      <c r="D64" s="25">
        <v>6676</v>
      </c>
      <c r="E64" s="25">
        <v>2.0649999999999999</v>
      </c>
      <c r="F64" s="25" t="s">
        <v>36</v>
      </c>
      <c r="G64" s="25" t="s">
        <v>878</v>
      </c>
    </row>
    <row r="65" spans="1:7" x14ac:dyDescent="0.35">
      <c r="A65" s="25" t="s">
        <v>4962</v>
      </c>
      <c r="B65" s="25" t="s">
        <v>4963</v>
      </c>
      <c r="C65" s="25" t="s">
        <v>3066</v>
      </c>
      <c r="D65" s="25">
        <v>19945</v>
      </c>
      <c r="E65" s="25">
        <v>1.903</v>
      </c>
      <c r="F65" s="25" t="s">
        <v>50</v>
      </c>
      <c r="G65" s="25" t="s">
        <v>36</v>
      </c>
    </row>
    <row r="66" spans="1:7" x14ac:dyDescent="0.35">
      <c r="A66" s="25" t="s">
        <v>3877</v>
      </c>
      <c r="B66" s="25" t="s">
        <v>3878</v>
      </c>
      <c r="C66" s="25" t="s">
        <v>3073</v>
      </c>
      <c r="D66" s="25">
        <v>32458</v>
      </c>
      <c r="E66" s="25">
        <v>0.75</v>
      </c>
      <c r="F66" s="25" t="s">
        <v>39</v>
      </c>
      <c r="G66" s="25" t="s">
        <v>878</v>
      </c>
    </row>
    <row r="67" spans="1:7" x14ac:dyDescent="0.35">
      <c r="A67" s="25" t="s">
        <v>1893</v>
      </c>
      <c r="B67" s="25" t="s">
        <v>1894</v>
      </c>
      <c r="C67" s="25" t="s">
        <v>3064</v>
      </c>
      <c r="D67" s="25">
        <v>956</v>
      </c>
      <c r="E67" s="25">
        <v>5.8019999999999996</v>
      </c>
      <c r="F67" s="25" t="s">
        <v>78</v>
      </c>
      <c r="G67" s="25" t="s">
        <v>36</v>
      </c>
    </row>
    <row r="68" spans="1:7" x14ac:dyDescent="0.35">
      <c r="A68" s="25" t="s">
        <v>2132</v>
      </c>
      <c r="B68" s="25" t="s">
        <v>2133</v>
      </c>
      <c r="C68" s="25" t="s">
        <v>3073</v>
      </c>
      <c r="D68" s="25">
        <v>32458</v>
      </c>
      <c r="E68" s="25">
        <v>0.75</v>
      </c>
      <c r="F68" s="25" t="s">
        <v>148</v>
      </c>
      <c r="G68" s="25" t="s">
        <v>878</v>
      </c>
    </row>
    <row r="69" spans="1:7" x14ac:dyDescent="0.35">
      <c r="A69" s="25" t="s">
        <v>3986</v>
      </c>
      <c r="B69" s="25" t="s">
        <v>3987</v>
      </c>
      <c r="C69" s="25" t="s">
        <v>3073</v>
      </c>
      <c r="D69" s="25">
        <v>32458</v>
      </c>
      <c r="E69" s="25">
        <v>0.75</v>
      </c>
      <c r="F69" s="25" t="s">
        <v>53</v>
      </c>
      <c r="G69" s="25" t="s">
        <v>36</v>
      </c>
    </row>
    <row r="70" spans="1:7" x14ac:dyDescent="0.35">
      <c r="A70" s="25" t="s">
        <v>4909</v>
      </c>
      <c r="B70" s="25" t="s">
        <v>4910</v>
      </c>
      <c r="C70" s="25" t="s">
        <v>3073</v>
      </c>
      <c r="D70" s="25">
        <v>16552</v>
      </c>
      <c r="E70" s="25">
        <v>0.74299999999999999</v>
      </c>
      <c r="F70" s="25" t="s">
        <v>110</v>
      </c>
      <c r="G70" s="25" t="s">
        <v>36</v>
      </c>
    </row>
    <row r="71" spans="1:7" x14ac:dyDescent="0.35">
      <c r="A71" s="25" t="s">
        <v>3845</v>
      </c>
      <c r="B71" s="25" t="s">
        <v>3846</v>
      </c>
      <c r="C71" s="25" t="s">
        <v>3070</v>
      </c>
      <c r="D71" s="25">
        <v>8486</v>
      </c>
      <c r="E71" s="25">
        <v>1.5169999999999999</v>
      </c>
      <c r="F71" s="25" t="s">
        <v>50</v>
      </c>
      <c r="G71" s="25" t="s">
        <v>36</v>
      </c>
    </row>
    <row r="72" spans="1:7" x14ac:dyDescent="0.35">
      <c r="A72" s="25" t="s">
        <v>4950</v>
      </c>
      <c r="B72" s="25" t="s">
        <v>4951</v>
      </c>
      <c r="C72" s="25" t="s">
        <v>3065</v>
      </c>
      <c r="D72" s="25">
        <v>7693</v>
      </c>
      <c r="E72" s="25">
        <v>4.0019999999999998</v>
      </c>
      <c r="F72" s="25" t="s">
        <v>78</v>
      </c>
      <c r="G72" s="25" t="s">
        <v>36</v>
      </c>
    </row>
    <row r="73" spans="1:7" x14ac:dyDescent="0.35">
      <c r="A73" s="25" t="s">
        <v>2100</v>
      </c>
      <c r="B73" s="25" t="s">
        <v>2101</v>
      </c>
      <c r="C73" s="25" t="s">
        <v>3073</v>
      </c>
      <c r="D73" s="25">
        <v>32458</v>
      </c>
      <c r="E73" s="25">
        <v>0.75</v>
      </c>
      <c r="F73" s="25" t="s">
        <v>36</v>
      </c>
      <c r="G73" s="25" t="s">
        <v>878</v>
      </c>
    </row>
    <row r="74" spans="1:7" x14ac:dyDescent="0.35">
      <c r="A74" s="25" t="s">
        <v>1978</v>
      </c>
      <c r="B74" s="25" t="s">
        <v>1979</v>
      </c>
      <c r="C74" s="25" t="s">
        <v>3070</v>
      </c>
      <c r="D74" s="25">
        <v>9454</v>
      </c>
      <c r="E74" s="25">
        <v>1.2849999999999999</v>
      </c>
      <c r="F74" s="25" t="s">
        <v>35</v>
      </c>
      <c r="G74" s="25" t="s">
        <v>878</v>
      </c>
    </row>
    <row r="75" spans="1:7" x14ac:dyDescent="0.35">
      <c r="A75" s="25" t="s">
        <v>2160</v>
      </c>
      <c r="B75" s="25" t="s">
        <v>2161</v>
      </c>
      <c r="C75" s="25" t="s">
        <v>3066</v>
      </c>
      <c r="D75" s="25">
        <v>14710</v>
      </c>
      <c r="E75" s="25">
        <v>2.6440000000000001</v>
      </c>
      <c r="F75" s="25" t="s">
        <v>87</v>
      </c>
      <c r="G75" s="25" t="s">
        <v>878</v>
      </c>
    </row>
    <row r="76" spans="1:7" x14ac:dyDescent="0.35">
      <c r="A76" s="25" t="s">
        <v>2549</v>
      </c>
      <c r="B76" s="25" t="s">
        <v>2550</v>
      </c>
      <c r="C76" s="25" t="s">
        <v>3065</v>
      </c>
      <c r="D76" s="25">
        <v>2768</v>
      </c>
      <c r="E76" s="25">
        <v>3.9380000000000002</v>
      </c>
      <c r="F76" s="25" t="s">
        <v>83</v>
      </c>
      <c r="G76" s="25" t="s">
        <v>36</v>
      </c>
    </row>
    <row r="77" spans="1:7" x14ac:dyDescent="0.35">
      <c r="A77" s="25" t="s">
        <v>2610</v>
      </c>
      <c r="B77" s="25" t="s">
        <v>2611</v>
      </c>
      <c r="C77" s="25" t="s">
        <v>3073</v>
      </c>
      <c r="D77" s="25">
        <v>11805</v>
      </c>
      <c r="E77" s="25">
        <v>0.75</v>
      </c>
      <c r="F77" s="25" t="s">
        <v>73</v>
      </c>
      <c r="G77" s="25" t="s">
        <v>878</v>
      </c>
    </row>
    <row r="78" spans="1:7" x14ac:dyDescent="0.35">
      <c r="A78" s="25" t="s">
        <v>3867</v>
      </c>
      <c r="B78" s="25" t="s">
        <v>3868</v>
      </c>
      <c r="C78" s="25" t="s">
        <v>3065</v>
      </c>
      <c r="D78" s="25">
        <v>6044</v>
      </c>
      <c r="E78" s="25">
        <v>4.4320000000000004</v>
      </c>
      <c r="F78" s="25" t="s">
        <v>50</v>
      </c>
      <c r="G78" s="25" t="s">
        <v>36</v>
      </c>
    </row>
    <row r="79" spans="1:7" x14ac:dyDescent="0.35">
      <c r="A79" s="25" t="s">
        <v>2162</v>
      </c>
      <c r="B79" s="25" t="s">
        <v>2163</v>
      </c>
      <c r="C79" s="25" t="s">
        <v>3084</v>
      </c>
      <c r="D79" s="25">
        <v>3318</v>
      </c>
      <c r="E79" s="25">
        <v>5.4020000000000001</v>
      </c>
      <c r="F79" s="25" t="s">
        <v>83</v>
      </c>
      <c r="G79" s="25" t="s">
        <v>36</v>
      </c>
    </row>
    <row r="80" spans="1:7" x14ac:dyDescent="0.35">
      <c r="A80" s="25" t="s">
        <v>1944</v>
      </c>
      <c r="B80" s="25" t="s">
        <v>1945</v>
      </c>
      <c r="C80" s="25" t="s">
        <v>3084</v>
      </c>
      <c r="D80" s="25">
        <v>3280</v>
      </c>
      <c r="E80" s="25">
        <v>5.4240000000000004</v>
      </c>
      <c r="F80" s="25" t="s">
        <v>36</v>
      </c>
      <c r="G80" s="25" t="s">
        <v>878</v>
      </c>
    </row>
    <row r="81" spans="1:7" x14ac:dyDescent="0.35">
      <c r="A81" s="25" t="s">
        <v>1992</v>
      </c>
      <c r="B81" s="25" t="s">
        <v>1993</v>
      </c>
      <c r="C81" s="25" t="s">
        <v>3064</v>
      </c>
      <c r="D81" s="25">
        <v>852</v>
      </c>
      <c r="E81" s="25">
        <v>6.0140000000000002</v>
      </c>
      <c r="F81" s="25" t="s">
        <v>36</v>
      </c>
      <c r="G81" s="25" t="s">
        <v>36</v>
      </c>
    </row>
    <row r="82" spans="1:7" x14ac:dyDescent="0.35">
      <c r="A82" s="25" t="s">
        <v>3887</v>
      </c>
      <c r="B82" s="25" t="s">
        <v>3888</v>
      </c>
      <c r="C82" s="25" t="s">
        <v>3070</v>
      </c>
      <c r="D82" s="25">
        <v>29858</v>
      </c>
      <c r="E82" s="25">
        <v>0.93899999999999995</v>
      </c>
      <c r="F82" s="25" t="s">
        <v>87</v>
      </c>
      <c r="G82" s="25" t="s">
        <v>878</v>
      </c>
    </row>
    <row r="83" spans="1:7" x14ac:dyDescent="0.35">
      <c r="A83" s="25" t="s">
        <v>2042</v>
      </c>
      <c r="B83" s="25" t="s">
        <v>2043</v>
      </c>
      <c r="C83" s="25" t="s">
        <v>3073</v>
      </c>
      <c r="D83" s="25">
        <v>32458</v>
      </c>
      <c r="E83" s="25">
        <v>0.75</v>
      </c>
      <c r="F83" s="25" t="s">
        <v>73</v>
      </c>
      <c r="G83" s="25" t="s">
        <v>878</v>
      </c>
    </row>
    <row r="84" spans="1:7" x14ac:dyDescent="0.35">
      <c r="A84" s="25" t="s">
        <v>1970</v>
      </c>
      <c r="B84" s="25" t="s">
        <v>1971</v>
      </c>
      <c r="C84" s="25" t="s">
        <v>3066</v>
      </c>
      <c r="D84" s="25">
        <v>14908</v>
      </c>
      <c r="E84" s="25">
        <v>2.6110000000000002</v>
      </c>
      <c r="F84" s="25" t="s">
        <v>100</v>
      </c>
      <c r="G84" s="25" t="s">
        <v>36</v>
      </c>
    </row>
    <row r="85" spans="1:7" x14ac:dyDescent="0.35">
      <c r="A85" s="25" t="s">
        <v>4903</v>
      </c>
      <c r="B85" s="25" t="s">
        <v>4904</v>
      </c>
      <c r="C85" s="25" t="s">
        <v>3073</v>
      </c>
      <c r="D85" s="25">
        <v>11805</v>
      </c>
      <c r="E85" s="25">
        <v>0.75</v>
      </c>
      <c r="F85" s="25" t="s">
        <v>47</v>
      </c>
      <c r="G85" s="25" t="s">
        <v>36</v>
      </c>
    </row>
    <row r="86" spans="1:7" x14ac:dyDescent="0.35">
      <c r="A86" s="25" t="s">
        <v>866</v>
      </c>
      <c r="B86" s="25" t="s">
        <v>867</v>
      </c>
      <c r="C86" s="25" t="s">
        <v>3073</v>
      </c>
      <c r="D86" s="25">
        <v>32458</v>
      </c>
      <c r="E86" s="25">
        <v>0.75</v>
      </c>
      <c r="F86" s="25" t="s">
        <v>47</v>
      </c>
      <c r="G86" s="25" t="s">
        <v>878</v>
      </c>
    </row>
    <row r="87" spans="1:7" x14ac:dyDescent="0.35">
      <c r="A87" s="25" t="s">
        <v>3230</v>
      </c>
      <c r="B87" s="25" t="s">
        <v>3231</v>
      </c>
      <c r="C87" s="25" t="s">
        <v>3065</v>
      </c>
      <c r="D87" s="25">
        <v>3427</v>
      </c>
      <c r="E87" s="25">
        <v>3.516</v>
      </c>
      <c r="F87" s="25" t="s">
        <v>36</v>
      </c>
      <c r="G87" s="25" t="s">
        <v>878</v>
      </c>
    </row>
    <row r="88" spans="1:7" x14ac:dyDescent="0.35">
      <c r="A88" s="25" t="s">
        <v>4989</v>
      </c>
      <c r="B88" s="25" t="s">
        <v>4990</v>
      </c>
      <c r="C88" s="25" t="s">
        <v>3073</v>
      </c>
      <c r="D88" s="25">
        <v>32458</v>
      </c>
      <c r="E88" s="25">
        <v>0.75</v>
      </c>
      <c r="F88" s="25" t="s">
        <v>78</v>
      </c>
      <c r="G88" s="25" t="s">
        <v>36</v>
      </c>
    </row>
    <row r="89" spans="1:7" x14ac:dyDescent="0.35">
      <c r="A89" s="25" t="s">
        <v>4913</v>
      </c>
      <c r="B89" s="25" t="s">
        <v>4914</v>
      </c>
      <c r="C89" s="25" t="s">
        <v>3073</v>
      </c>
      <c r="D89" s="25">
        <v>16552</v>
      </c>
      <c r="E89" s="25">
        <v>0.74299999999999999</v>
      </c>
      <c r="F89" s="25" t="s">
        <v>83</v>
      </c>
      <c r="G89" s="25" t="s">
        <v>36</v>
      </c>
    </row>
    <row r="90" spans="1:7" x14ac:dyDescent="0.35">
      <c r="A90" s="25" t="s">
        <v>2088</v>
      </c>
      <c r="B90" s="25" t="s">
        <v>2089</v>
      </c>
      <c r="C90" s="25" t="s">
        <v>3073</v>
      </c>
      <c r="D90" s="25">
        <v>32458</v>
      </c>
      <c r="E90" s="25">
        <v>0.75</v>
      </c>
      <c r="F90" s="25" t="s">
        <v>73</v>
      </c>
      <c r="G90" s="25" t="s">
        <v>878</v>
      </c>
    </row>
    <row r="91" spans="1:7" x14ac:dyDescent="0.35">
      <c r="A91" s="25" t="s">
        <v>2164</v>
      </c>
      <c r="B91" s="25" t="s">
        <v>2165</v>
      </c>
      <c r="C91" s="25" t="s">
        <v>3073</v>
      </c>
      <c r="D91" s="25">
        <v>32458</v>
      </c>
      <c r="E91" s="25">
        <v>0.75</v>
      </c>
      <c r="F91" s="25" t="s">
        <v>36</v>
      </c>
      <c r="G91" s="25" t="s">
        <v>878</v>
      </c>
    </row>
    <row r="92" spans="1:7" x14ac:dyDescent="0.35">
      <c r="A92" s="25" t="s">
        <v>2070</v>
      </c>
      <c r="B92" s="25" t="s">
        <v>2071</v>
      </c>
      <c r="C92" s="25" t="s">
        <v>3073</v>
      </c>
      <c r="D92" s="25">
        <v>11805</v>
      </c>
      <c r="E92" s="25">
        <v>0.75</v>
      </c>
      <c r="F92" s="25" t="s">
        <v>36</v>
      </c>
      <c r="G92" s="25" t="s">
        <v>878</v>
      </c>
    </row>
    <row r="93" spans="1:7" x14ac:dyDescent="0.35">
      <c r="A93" s="25" t="s">
        <v>2068</v>
      </c>
      <c r="B93" s="25" t="s">
        <v>2069</v>
      </c>
      <c r="C93" s="25" t="s">
        <v>3070</v>
      </c>
      <c r="D93" s="25">
        <v>25937</v>
      </c>
      <c r="E93" s="25">
        <v>1.27</v>
      </c>
      <c r="F93" s="25" t="s">
        <v>36</v>
      </c>
      <c r="G93" s="25" t="s">
        <v>878</v>
      </c>
    </row>
    <row r="94" spans="1:7" x14ac:dyDescent="0.35">
      <c r="A94" s="25" t="s">
        <v>4987</v>
      </c>
      <c r="B94" s="25" t="s">
        <v>4988</v>
      </c>
      <c r="C94" s="25" t="s">
        <v>3073</v>
      </c>
      <c r="D94" s="25">
        <v>32458</v>
      </c>
      <c r="E94" s="25">
        <v>0.75</v>
      </c>
      <c r="F94" s="25" t="s">
        <v>110</v>
      </c>
      <c r="G94" s="25" t="s">
        <v>36</v>
      </c>
    </row>
    <row r="95" spans="1:7" x14ac:dyDescent="0.35">
      <c r="A95" s="25" t="s">
        <v>2501</v>
      </c>
      <c r="B95" s="25" t="s">
        <v>2502</v>
      </c>
      <c r="C95" s="25" t="s">
        <v>3065</v>
      </c>
      <c r="D95" s="25">
        <v>3001</v>
      </c>
      <c r="E95" s="25">
        <v>3.7869999999999999</v>
      </c>
      <c r="F95" s="25" t="s">
        <v>53</v>
      </c>
      <c r="G95" s="25" t="s">
        <v>878</v>
      </c>
    </row>
    <row r="96" spans="1:7" x14ac:dyDescent="0.35">
      <c r="A96" s="25" t="s">
        <v>3828</v>
      </c>
      <c r="B96" s="25" t="s">
        <v>3829</v>
      </c>
      <c r="C96" s="25" t="s">
        <v>3084</v>
      </c>
      <c r="D96" s="25">
        <v>1530</v>
      </c>
      <c r="E96" s="25">
        <v>5.0119999999999996</v>
      </c>
      <c r="F96" s="25" t="s">
        <v>83</v>
      </c>
      <c r="G96" s="25" t="s">
        <v>36</v>
      </c>
    </row>
    <row r="97" spans="1:7" x14ac:dyDescent="0.35">
      <c r="A97" s="25" t="s">
        <v>3885</v>
      </c>
      <c r="B97" s="25" t="s">
        <v>3886</v>
      </c>
      <c r="C97" s="25" t="s">
        <v>3073</v>
      </c>
      <c r="D97" s="25">
        <v>32458</v>
      </c>
      <c r="E97" s="25">
        <v>0.75</v>
      </c>
      <c r="F97" s="25" t="s">
        <v>83</v>
      </c>
      <c r="G97" s="25" t="s">
        <v>36</v>
      </c>
    </row>
    <row r="98" spans="1:7" x14ac:dyDescent="0.35">
      <c r="A98" s="25" t="s">
        <v>1994</v>
      </c>
      <c r="B98" s="25" t="s">
        <v>1995</v>
      </c>
      <c r="C98" s="25" t="s">
        <v>3073</v>
      </c>
      <c r="D98" s="25">
        <v>32458</v>
      </c>
      <c r="E98" s="25">
        <v>0.75</v>
      </c>
      <c r="F98" s="25" t="s">
        <v>100</v>
      </c>
      <c r="G98" s="25" t="s">
        <v>878</v>
      </c>
    </row>
    <row r="99" spans="1:7" x14ac:dyDescent="0.35">
      <c r="A99" s="25" t="s">
        <v>3873</v>
      </c>
      <c r="B99" s="25" t="s">
        <v>3874</v>
      </c>
      <c r="C99" s="25" t="s">
        <v>3066</v>
      </c>
      <c r="D99" s="25">
        <v>17419</v>
      </c>
      <c r="E99" s="25">
        <v>2.2400000000000002</v>
      </c>
      <c r="F99" s="25" t="s">
        <v>39</v>
      </c>
      <c r="G99" s="25" t="s">
        <v>36</v>
      </c>
    </row>
    <row r="100" spans="1:7" x14ac:dyDescent="0.35">
      <c r="A100" s="25" t="s">
        <v>3883</v>
      </c>
      <c r="B100" s="25" t="s">
        <v>3884</v>
      </c>
      <c r="C100" s="25" t="s">
        <v>3070</v>
      </c>
      <c r="D100" s="25">
        <v>25284</v>
      </c>
      <c r="E100" s="25">
        <v>1.3240000000000001</v>
      </c>
      <c r="F100" s="25" t="s">
        <v>87</v>
      </c>
      <c r="G100" s="25" t="s">
        <v>36</v>
      </c>
    </row>
    <row r="101" spans="1:7" x14ac:dyDescent="0.35">
      <c r="A101" s="25" t="s">
        <v>2569</v>
      </c>
      <c r="B101" s="25" t="s">
        <v>2570</v>
      </c>
      <c r="C101" s="25" t="s">
        <v>3073</v>
      </c>
      <c r="D101" s="25">
        <v>32458</v>
      </c>
      <c r="E101" s="25">
        <v>0.75</v>
      </c>
      <c r="F101" s="25" t="s">
        <v>36</v>
      </c>
      <c r="G101" s="25" t="s">
        <v>878</v>
      </c>
    </row>
    <row r="102" spans="1:7" x14ac:dyDescent="0.35">
      <c r="A102" s="25" t="s">
        <v>1897</v>
      </c>
      <c r="B102" s="25" t="s">
        <v>1898</v>
      </c>
      <c r="C102" s="25" t="s">
        <v>3066</v>
      </c>
      <c r="D102" s="25">
        <v>14552</v>
      </c>
      <c r="E102" s="25">
        <v>2.67</v>
      </c>
      <c r="F102" s="25" t="s">
        <v>47</v>
      </c>
      <c r="G102" s="25" t="s">
        <v>36</v>
      </c>
    </row>
    <row r="103" spans="1:7" x14ac:dyDescent="0.35">
      <c r="A103" s="25" t="s">
        <v>3244</v>
      </c>
      <c r="B103" s="25" t="s">
        <v>3245</v>
      </c>
      <c r="C103" s="25" t="s">
        <v>3070</v>
      </c>
      <c r="D103" s="25">
        <v>10648</v>
      </c>
      <c r="E103" s="25">
        <v>0.99</v>
      </c>
      <c r="F103" s="25" t="s">
        <v>47</v>
      </c>
      <c r="G103" s="25" t="s">
        <v>36</v>
      </c>
    </row>
    <row r="104" spans="1:7" x14ac:dyDescent="0.35">
      <c r="A104" s="25" t="s">
        <v>3234</v>
      </c>
      <c r="B104" s="25" t="s">
        <v>3235</v>
      </c>
      <c r="C104" s="25" t="s">
        <v>3064</v>
      </c>
      <c r="D104" s="25">
        <v>622</v>
      </c>
      <c r="E104" s="25">
        <v>6.5259999999999998</v>
      </c>
      <c r="F104" s="25" t="s">
        <v>87</v>
      </c>
      <c r="G104" s="25" t="s">
        <v>36</v>
      </c>
    </row>
    <row r="105" spans="1:7" x14ac:dyDescent="0.35">
      <c r="A105" s="25" t="s">
        <v>1895</v>
      </c>
      <c r="B105" s="25" t="s">
        <v>1896</v>
      </c>
      <c r="C105" s="25" t="s">
        <v>3065</v>
      </c>
      <c r="D105" s="25">
        <v>2735</v>
      </c>
      <c r="E105" s="25">
        <v>3.9590000000000001</v>
      </c>
      <c r="F105" s="25" t="s">
        <v>47</v>
      </c>
      <c r="G105" s="25" t="s">
        <v>36</v>
      </c>
    </row>
    <row r="106" spans="1:7" x14ac:dyDescent="0.35">
      <c r="A106" s="25" t="s">
        <v>2128</v>
      </c>
      <c r="B106" s="25" t="s">
        <v>2129</v>
      </c>
      <c r="C106" s="25" t="s">
        <v>3073</v>
      </c>
      <c r="D106" s="25">
        <v>11805</v>
      </c>
      <c r="E106" s="25">
        <v>0.75</v>
      </c>
      <c r="F106" s="25" t="s">
        <v>53</v>
      </c>
      <c r="G106" s="25" t="s">
        <v>878</v>
      </c>
    </row>
    <row r="107" spans="1:7" x14ac:dyDescent="0.35">
      <c r="A107" s="25" t="s">
        <v>4966</v>
      </c>
      <c r="B107" s="25" t="s">
        <v>4967</v>
      </c>
      <c r="C107" s="25" t="s">
        <v>3070</v>
      </c>
      <c r="D107" s="25">
        <v>21631</v>
      </c>
      <c r="E107" s="25">
        <v>1.6910000000000001</v>
      </c>
      <c r="F107" s="25" t="s">
        <v>50</v>
      </c>
      <c r="G107" s="25" t="s">
        <v>36</v>
      </c>
    </row>
    <row r="108" spans="1:7" x14ac:dyDescent="0.35">
      <c r="A108" s="25" t="s">
        <v>1899</v>
      </c>
      <c r="B108" s="25" t="s">
        <v>2513</v>
      </c>
      <c r="C108" s="25" t="s">
        <v>3066</v>
      </c>
      <c r="D108" s="25">
        <v>11496</v>
      </c>
      <c r="E108" s="25">
        <v>3.194</v>
      </c>
      <c r="F108" s="25" t="s">
        <v>53</v>
      </c>
      <c r="G108" s="25" t="s">
        <v>36</v>
      </c>
    </row>
    <row r="109" spans="1:7" x14ac:dyDescent="0.35">
      <c r="A109" s="25" t="s">
        <v>2503</v>
      </c>
      <c r="B109" s="25" t="s">
        <v>2504</v>
      </c>
      <c r="C109" s="25" t="s">
        <v>3070</v>
      </c>
      <c r="D109" s="25">
        <v>24044</v>
      </c>
      <c r="E109" s="25">
        <v>1.4350000000000001</v>
      </c>
      <c r="F109" s="25" t="s">
        <v>78</v>
      </c>
      <c r="G109" s="25" t="s">
        <v>878</v>
      </c>
    </row>
    <row r="110" spans="1:7" x14ac:dyDescent="0.35">
      <c r="A110" s="25" t="s">
        <v>2158</v>
      </c>
      <c r="B110" s="25" t="s">
        <v>2159</v>
      </c>
      <c r="C110" s="25" t="s">
        <v>3070</v>
      </c>
      <c r="D110" s="25">
        <v>25964</v>
      </c>
      <c r="E110" s="25">
        <v>1.2669999999999999</v>
      </c>
      <c r="F110" s="25" t="s">
        <v>87</v>
      </c>
      <c r="G110" s="25" t="s">
        <v>36</v>
      </c>
    </row>
    <row r="111" spans="1:7" x14ac:dyDescent="0.35">
      <c r="A111" s="25" t="s">
        <v>2000</v>
      </c>
      <c r="B111" s="25" t="s">
        <v>2001</v>
      </c>
      <c r="C111" s="25" t="s">
        <v>3066</v>
      </c>
      <c r="D111" s="25">
        <v>14907</v>
      </c>
      <c r="E111" s="25">
        <v>2.6110000000000002</v>
      </c>
      <c r="F111" s="25" t="s">
        <v>100</v>
      </c>
      <c r="G111" s="25" t="s">
        <v>36</v>
      </c>
    </row>
    <row r="112" spans="1:7" x14ac:dyDescent="0.35">
      <c r="A112" s="25" t="s">
        <v>3256</v>
      </c>
      <c r="B112" s="25" t="s">
        <v>3257</v>
      </c>
      <c r="C112" s="25" t="s">
        <v>3066</v>
      </c>
      <c r="D112" s="25">
        <v>4661</v>
      </c>
      <c r="E112" s="25">
        <v>2.8719999999999999</v>
      </c>
      <c r="F112" s="25" t="s">
        <v>39</v>
      </c>
      <c r="G112" s="25" t="s">
        <v>36</v>
      </c>
    </row>
    <row r="113" spans="1:7" x14ac:dyDescent="0.35">
      <c r="A113" s="25" t="s">
        <v>4954</v>
      </c>
      <c r="B113" s="25" t="s">
        <v>4955</v>
      </c>
      <c r="C113" s="25" t="s">
        <v>3065</v>
      </c>
      <c r="D113" s="25">
        <v>10221</v>
      </c>
      <c r="E113" s="25">
        <v>3.45</v>
      </c>
      <c r="F113" s="25" t="s">
        <v>87</v>
      </c>
      <c r="G113" s="25" t="s">
        <v>36</v>
      </c>
    </row>
    <row r="114" spans="1:7" x14ac:dyDescent="0.35">
      <c r="A114" s="25" t="s">
        <v>5001</v>
      </c>
      <c r="B114" s="25" t="s">
        <v>5002</v>
      </c>
      <c r="C114" s="25" t="s">
        <v>3073</v>
      </c>
      <c r="D114" s="25">
        <v>44548</v>
      </c>
      <c r="E114" s="25">
        <v>0.745</v>
      </c>
      <c r="F114" s="25" t="s">
        <v>87</v>
      </c>
      <c r="G114" s="25" t="s">
        <v>36</v>
      </c>
    </row>
    <row r="115" spans="1:7" x14ac:dyDescent="0.35">
      <c r="A115" s="25" t="s">
        <v>4985</v>
      </c>
      <c r="B115" s="25" t="s">
        <v>4986</v>
      </c>
      <c r="C115" s="25" t="s">
        <v>3073</v>
      </c>
      <c r="D115" s="25">
        <v>32458</v>
      </c>
      <c r="E115" s="25">
        <v>0.75</v>
      </c>
      <c r="F115" s="25" t="s">
        <v>110</v>
      </c>
      <c r="G115" s="25" t="s">
        <v>36</v>
      </c>
    </row>
    <row r="116" spans="1:7" x14ac:dyDescent="0.35">
      <c r="A116" s="25" t="s">
        <v>4977</v>
      </c>
      <c r="B116" s="25" t="s">
        <v>4978</v>
      </c>
      <c r="C116" s="25" t="s">
        <v>3073</v>
      </c>
      <c r="D116" s="25">
        <v>32458</v>
      </c>
      <c r="E116" s="25">
        <v>0.75</v>
      </c>
      <c r="F116" s="25" t="s">
        <v>39</v>
      </c>
      <c r="G116" s="25" t="s">
        <v>36</v>
      </c>
    </row>
    <row r="117" spans="1:7" x14ac:dyDescent="0.35">
      <c r="A117" s="25" t="s">
        <v>2052</v>
      </c>
      <c r="B117" s="25" t="s">
        <v>2053</v>
      </c>
      <c r="C117" s="25" t="s">
        <v>3073</v>
      </c>
      <c r="D117" s="25">
        <v>32458</v>
      </c>
      <c r="E117" s="25">
        <v>0.75</v>
      </c>
      <c r="F117" s="25" t="s">
        <v>73</v>
      </c>
      <c r="G117" s="25" t="s">
        <v>878</v>
      </c>
    </row>
    <row r="118" spans="1:7" x14ac:dyDescent="0.35">
      <c r="A118" s="25" t="s">
        <v>3290</v>
      </c>
      <c r="B118" s="25" t="s">
        <v>3291</v>
      </c>
      <c r="C118" s="25" t="s">
        <v>3070</v>
      </c>
      <c r="D118" s="25">
        <v>27972</v>
      </c>
      <c r="E118" s="25">
        <v>1.095</v>
      </c>
      <c r="F118" s="25" t="s">
        <v>53</v>
      </c>
      <c r="G118" s="25" t="s">
        <v>36</v>
      </c>
    </row>
    <row r="119" spans="1:7" x14ac:dyDescent="0.35">
      <c r="A119" s="25" t="s">
        <v>1857</v>
      </c>
      <c r="B119" s="25" t="s">
        <v>1858</v>
      </c>
      <c r="C119" s="25" t="s">
        <v>3084</v>
      </c>
      <c r="D119" s="25">
        <v>2012</v>
      </c>
      <c r="E119" s="25">
        <v>4.5190000000000001</v>
      </c>
      <c r="F119" s="25" t="s">
        <v>53</v>
      </c>
      <c r="G119" s="25" t="s">
        <v>36</v>
      </c>
    </row>
    <row r="120" spans="1:7" x14ac:dyDescent="0.35">
      <c r="A120" s="25" t="s">
        <v>3276</v>
      </c>
      <c r="B120" s="25" t="s">
        <v>3277</v>
      </c>
      <c r="C120" s="25" t="s">
        <v>3066</v>
      </c>
      <c r="D120" s="25">
        <v>16288</v>
      </c>
      <c r="E120" s="25">
        <v>2.399</v>
      </c>
      <c r="F120" s="25" t="s">
        <v>100</v>
      </c>
      <c r="G120" s="25" t="s">
        <v>878</v>
      </c>
    </row>
    <row r="121" spans="1:7" x14ac:dyDescent="0.35">
      <c r="A121" s="25" t="s">
        <v>4960</v>
      </c>
      <c r="B121" s="25" t="s">
        <v>4961</v>
      </c>
      <c r="C121" s="25" t="s">
        <v>3066</v>
      </c>
      <c r="D121" s="25">
        <v>18308</v>
      </c>
      <c r="E121" s="25">
        <v>2.1160000000000001</v>
      </c>
      <c r="F121" s="25" t="s">
        <v>87</v>
      </c>
      <c r="G121" s="25" t="s">
        <v>36</v>
      </c>
    </row>
    <row r="122" spans="1:7" x14ac:dyDescent="0.35">
      <c r="A122" s="25" t="s">
        <v>3861</v>
      </c>
      <c r="B122" s="25" t="s">
        <v>3862</v>
      </c>
      <c r="C122" s="25" t="s">
        <v>3070</v>
      </c>
      <c r="D122" s="25">
        <v>22055</v>
      </c>
      <c r="E122" s="25">
        <v>1.649</v>
      </c>
      <c r="F122" s="25" t="s">
        <v>53</v>
      </c>
      <c r="G122" s="25" t="s">
        <v>878</v>
      </c>
    </row>
    <row r="123" spans="1:7" x14ac:dyDescent="0.35">
      <c r="A123" s="25" t="s">
        <v>1904</v>
      </c>
      <c r="B123" s="25" t="s">
        <v>1905</v>
      </c>
      <c r="C123" s="25" t="s">
        <v>3065</v>
      </c>
      <c r="D123" s="25">
        <v>8639</v>
      </c>
      <c r="E123" s="25">
        <v>3.78</v>
      </c>
      <c r="F123" s="25" t="s">
        <v>47</v>
      </c>
      <c r="G123" s="25" t="s">
        <v>36</v>
      </c>
    </row>
    <row r="124" spans="1:7" x14ac:dyDescent="0.35">
      <c r="A124" s="25" t="s">
        <v>3254</v>
      </c>
      <c r="B124" s="25" t="s">
        <v>3255</v>
      </c>
      <c r="C124" s="25" t="s">
        <v>3066</v>
      </c>
      <c r="D124" s="25">
        <v>7724</v>
      </c>
      <c r="E124" s="25">
        <v>1.7430000000000001</v>
      </c>
      <c r="F124" s="25" t="s">
        <v>42</v>
      </c>
      <c r="G124" s="25" t="s">
        <v>36</v>
      </c>
    </row>
    <row r="125" spans="1:7" x14ac:dyDescent="0.35">
      <c r="A125" s="25" t="s">
        <v>1934</v>
      </c>
      <c r="B125" s="25" t="s">
        <v>1935</v>
      </c>
      <c r="C125" s="25" t="s">
        <v>3084</v>
      </c>
      <c r="D125" s="25">
        <v>3215</v>
      </c>
      <c r="E125" s="25">
        <v>5.4560000000000004</v>
      </c>
      <c r="F125" s="25" t="s">
        <v>159</v>
      </c>
      <c r="G125" s="25" t="s">
        <v>36</v>
      </c>
    </row>
    <row r="126" spans="1:7" x14ac:dyDescent="0.35">
      <c r="A126" s="25" t="s">
        <v>2535</v>
      </c>
      <c r="B126" s="25" t="s">
        <v>2536</v>
      </c>
      <c r="C126" s="25" t="s">
        <v>3066</v>
      </c>
      <c r="D126" s="25">
        <v>10827</v>
      </c>
      <c r="E126" s="25">
        <v>3.33</v>
      </c>
      <c r="F126" s="25" t="s">
        <v>100</v>
      </c>
      <c r="G126" s="25" t="s">
        <v>878</v>
      </c>
    </row>
    <row r="127" spans="1:7" x14ac:dyDescent="0.35">
      <c r="A127" s="25" t="s">
        <v>392</v>
      </c>
      <c r="B127" s="25" t="s">
        <v>3057</v>
      </c>
      <c r="C127" s="25" t="s">
        <v>3065</v>
      </c>
      <c r="D127" s="25">
        <v>3164</v>
      </c>
      <c r="E127" s="25">
        <v>3.681</v>
      </c>
      <c r="F127" s="25" t="s">
        <v>53</v>
      </c>
      <c r="G127" s="25" t="s">
        <v>36</v>
      </c>
    </row>
    <row r="128" spans="1:7" x14ac:dyDescent="0.35">
      <c r="A128" s="25" t="s">
        <v>1924</v>
      </c>
      <c r="B128" s="25" t="s">
        <v>1925</v>
      </c>
      <c r="C128" s="25" t="s">
        <v>3066</v>
      </c>
      <c r="D128" s="25">
        <v>14558</v>
      </c>
      <c r="E128" s="25">
        <v>2.669</v>
      </c>
      <c r="F128" s="25" t="s">
        <v>159</v>
      </c>
      <c r="G128" s="25" t="s">
        <v>36</v>
      </c>
    </row>
    <row r="129" spans="1:7" x14ac:dyDescent="0.35">
      <c r="A129" s="25" t="s">
        <v>2074</v>
      </c>
      <c r="B129" s="25" t="s">
        <v>2075</v>
      </c>
      <c r="C129" s="25" t="s">
        <v>3073</v>
      </c>
      <c r="D129" s="25">
        <v>32458</v>
      </c>
      <c r="E129" s="25">
        <v>0.75</v>
      </c>
      <c r="F129" s="25" t="s">
        <v>39</v>
      </c>
      <c r="G129" s="25" t="s">
        <v>878</v>
      </c>
    </row>
    <row r="130" spans="1:7" x14ac:dyDescent="0.35">
      <c r="A130" s="25" t="s">
        <v>2618</v>
      </c>
      <c r="B130" s="25" t="s">
        <v>2619</v>
      </c>
      <c r="C130" s="25" t="s">
        <v>3070</v>
      </c>
      <c r="D130" s="25">
        <v>23149</v>
      </c>
      <c r="E130" s="25">
        <v>1.5269999999999999</v>
      </c>
      <c r="F130" s="25" t="s">
        <v>83</v>
      </c>
      <c r="G130" s="25" t="s">
        <v>36</v>
      </c>
    </row>
    <row r="131" spans="1:7" x14ac:dyDescent="0.35">
      <c r="A131" s="25" t="s">
        <v>2630</v>
      </c>
      <c r="B131" s="25" t="s">
        <v>2631</v>
      </c>
      <c r="C131" s="25" t="s">
        <v>3073</v>
      </c>
      <c r="D131" s="25">
        <v>11805</v>
      </c>
      <c r="E131" s="25">
        <v>0.75</v>
      </c>
      <c r="F131" s="25" t="s">
        <v>36</v>
      </c>
      <c r="G131" s="25" t="s">
        <v>878</v>
      </c>
    </row>
    <row r="132" spans="1:7" x14ac:dyDescent="0.35">
      <c r="A132" s="25" t="s">
        <v>2030</v>
      </c>
      <c r="B132" s="25" t="s">
        <v>2031</v>
      </c>
      <c r="C132" s="25" t="s">
        <v>3065</v>
      </c>
      <c r="D132" s="25">
        <v>2139</v>
      </c>
      <c r="E132" s="25">
        <v>4.4169999999999998</v>
      </c>
      <c r="F132" s="25" t="s">
        <v>47</v>
      </c>
      <c r="G132" s="25" t="s">
        <v>36</v>
      </c>
    </row>
    <row r="133" spans="1:7" x14ac:dyDescent="0.35">
      <c r="A133" s="25" t="s">
        <v>1952</v>
      </c>
      <c r="B133" s="25" t="s">
        <v>1953</v>
      </c>
      <c r="C133" s="25" t="s">
        <v>3066</v>
      </c>
      <c r="D133" s="25">
        <v>11636</v>
      </c>
      <c r="E133" s="25">
        <v>3.1680000000000001</v>
      </c>
      <c r="F133" s="25" t="s">
        <v>160</v>
      </c>
      <c r="G133" s="25" t="s">
        <v>36</v>
      </c>
    </row>
    <row r="134" spans="1:7" x14ac:dyDescent="0.35">
      <c r="A134" s="25" t="s">
        <v>3242</v>
      </c>
      <c r="B134" s="25" t="s">
        <v>3243</v>
      </c>
      <c r="C134" s="25" t="s">
        <v>3066</v>
      </c>
      <c r="D134" s="25">
        <v>6011</v>
      </c>
      <c r="E134" s="25">
        <v>2.294</v>
      </c>
      <c r="F134" s="25" t="s">
        <v>68</v>
      </c>
      <c r="G134" s="25" t="s">
        <v>878</v>
      </c>
    </row>
    <row r="135" spans="1:7" x14ac:dyDescent="0.35">
      <c r="A135" s="25" t="s">
        <v>4921</v>
      </c>
      <c r="B135" s="25" t="s">
        <v>4922</v>
      </c>
      <c r="C135" s="25" t="s">
        <v>3084</v>
      </c>
      <c r="D135" s="25">
        <v>3100</v>
      </c>
      <c r="E135" s="25">
        <v>5.5179999999999998</v>
      </c>
      <c r="F135" s="25" t="s">
        <v>100</v>
      </c>
      <c r="G135" s="25" t="s">
        <v>36</v>
      </c>
    </row>
    <row r="136" spans="1:7" x14ac:dyDescent="0.35">
      <c r="A136" s="25" t="s">
        <v>4974</v>
      </c>
      <c r="B136" s="25" t="s">
        <v>3840</v>
      </c>
      <c r="C136" s="25" t="s">
        <v>3073</v>
      </c>
      <c r="D136" s="25">
        <v>31347</v>
      </c>
      <c r="E136" s="25">
        <v>0.82699999999999996</v>
      </c>
      <c r="F136" s="25" t="s">
        <v>36</v>
      </c>
      <c r="G136" s="25" t="s">
        <v>878</v>
      </c>
    </row>
    <row r="137" spans="1:7" x14ac:dyDescent="0.35">
      <c r="A137" s="25" t="s">
        <v>1954</v>
      </c>
      <c r="B137" s="25" t="s">
        <v>1955</v>
      </c>
      <c r="C137" s="25" t="s">
        <v>3070</v>
      </c>
      <c r="D137" s="25">
        <v>9669</v>
      </c>
      <c r="E137" s="25">
        <v>1.234</v>
      </c>
      <c r="F137" s="25" t="s">
        <v>36</v>
      </c>
      <c r="G137" s="25" t="s">
        <v>878</v>
      </c>
    </row>
    <row r="138" spans="1:7" x14ac:dyDescent="0.35">
      <c r="A138" s="25" t="s">
        <v>1900</v>
      </c>
      <c r="B138" s="25" t="s">
        <v>1901</v>
      </c>
      <c r="C138" s="25" t="s">
        <v>3066</v>
      </c>
      <c r="D138" s="25">
        <v>4331</v>
      </c>
      <c r="E138" s="25">
        <v>3.032</v>
      </c>
      <c r="F138" s="25" t="s">
        <v>47</v>
      </c>
      <c r="G138" s="25" t="s">
        <v>36</v>
      </c>
    </row>
    <row r="139" spans="1:7" x14ac:dyDescent="0.35">
      <c r="A139" s="25" t="s">
        <v>1091</v>
      </c>
      <c r="B139" s="25" t="s">
        <v>1092</v>
      </c>
      <c r="C139" s="25" t="s">
        <v>3070</v>
      </c>
      <c r="D139" s="25">
        <v>9544</v>
      </c>
      <c r="E139" s="25">
        <v>1.262</v>
      </c>
      <c r="F139" s="25" t="s">
        <v>39</v>
      </c>
      <c r="G139" s="25" t="s">
        <v>36</v>
      </c>
    </row>
    <row r="140" spans="1:7" x14ac:dyDescent="0.35">
      <c r="A140" s="25" t="s">
        <v>3897</v>
      </c>
      <c r="B140" s="25" t="s">
        <v>3898</v>
      </c>
      <c r="C140" s="25" t="s">
        <v>3070</v>
      </c>
      <c r="D140" s="25">
        <v>24900</v>
      </c>
      <c r="E140" s="25">
        <v>1.3560000000000001</v>
      </c>
      <c r="F140" s="25" t="s">
        <v>42</v>
      </c>
      <c r="G140" s="25" t="s">
        <v>878</v>
      </c>
    </row>
    <row r="141" spans="1:7" x14ac:dyDescent="0.35">
      <c r="A141" s="25" t="s">
        <v>2092</v>
      </c>
      <c r="B141" s="25" t="s">
        <v>2093</v>
      </c>
      <c r="C141" s="25" t="s">
        <v>3073</v>
      </c>
      <c r="D141" s="25">
        <v>32458</v>
      </c>
      <c r="E141" s="25">
        <v>0.75</v>
      </c>
      <c r="F141" s="25" t="s">
        <v>4366</v>
      </c>
      <c r="G141" s="25" t="s">
        <v>878</v>
      </c>
    </row>
    <row r="142" spans="1:7" x14ac:dyDescent="0.35">
      <c r="A142" s="25" t="s">
        <v>2020</v>
      </c>
      <c r="B142" s="25" t="s">
        <v>2021</v>
      </c>
      <c r="C142" s="25" t="s">
        <v>3073</v>
      </c>
      <c r="D142" s="25">
        <v>32458</v>
      </c>
      <c r="E142" s="25">
        <v>0.75</v>
      </c>
      <c r="F142" s="25" t="s">
        <v>36</v>
      </c>
      <c r="G142" s="25" t="s">
        <v>878</v>
      </c>
    </row>
    <row r="143" spans="1:7" x14ac:dyDescent="0.35">
      <c r="A143" s="25" t="s">
        <v>2008</v>
      </c>
      <c r="B143" s="25" t="s">
        <v>2009</v>
      </c>
      <c r="C143" s="25" t="s">
        <v>3073</v>
      </c>
      <c r="D143" s="25">
        <v>11805</v>
      </c>
      <c r="E143" s="25">
        <v>0.75</v>
      </c>
      <c r="F143" s="25" t="s">
        <v>53</v>
      </c>
      <c r="G143" s="25" t="s">
        <v>878</v>
      </c>
    </row>
    <row r="144" spans="1:7" x14ac:dyDescent="0.35">
      <c r="A144" s="25" t="s">
        <v>1914</v>
      </c>
      <c r="B144" s="25" t="s">
        <v>1915</v>
      </c>
      <c r="C144" s="25" t="s">
        <v>3073</v>
      </c>
      <c r="D144" s="25">
        <v>32458</v>
      </c>
      <c r="E144" s="25">
        <v>0.75</v>
      </c>
      <c r="F144" s="25" t="s">
        <v>36</v>
      </c>
      <c r="G144" s="25" t="s">
        <v>878</v>
      </c>
    </row>
    <row r="145" spans="1:7" x14ac:dyDescent="0.35">
      <c r="A145" s="25" t="s">
        <v>2060</v>
      </c>
      <c r="B145" s="25" t="s">
        <v>2061</v>
      </c>
      <c r="C145" s="25" t="s">
        <v>3073</v>
      </c>
      <c r="D145" s="25">
        <v>32458</v>
      </c>
      <c r="E145" s="25">
        <v>0.75</v>
      </c>
      <c r="F145" s="25" t="s">
        <v>36</v>
      </c>
      <c r="G145" s="25" t="s">
        <v>878</v>
      </c>
    </row>
    <row r="146" spans="1:7" x14ac:dyDescent="0.35">
      <c r="A146" s="25" t="s">
        <v>2106</v>
      </c>
      <c r="B146" s="25" t="s">
        <v>2107</v>
      </c>
      <c r="C146" s="25" t="s">
        <v>3073</v>
      </c>
      <c r="D146" s="25">
        <v>32458</v>
      </c>
      <c r="E146" s="25">
        <v>0.75</v>
      </c>
      <c r="F146" s="25" t="s">
        <v>39</v>
      </c>
      <c r="G146" s="25" t="s">
        <v>36</v>
      </c>
    </row>
    <row r="147" spans="1:7" x14ac:dyDescent="0.35">
      <c r="A147" s="25" t="s">
        <v>3262</v>
      </c>
      <c r="B147" s="25" t="s">
        <v>3263</v>
      </c>
      <c r="C147" s="25" t="s">
        <v>3065</v>
      </c>
      <c r="D147" s="25">
        <v>3050</v>
      </c>
      <c r="E147" s="25">
        <v>3.7490000000000001</v>
      </c>
      <c r="F147" s="25" t="s">
        <v>83</v>
      </c>
      <c r="G147" s="25" t="s">
        <v>36</v>
      </c>
    </row>
    <row r="148" spans="1:7" x14ac:dyDescent="0.35">
      <c r="A148" s="25" t="s">
        <v>1940</v>
      </c>
      <c r="B148" s="25" t="s">
        <v>1941</v>
      </c>
      <c r="C148" s="25" t="s">
        <v>3070</v>
      </c>
      <c r="D148" s="25">
        <v>21761</v>
      </c>
      <c r="E148" s="25">
        <v>1.6779999999999999</v>
      </c>
      <c r="F148" s="25" t="s">
        <v>36</v>
      </c>
      <c r="G148" s="25" t="s">
        <v>36</v>
      </c>
    </row>
    <row r="149" spans="1:7" x14ac:dyDescent="0.35">
      <c r="A149" s="25" t="s">
        <v>1922</v>
      </c>
      <c r="B149" s="25" t="s">
        <v>1923</v>
      </c>
      <c r="C149" s="25" t="s">
        <v>3084</v>
      </c>
      <c r="D149" s="25">
        <v>4679</v>
      </c>
      <c r="E149" s="25">
        <v>4.8600000000000003</v>
      </c>
      <c r="F149" s="25" t="s">
        <v>47</v>
      </c>
      <c r="G149" s="25" t="s">
        <v>36</v>
      </c>
    </row>
    <row r="150" spans="1:7" x14ac:dyDescent="0.35">
      <c r="A150" s="25" t="s">
        <v>2034</v>
      </c>
      <c r="B150" s="25" t="s">
        <v>2035</v>
      </c>
      <c r="C150" s="25" t="s">
        <v>3070</v>
      </c>
      <c r="D150" s="25">
        <v>10824</v>
      </c>
      <c r="E150" s="25">
        <v>0.95299999999999996</v>
      </c>
      <c r="F150" s="25" t="s">
        <v>39</v>
      </c>
      <c r="G150" s="25" t="s">
        <v>36</v>
      </c>
    </row>
    <row r="151" spans="1:7" x14ac:dyDescent="0.35">
      <c r="A151" s="25" t="s">
        <v>4975</v>
      </c>
      <c r="B151" s="25" t="s">
        <v>4976</v>
      </c>
      <c r="C151" s="25" t="s">
        <v>3073</v>
      </c>
      <c r="D151" s="25">
        <v>32458</v>
      </c>
      <c r="E151" s="25">
        <v>0.75</v>
      </c>
      <c r="F151" s="25" t="s">
        <v>50</v>
      </c>
      <c r="G151" s="25" t="s">
        <v>36</v>
      </c>
    </row>
    <row r="152" spans="1:7" x14ac:dyDescent="0.35">
      <c r="A152" s="25" t="s">
        <v>2170</v>
      </c>
      <c r="B152" s="25" t="s">
        <v>2169</v>
      </c>
      <c r="C152" s="25" t="s">
        <v>3073</v>
      </c>
      <c r="D152" s="25">
        <v>32458</v>
      </c>
      <c r="E152" s="25">
        <v>0.75</v>
      </c>
      <c r="F152" s="25" t="s">
        <v>53</v>
      </c>
      <c r="G152" s="25" t="s">
        <v>36</v>
      </c>
    </row>
    <row r="153" spans="1:7" x14ac:dyDescent="0.35">
      <c r="A153" s="25" t="s">
        <v>1906</v>
      </c>
      <c r="B153" s="25" t="s">
        <v>1907</v>
      </c>
      <c r="C153" s="25" t="s">
        <v>3066</v>
      </c>
      <c r="D153" s="25">
        <v>19156</v>
      </c>
      <c r="E153" s="25">
        <v>2.0019999999999998</v>
      </c>
      <c r="F153" s="25" t="s">
        <v>39</v>
      </c>
      <c r="G153" s="25" t="s">
        <v>878</v>
      </c>
    </row>
    <row r="154" spans="1:7" x14ac:dyDescent="0.35">
      <c r="A154" s="25" t="s">
        <v>3895</v>
      </c>
      <c r="B154" s="25" t="s">
        <v>3896</v>
      </c>
      <c r="C154" s="25" t="s">
        <v>3073</v>
      </c>
      <c r="D154" s="25">
        <v>32458</v>
      </c>
      <c r="E154" s="25">
        <v>0.75</v>
      </c>
      <c r="F154" s="25" t="s">
        <v>39</v>
      </c>
      <c r="G154" s="25" t="s">
        <v>878</v>
      </c>
    </row>
    <row r="155" spans="1:7" x14ac:dyDescent="0.35">
      <c r="A155" s="25" t="s">
        <v>1936</v>
      </c>
      <c r="B155" s="25" t="s">
        <v>1937</v>
      </c>
      <c r="C155" s="25" t="s">
        <v>3065</v>
      </c>
      <c r="D155" s="25">
        <v>2336</v>
      </c>
      <c r="E155" s="25">
        <v>4.2439999999999998</v>
      </c>
      <c r="F155" s="25" t="s">
        <v>53</v>
      </c>
      <c r="G155" s="25" t="s">
        <v>36</v>
      </c>
    </row>
    <row r="156" spans="1:7" x14ac:dyDescent="0.35">
      <c r="A156" s="25" t="s">
        <v>2050</v>
      </c>
      <c r="B156" s="25" t="s">
        <v>2051</v>
      </c>
      <c r="C156" s="25" t="s">
        <v>3073</v>
      </c>
      <c r="D156" s="25">
        <v>32458</v>
      </c>
      <c r="E156" s="25">
        <v>0.75</v>
      </c>
      <c r="F156" s="25" t="s">
        <v>4882</v>
      </c>
      <c r="G156" s="25" t="s">
        <v>36</v>
      </c>
    </row>
    <row r="157" spans="1:7" x14ac:dyDescent="0.35">
      <c r="A157" s="25" t="s">
        <v>1417</v>
      </c>
      <c r="B157" s="25" t="s">
        <v>1418</v>
      </c>
      <c r="C157" s="25" t="s">
        <v>3065</v>
      </c>
      <c r="D157" s="25">
        <v>5884</v>
      </c>
      <c r="E157" s="25">
        <v>4.4790000000000001</v>
      </c>
      <c r="F157" s="25" t="s">
        <v>53</v>
      </c>
      <c r="G157" s="25" t="s">
        <v>36</v>
      </c>
    </row>
    <row r="158" spans="1:7" x14ac:dyDescent="0.35">
      <c r="A158" s="25" t="s">
        <v>5005</v>
      </c>
      <c r="B158" s="25" t="s">
        <v>5006</v>
      </c>
      <c r="C158" s="25" t="s">
        <v>3073</v>
      </c>
      <c r="D158" s="25">
        <v>44548</v>
      </c>
      <c r="E158" s="25">
        <v>0.745</v>
      </c>
      <c r="F158" s="25" t="s">
        <v>78</v>
      </c>
      <c r="G158" s="25" t="s">
        <v>36</v>
      </c>
    </row>
    <row r="159" spans="1:7" x14ac:dyDescent="0.35">
      <c r="A159" s="25" t="s">
        <v>4019</v>
      </c>
      <c r="B159" s="25" t="s">
        <v>4020</v>
      </c>
      <c r="C159" s="25" t="s">
        <v>3084</v>
      </c>
      <c r="D159" s="25">
        <v>2683</v>
      </c>
      <c r="E159" s="25">
        <v>5.7640000000000002</v>
      </c>
      <c r="F159" s="25" t="s">
        <v>36</v>
      </c>
      <c r="G159" s="25" t="s">
        <v>36</v>
      </c>
    </row>
    <row r="160" spans="1:7" x14ac:dyDescent="0.35">
      <c r="A160" s="25" t="s">
        <v>2040</v>
      </c>
      <c r="B160" s="25" t="s">
        <v>2041</v>
      </c>
      <c r="C160" s="25" t="s">
        <v>3073</v>
      </c>
      <c r="D160" s="25">
        <v>32458</v>
      </c>
      <c r="E160" s="25">
        <v>0.75</v>
      </c>
      <c r="F160" s="25" t="s">
        <v>53</v>
      </c>
      <c r="G160" s="25" t="s">
        <v>878</v>
      </c>
    </row>
    <row r="161" spans="1:7" x14ac:dyDescent="0.35">
      <c r="A161" s="25" t="s">
        <v>2522</v>
      </c>
      <c r="B161" s="25" t="s">
        <v>2523</v>
      </c>
      <c r="C161" s="25" t="s">
        <v>3084</v>
      </c>
      <c r="D161" s="25">
        <v>1874</v>
      </c>
      <c r="E161" s="25">
        <v>4.6459999999999999</v>
      </c>
      <c r="F161" s="25" t="s">
        <v>47</v>
      </c>
      <c r="G161" s="25" t="s">
        <v>36</v>
      </c>
    </row>
    <row r="162" spans="1:7" x14ac:dyDescent="0.35">
      <c r="A162" s="25" t="s">
        <v>4983</v>
      </c>
      <c r="B162" s="25" t="s">
        <v>4984</v>
      </c>
      <c r="C162" s="25" t="s">
        <v>3073</v>
      </c>
      <c r="D162" s="25">
        <v>32458</v>
      </c>
      <c r="E162" s="25">
        <v>0.75</v>
      </c>
      <c r="F162" s="25" t="s">
        <v>110</v>
      </c>
      <c r="G162" s="25" t="s">
        <v>36</v>
      </c>
    </row>
    <row r="163" spans="1:7" x14ac:dyDescent="0.35">
      <c r="A163" s="25" t="s">
        <v>2066</v>
      </c>
      <c r="B163" s="25" t="s">
        <v>2067</v>
      </c>
      <c r="C163" s="25" t="s">
        <v>3073</v>
      </c>
      <c r="D163" s="25">
        <v>11805</v>
      </c>
      <c r="E163" s="25">
        <v>0.75</v>
      </c>
      <c r="F163" s="25" t="s">
        <v>100</v>
      </c>
      <c r="G163" s="25" t="s">
        <v>878</v>
      </c>
    </row>
    <row r="164" spans="1:7" x14ac:dyDescent="0.35">
      <c r="A164" s="25" t="s">
        <v>4891</v>
      </c>
      <c r="B164" s="25" t="s">
        <v>4892</v>
      </c>
      <c r="C164" s="25" t="s">
        <v>3084</v>
      </c>
      <c r="D164" s="25">
        <v>1477</v>
      </c>
      <c r="E164" s="25">
        <v>5.0739999999999998</v>
      </c>
      <c r="F164" s="25" t="s">
        <v>36</v>
      </c>
      <c r="G164" s="25" t="s">
        <v>36</v>
      </c>
    </row>
    <row r="165" spans="1:7" x14ac:dyDescent="0.35">
      <c r="A165" s="25" t="s">
        <v>4997</v>
      </c>
      <c r="B165" s="25" t="s">
        <v>4998</v>
      </c>
      <c r="C165" s="25" t="s">
        <v>3073</v>
      </c>
      <c r="D165" s="25">
        <v>44548</v>
      </c>
      <c r="E165" s="25">
        <v>0.745</v>
      </c>
      <c r="F165" s="25" t="s">
        <v>110</v>
      </c>
      <c r="G165" s="25" t="s">
        <v>36</v>
      </c>
    </row>
    <row r="166" spans="1:7" x14ac:dyDescent="0.35">
      <c r="A166" s="25" t="s">
        <v>3278</v>
      </c>
      <c r="B166" s="25" t="s">
        <v>3279</v>
      </c>
      <c r="C166" s="25" t="s">
        <v>3084</v>
      </c>
      <c r="D166" s="25">
        <v>2915</v>
      </c>
      <c r="E166" s="25">
        <v>5.6189999999999998</v>
      </c>
      <c r="F166" s="25" t="s">
        <v>68</v>
      </c>
      <c r="G166" s="25" t="s">
        <v>36</v>
      </c>
    </row>
    <row r="167" spans="1:7" x14ac:dyDescent="0.35">
      <c r="A167" s="25" t="s">
        <v>3853</v>
      </c>
      <c r="B167" s="25" t="s">
        <v>3854</v>
      </c>
      <c r="C167" s="25" t="s">
        <v>3066</v>
      </c>
      <c r="D167" s="25">
        <v>10970</v>
      </c>
      <c r="E167" s="25">
        <v>3.3039999999999998</v>
      </c>
      <c r="F167" s="25" t="s">
        <v>148</v>
      </c>
      <c r="G167" s="25" t="s">
        <v>878</v>
      </c>
    </row>
    <row r="168" spans="1:7" x14ac:dyDescent="0.35">
      <c r="A168" s="25" t="s">
        <v>2036</v>
      </c>
      <c r="B168" s="25" t="s">
        <v>2037</v>
      </c>
      <c r="C168" s="25" t="s">
        <v>3073</v>
      </c>
      <c r="D168" s="25">
        <v>32458</v>
      </c>
      <c r="E168" s="25">
        <v>0.75</v>
      </c>
      <c r="F168" s="25" t="s">
        <v>47</v>
      </c>
      <c r="G168" s="25" t="s">
        <v>36</v>
      </c>
    </row>
    <row r="169" spans="1:7" x14ac:dyDescent="0.35">
      <c r="A169" s="25" t="s">
        <v>4935</v>
      </c>
      <c r="B169" s="25" t="s">
        <v>4936</v>
      </c>
      <c r="C169" s="25" t="s">
        <v>3065</v>
      </c>
      <c r="D169" s="25">
        <v>5205</v>
      </c>
      <c r="E169" s="25">
        <v>4.6900000000000004</v>
      </c>
      <c r="F169" s="25" t="s">
        <v>68</v>
      </c>
      <c r="G169" s="25" t="s">
        <v>36</v>
      </c>
    </row>
    <row r="170" spans="1:7" x14ac:dyDescent="0.35">
      <c r="A170" s="25" t="s">
        <v>2533</v>
      </c>
      <c r="B170" s="25" t="s">
        <v>2534</v>
      </c>
      <c r="C170" s="25" t="s">
        <v>3084</v>
      </c>
      <c r="D170" s="25">
        <v>2932</v>
      </c>
      <c r="E170" s="25">
        <v>5.61</v>
      </c>
      <c r="F170" s="25" t="s">
        <v>36</v>
      </c>
      <c r="G170" s="25" t="s">
        <v>36</v>
      </c>
    </row>
    <row r="171" spans="1:7" x14ac:dyDescent="0.35">
      <c r="A171" s="25" t="s">
        <v>2624</v>
      </c>
      <c r="B171" s="25" t="s">
        <v>2625</v>
      </c>
      <c r="C171" s="25" t="s">
        <v>3073</v>
      </c>
      <c r="D171" s="25">
        <v>32458</v>
      </c>
      <c r="E171" s="25">
        <v>0.75</v>
      </c>
      <c r="F171" s="25" t="s">
        <v>73</v>
      </c>
      <c r="G171" s="25" t="s">
        <v>878</v>
      </c>
    </row>
    <row r="172" spans="1:7" x14ac:dyDescent="0.35">
      <c r="A172" s="25" t="s">
        <v>2573</v>
      </c>
      <c r="B172" s="25" t="s">
        <v>2574</v>
      </c>
      <c r="C172" s="25" t="s">
        <v>3070</v>
      </c>
      <c r="D172" s="25">
        <v>11789</v>
      </c>
      <c r="E172" s="25">
        <v>0.754</v>
      </c>
      <c r="F172" s="25" t="s">
        <v>36</v>
      </c>
      <c r="G172" s="25" t="s">
        <v>878</v>
      </c>
    </row>
    <row r="173" spans="1:7" x14ac:dyDescent="0.35">
      <c r="A173" s="25" t="s">
        <v>3298</v>
      </c>
      <c r="B173" s="25" t="s">
        <v>3299</v>
      </c>
      <c r="C173" s="25" t="s">
        <v>3070</v>
      </c>
      <c r="D173" s="25">
        <v>26716</v>
      </c>
      <c r="E173" s="25">
        <v>1.204</v>
      </c>
      <c r="F173" s="25" t="s">
        <v>83</v>
      </c>
      <c r="G173" s="25" t="s">
        <v>36</v>
      </c>
    </row>
    <row r="174" spans="1:7" x14ac:dyDescent="0.35">
      <c r="A174" s="25" t="s">
        <v>3260</v>
      </c>
      <c r="B174" s="25" t="s">
        <v>3261</v>
      </c>
      <c r="C174" s="25" t="s">
        <v>3066</v>
      </c>
      <c r="D174" s="25">
        <v>7249</v>
      </c>
      <c r="E174" s="25">
        <v>1.875</v>
      </c>
      <c r="F174" s="25" t="s">
        <v>83</v>
      </c>
      <c r="G174" s="25" t="s">
        <v>36</v>
      </c>
    </row>
    <row r="175" spans="1:7" x14ac:dyDescent="0.35">
      <c r="A175" s="25" t="s">
        <v>4915</v>
      </c>
      <c r="B175" s="25" t="s">
        <v>4916</v>
      </c>
      <c r="C175" s="25" t="s">
        <v>3073</v>
      </c>
      <c r="D175" s="25">
        <v>20715</v>
      </c>
      <c r="E175" s="25">
        <v>0.74299999999999999</v>
      </c>
      <c r="F175" s="25" t="s">
        <v>50</v>
      </c>
      <c r="G175" s="25" t="s">
        <v>36</v>
      </c>
    </row>
    <row r="176" spans="1:7" x14ac:dyDescent="0.35">
      <c r="A176" s="25" t="s">
        <v>2565</v>
      </c>
      <c r="B176" s="25" t="s">
        <v>2566</v>
      </c>
      <c r="C176" s="25" t="s">
        <v>3073</v>
      </c>
      <c r="D176" s="25">
        <v>32458</v>
      </c>
      <c r="E176" s="25">
        <v>0.75</v>
      </c>
      <c r="F176" s="25" t="s">
        <v>87</v>
      </c>
      <c r="G176" s="25" t="s">
        <v>878</v>
      </c>
    </row>
    <row r="177" spans="1:7" x14ac:dyDescent="0.35">
      <c r="A177" s="25" t="s">
        <v>2064</v>
      </c>
      <c r="B177" s="25" t="s">
        <v>2065</v>
      </c>
      <c r="C177" s="25" t="s">
        <v>3084</v>
      </c>
      <c r="D177" s="25">
        <v>1911</v>
      </c>
      <c r="E177" s="25">
        <v>4.6189999999999998</v>
      </c>
      <c r="F177" s="25" t="s">
        <v>53</v>
      </c>
      <c r="G177" s="25" t="s">
        <v>36</v>
      </c>
    </row>
    <row r="178" spans="1:7" x14ac:dyDescent="0.35">
      <c r="A178" s="25" t="s">
        <v>5007</v>
      </c>
      <c r="B178" s="25" t="s">
        <v>5008</v>
      </c>
      <c r="C178" s="25" t="s">
        <v>3073</v>
      </c>
      <c r="D178" s="25">
        <v>44548</v>
      </c>
      <c r="E178" s="25">
        <v>0.745</v>
      </c>
      <c r="F178" s="25" t="s">
        <v>39</v>
      </c>
      <c r="G178" s="25" t="s">
        <v>36</v>
      </c>
    </row>
    <row r="179" spans="1:7" x14ac:dyDescent="0.35">
      <c r="A179" s="25" t="s">
        <v>1980</v>
      </c>
      <c r="B179" s="25" t="s">
        <v>1981</v>
      </c>
      <c r="C179" s="25" t="s">
        <v>3064</v>
      </c>
      <c r="D179" s="25">
        <v>815</v>
      </c>
      <c r="E179" s="25">
        <v>6.1040000000000001</v>
      </c>
      <c r="F179" s="25" t="s">
        <v>36</v>
      </c>
      <c r="G179" s="25" t="s">
        <v>36</v>
      </c>
    </row>
    <row r="180" spans="1:7" x14ac:dyDescent="0.35">
      <c r="A180" s="25" t="s">
        <v>1990</v>
      </c>
      <c r="B180" s="25" t="s">
        <v>1991</v>
      </c>
      <c r="C180" s="25" t="s">
        <v>3070</v>
      </c>
      <c r="D180" s="25">
        <v>10201</v>
      </c>
      <c r="E180" s="25">
        <v>1.113</v>
      </c>
      <c r="F180" s="25" t="s">
        <v>36</v>
      </c>
      <c r="G180" s="25" t="s">
        <v>878</v>
      </c>
    </row>
    <row r="181" spans="1:7" x14ac:dyDescent="0.35">
      <c r="A181" s="25" t="s">
        <v>2086</v>
      </c>
      <c r="B181" s="25" t="s">
        <v>2087</v>
      </c>
      <c r="C181" s="25" t="s">
        <v>3073</v>
      </c>
      <c r="D181" s="25">
        <v>32458</v>
      </c>
      <c r="E181" s="25">
        <v>0.75</v>
      </c>
      <c r="F181" s="25" t="s">
        <v>47</v>
      </c>
      <c r="G181" s="25" t="s">
        <v>878</v>
      </c>
    </row>
    <row r="182" spans="1:7" x14ac:dyDescent="0.35">
      <c r="A182" s="25" t="s">
        <v>2012</v>
      </c>
      <c r="B182" s="25" t="s">
        <v>2013</v>
      </c>
      <c r="C182" s="25" t="s">
        <v>3066</v>
      </c>
      <c r="D182" s="25">
        <v>4458</v>
      </c>
      <c r="E182" s="25">
        <v>2.968</v>
      </c>
      <c r="F182" s="25" t="s">
        <v>87</v>
      </c>
      <c r="G182" s="25" t="s">
        <v>878</v>
      </c>
    </row>
    <row r="183" spans="1:7" x14ac:dyDescent="0.35">
      <c r="A183" s="25" t="s">
        <v>2553</v>
      </c>
      <c r="B183" s="25" t="s">
        <v>2554</v>
      </c>
      <c r="C183" s="25" t="s">
        <v>3066</v>
      </c>
      <c r="D183" s="25">
        <v>4097</v>
      </c>
      <c r="E183" s="25">
        <v>3.1509999999999998</v>
      </c>
      <c r="F183" s="25" t="s">
        <v>78</v>
      </c>
      <c r="G183" s="25" t="s">
        <v>878</v>
      </c>
    </row>
    <row r="184" spans="1:7" x14ac:dyDescent="0.35">
      <c r="A184" s="25" t="s">
        <v>1881</v>
      </c>
      <c r="B184" s="25" t="s">
        <v>1882</v>
      </c>
      <c r="C184" s="25" t="s">
        <v>3065</v>
      </c>
      <c r="D184" s="25">
        <v>2100</v>
      </c>
      <c r="E184" s="25">
        <v>4.4589999999999996</v>
      </c>
      <c r="F184" s="25" t="s">
        <v>36</v>
      </c>
      <c r="G184" s="25" t="s">
        <v>36</v>
      </c>
    </row>
    <row r="185" spans="1:7" x14ac:dyDescent="0.35">
      <c r="A185" s="25" t="s">
        <v>2094</v>
      </c>
      <c r="B185" s="25" t="s">
        <v>2095</v>
      </c>
      <c r="C185" s="25" t="s">
        <v>3073</v>
      </c>
      <c r="D185" s="25">
        <v>32458</v>
      </c>
      <c r="E185" s="25">
        <v>0.75</v>
      </c>
      <c r="F185" s="25" t="s">
        <v>73</v>
      </c>
      <c r="G185" s="25" t="s">
        <v>36</v>
      </c>
    </row>
    <row r="186" spans="1:7" x14ac:dyDescent="0.35">
      <c r="A186" s="25" t="s">
        <v>3248</v>
      </c>
      <c r="B186" s="25" t="s">
        <v>3249</v>
      </c>
      <c r="C186" s="25" t="s">
        <v>3073</v>
      </c>
      <c r="D186" s="25">
        <v>11805</v>
      </c>
      <c r="E186" s="25">
        <v>0.75</v>
      </c>
      <c r="F186" s="25" t="s">
        <v>78</v>
      </c>
      <c r="G186" s="25" t="s">
        <v>878</v>
      </c>
    </row>
    <row r="187" spans="1:7" x14ac:dyDescent="0.35">
      <c r="A187" s="25" t="s">
        <v>2082</v>
      </c>
      <c r="B187" s="25" t="s">
        <v>2083</v>
      </c>
      <c r="C187" s="25" t="s">
        <v>3073</v>
      </c>
      <c r="D187" s="25">
        <v>11805</v>
      </c>
      <c r="E187" s="25">
        <v>0.75</v>
      </c>
      <c r="F187" s="25" t="s">
        <v>36</v>
      </c>
      <c r="G187" s="25" t="s">
        <v>878</v>
      </c>
    </row>
    <row r="188" spans="1:7" x14ac:dyDescent="0.35">
      <c r="A188" s="25" t="s">
        <v>2056</v>
      </c>
      <c r="B188" s="25" t="s">
        <v>2057</v>
      </c>
      <c r="C188" s="25" t="s">
        <v>3073</v>
      </c>
      <c r="D188" s="25">
        <v>11805</v>
      </c>
      <c r="E188" s="25">
        <v>0.75</v>
      </c>
      <c r="F188" s="25" t="s">
        <v>47</v>
      </c>
      <c r="G188" s="25" t="s">
        <v>878</v>
      </c>
    </row>
    <row r="189" spans="1:7" x14ac:dyDescent="0.35">
      <c r="A189" s="25" t="s">
        <v>2551</v>
      </c>
      <c r="B189" s="25" t="s">
        <v>2552</v>
      </c>
      <c r="C189" s="25" t="s">
        <v>3073</v>
      </c>
      <c r="D189" s="25">
        <v>32458</v>
      </c>
      <c r="E189" s="25">
        <v>0.75</v>
      </c>
      <c r="F189" s="25" t="s">
        <v>36</v>
      </c>
      <c r="G189" s="25" t="s">
        <v>878</v>
      </c>
    </row>
    <row r="190" spans="1:7" x14ac:dyDescent="0.35">
      <c r="A190" s="25" t="s">
        <v>4931</v>
      </c>
      <c r="B190" s="25" t="s">
        <v>4932</v>
      </c>
      <c r="C190" s="25" t="s">
        <v>3084</v>
      </c>
      <c r="D190" s="25">
        <v>4778</v>
      </c>
      <c r="E190" s="25">
        <v>4.83</v>
      </c>
      <c r="F190" s="25" t="s">
        <v>73</v>
      </c>
      <c r="G190" s="25" t="s">
        <v>878</v>
      </c>
    </row>
    <row r="191" spans="1:7" x14ac:dyDescent="0.35">
      <c r="A191" s="25" t="s">
        <v>2110</v>
      </c>
      <c r="B191" s="25" t="s">
        <v>2111</v>
      </c>
      <c r="C191" s="25" t="s">
        <v>3073</v>
      </c>
      <c r="D191" s="25">
        <v>11805</v>
      </c>
      <c r="E191" s="25">
        <v>0.75</v>
      </c>
      <c r="F191" s="25" t="s">
        <v>53</v>
      </c>
      <c r="G191" s="25" t="s">
        <v>878</v>
      </c>
    </row>
    <row r="192" spans="1:7" x14ac:dyDescent="0.35">
      <c r="A192" s="25" t="s">
        <v>4968</v>
      </c>
      <c r="B192" s="25" t="s">
        <v>4969</v>
      </c>
      <c r="C192" s="25" t="s">
        <v>3070</v>
      </c>
      <c r="D192" s="25">
        <v>25371</v>
      </c>
      <c r="E192" s="25">
        <v>1.3160000000000001</v>
      </c>
      <c r="F192" s="25" t="s">
        <v>39</v>
      </c>
      <c r="G192" s="25" t="s">
        <v>36</v>
      </c>
    </row>
    <row r="193" spans="1:7" x14ac:dyDescent="0.35">
      <c r="A193" s="25" t="s">
        <v>4964</v>
      </c>
      <c r="B193" s="25" t="s">
        <v>4965</v>
      </c>
      <c r="C193" s="25" t="s">
        <v>3070</v>
      </c>
      <c r="D193" s="25">
        <v>20776</v>
      </c>
      <c r="E193" s="25">
        <v>1.802</v>
      </c>
      <c r="F193" s="25" t="s">
        <v>50</v>
      </c>
      <c r="G193" s="25" t="s">
        <v>36</v>
      </c>
    </row>
    <row r="194" spans="1:7" x14ac:dyDescent="0.35">
      <c r="A194" s="25" t="s">
        <v>4993</v>
      </c>
      <c r="B194" s="25" t="s">
        <v>4994</v>
      </c>
      <c r="C194" s="25" t="s">
        <v>3073</v>
      </c>
      <c r="D194" s="25">
        <v>32458</v>
      </c>
      <c r="E194" s="25">
        <v>0.75</v>
      </c>
      <c r="F194" s="25" t="s">
        <v>83</v>
      </c>
      <c r="G194" s="25" t="s">
        <v>878</v>
      </c>
    </row>
    <row r="195" spans="1:7" x14ac:dyDescent="0.35">
      <c r="A195" s="25" t="s">
        <v>4899</v>
      </c>
      <c r="B195" s="25" t="s">
        <v>4900</v>
      </c>
      <c r="C195" s="25" t="s">
        <v>3073</v>
      </c>
      <c r="D195" s="25">
        <v>11805</v>
      </c>
      <c r="E195" s="25">
        <v>0.75</v>
      </c>
      <c r="F195" s="25" t="s">
        <v>78</v>
      </c>
      <c r="G195" s="25" t="s">
        <v>36</v>
      </c>
    </row>
    <row r="196" spans="1:7" x14ac:dyDescent="0.35">
      <c r="A196" s="25" t="s">
        <v>2116</v>
      </c>
      <c r="B196" s="25" t="s">
        <v>2117</v>
      </c>
      <c r="C196" s="25" t="s">
        <v>3073</v>
      </c>
      <c r="D196" s="25">
        <v>32458</v>
      </c>
      <c r="E196" s="25">
        <v>0.75</v>
      </c>
      <c r="F196" s="25" t="s">
        <v>78</v>
      </c>
      <c r="G196" s="25" t="s">
        <v>878</v>
      </c>
    </row>
    <row r="197" spans="1:7" x14ac:dyDescent="0.35">
      <c r="A197" s="25" t="s">
        <v>3836</v>
      </c>
      <c r="B197" s="25" t="s">
        <v>3837</v>
      </c>
      <c r="C197" s="25" t="s">
        <v>3070</v>
      </c>
      <c r="D197" s="25">
        <v>10546</v>
      </c>
      <c r="E197" s="25">
        <v>1.0169999999999999</v>
      </c>
      <c r="F197" s="25" t="s">
        <v>39</v>
      </c>
      <c r="G197" s="25" t="s">
        <v>36</v>
      </c>
    </row>
    <row r="198" spans="1:7" x14ac:dyDescent="0.35">
      <c r="A198" s="25" t="s">
        <v>2032</v>
      </c>
      <c r="B198" s="25" t="s">
        <v>2033</v>
      </c>
      <c r="C198" s="25" t="s">
        <v>3073</v>
      </c>
      <c r="D198" s="25">
        <v>32458</v>
      </c>
      <c r="E198" s="25">
        <v>0.75</v>
      </c>
      <c r="F198" s="25" t="s">
        <v>100</v>
      </c>
      <c r="G198" s="25" t="s">
        <v>878</v>
      </c>
    </row>
    <row r="199" spans="1:7" x14ac:dyDescent="0.35">
      <c r="A199" s="25" t="s">
        <v>4917</v>
      </c>
      <c r="B199" s="25" t="s">
        <v>4918</v>
      </c>
      <c r="C199" s="25" t="s">
        <v>3084</v>
      </c>
      <c r="D199" s="25">
        <v>2651</v>
      </c>
      <c r="E199" s="25">
        <v>5.7809999999999997</v>
      </c>
      <c r="F199" s="25" t="s">
        <v>100</v>
      </c>
      <c r="G199" s="25" t="s">
        <v>36</v>
      </c>
    </row>
    <row r="200" spans="1:7" x14ac:dyDescent="0.35">
      <c r="A200" s="25" t="s">
        <v>1511</v>
      </c>
      <c r="B200" s="25" t="s">
        <v>1512</v>
      </c>
      <c r="C200" s="25" t="s">
        <v>3084</v>
      </c>
      <c r="D200" s="25">
        <v>4394</v>
      </c>
      <c r="E200" s="25">
        <v>4.97</v>
      </c>
      <c r="F200" s="25" t="s">
        <v>148</v>
      </c>
      <c r="G200" s="25" t="s">
        <v>36</v>
      </c>
    </row>
    <row r="201" spans="1:7" x14ac:dyDescent="0.35">
      <c r="A201" s="25" t="s">
        <v>4941</v>
      </c>
      <c r="B201" s="25" t="s">
        <v>4942</v>
      </c>
      <c r="C201" s="25" t="s">
        <v>3065</v>
      </c>
      <c r="D201" s="25">
        <v>5741</v>
      </c>
      <c r="E201" s="25">
        <v>4.5259999999999998</v>
      </c>
      <c r="F201" s="25" t="s">
        <v>87</v>
      </c>
      <c r="G201" s="25" t="s">
        <v>36</v>
      </c>
    </row>
    <row r="202" spans="1:7" x14ac:dyDescent="0.35">
      <c r="A202" s="25" t="s">
        <v>3905</v>
      </c>
      <c r="B202" s="25" t="s">
        <v>3906</v>
      </c>
      <c r="C202" s="25" t="s">
        <v>3066</v>
      </c>
      <c r="D202" s="25">
        <v>11996</v>
      </c>
      <c r="E202" s="25">
        <v>3.1070000000000002</v>
      </c>
      <c r="F202" s="25" t="s">
        <v>39</v>
      </c>
      <c r="G202" s="25" t="s">
        <v>36</v>
      </c>
    </row>
    <row r="203" spans="1:7" x14ac:dyDescent="0.35">
      <c r="A203" s="25" t="s">
        <v>1942</v>
      </c>
      <c r="B203" s="25" t="s">
        <v>1943</v>
      </c>
      <c r="C203" s="25" t="s">
        <v>3065</v>
      </c>
      <c r="D203" s="25">
        <v>2718</v>
      </c>
      <c r="E203" s="25">
        <v>3.972</v>
      </c>
      <c r="F203" s="25" t="s">
        <v>53</v>
      </c>
      <c r="G203" s="25" t="s">
        <v>36</v>
      </c>
    </row>
    <row r="204" spans="1:7" x14ac:dyDescent="0.35">
      <c r="A204" s="25" t="s">
        <v>2096</v>
      </c>
      <c r="B204" s="25" t="s">
        <v>2097</v>
      </c>
      <c r="C204" s="25" t="s">
        <v>3070</v>
      </c>
      <c r="D204" s="25">
        <v>29253</v>
      </c>
      <c r="E204" s="25">
        <v>0.97699999999999998</v>
      </c>
      <c r="F204" s="25" t="s">
        <v>47</v>
      </c>
      <c r="G204" s="25" t="s">
        <v>36</v>
      </c>
    </row>
    <row r="205" spans="1:7" x14ac:dyDescent="0.35">
      <c r="A205" s="25" t="s">
        <v>2090</v>
      </c>
      <c r="B205" s="25" t="s">
        <v>2091</v>
      </c>
      <c r="C205" s="25" t="s">
        <v>3073</v>
      </c>
      <c r="D205" s="25">
        <v>32458</v>
      </c>
      <c r="E205" s="25">
        <v>0.75</v>
      </c>
      <c r="F205" s="25" t="s">
        <v>53</v>
      </c>
      <c r="G205" s="25" t="s">
        <v>36</v>
      </c>
    </row>
    <row r="206" spans="1:7" x14ac:dyDescent="0.35">
      <c r="A206" s="25" t="s">
        <v>2134</v>
      </c>
      <c r="B206" s="25" t="s">
        <v>2135</v>
      </c>
      <c r="C206" s="25" t="s">
        <v>3073</v>
      </c>
      <c r="D206" s="25">
        <v>32458</v>
      </c>
      <c r="E206" s="25">
        <v>0.75</v>
      </c>
      <c r="F206" s="25" t="s">
        <v>36</v>
      </c>
      <c r="G206" s="25" t="s">
        <v>878</v>
      </c>
    </row>
    <row r="207" spans="1:7" x14ac:dyDescent="0.35">
      <c r="A207" s="25" t="s">
        <v>2144</v>
      </c>
      <c r="B207" s="25" t="s">
        <v>2145</v>
      </c>
      <c r="C207" s="25" t="s">
        <v>3073</v>
      </c>
      <c r="D207" s="25">
        <v>32458</v>
      </c>
      <c r="E207" s="25">
        <v>0.75</v>
      </c>
      <c r="F207" s="25" t="s">
        <v>36</v>
      </c>
      <c r="G207" s="25" t="s">
        <v>878</v>
      </c>
    </row>
    <row r="208" spans="1:7" x14ac:dyDescent="0.35">
      <c r="A208" s="25" t="s">
        <v>4952</v>
      </c>
      <c r="B208" s="25" t="s">
        <v>4953</v>
      </c>
      <c r="C208" s="25" t="s">
        <v>3065</v>
      </c>
      <c r="D208" s="25">
        <v>7921</v>
      </c>
      <c r="E208" s="25">
        <v>3.9470000000000001</v>
      </c>
      <c r="F208" s="25" t="s">
        <v>36</v>
      </c>
      <c r="G208" s="25" t="s">
        <v>878</v>
      </c>
    </row>
    <row r="209" spans="1:7" x14ac:dyDescent="0.35">
      <c r="A209" s="25" t="s">
        <v>1968</v>
      </c>
      <c r="B209" s="25" t="s">
        <v>1969</v>
      </c>
      <c r="C209" s="25" t="s">
        <v>3070</v>
      </c>
      <c r="D209" s="25">
        <v>9620</v>
      </c>
      <c r="E209" s="25">
        <v>1.2490000000000001</v>
      </c>
      <c r="F209" s="25" t="s">
        <v>100</v>
      </c>
      <c r="G209" s="25" t="s">
        <v>36</v>
      </c>
    </row>
    <row r="210" spans="1:7" x14ac:dyDescent="0.35">
      <c r="A210" s="25" t="s">
        <v>3847</v>
      </c>
      <c r="B210" s="25" t="s">
        <v>3848</v>
      </c>
      <c r="C210" s="25" t="s">
        <v>3073</v>
      </c>
      <c r="D210" s="25">
        <v>16552</v>
      </c>
      <c r="E210" s="25">
        <v>0.75</v>
      </c>
      <c r="F210" s="25" t="s">
        <v>53</v>
      </c>
      <c r="G210" s="25" t="s">
        <v>36</v>
      </c>
    </row>
    <row r="211" spans="1:7" x14ac:dyDescent="0.35">
      <c r="A211" s="25" t="s">
        <v>1885</v>
      </c>
      <c r="B211" s="25" t="s">
        <v>1886</v>
      </c>
      <c r="C211" s="25" t="s">
        <v>3066</v>
      </c>
      <c r="D211" s="25">
        <v>7493</v>
      </c>
      <c r="E211" s="25">
        <v>1.802</v>
      </c>
      <c r="F211" s="25" t="s">
        <v>53</v>
      </c>
      <c r="G211" s="25" t="s">
        <v>878</v>
      </c>
    </row>
    <row r="212" spans="1:7" x14ac:dyDescent="0.35">
      <c r="A212" s="25" t="s">
        <v>2004</v>
      </c>
      <c r="B212" s="25" t="s">
        <v>2005</v>
      </c>
      <c r="C212" s="25" t="s">
        <v>3073</v>
      </c>
      <c r="D212" s="25">
        <v>32458</v>
      </c>
      <c r="E212" s="25">
        <v>0.75</v>
      </c>
      <c r="F212" s="25" t="s">
        <v>47</v>
      </c>
      <c r="G212" s="25" t="s">
        <v>878</v>
      </c>
    </row>
    <row r="213" spans="1:7" x14ac:dyDescent="0.35">
      <c r="A213" s="25" t="s">
        <v>1932</v>
      </c>
      <c r="B213" s="25" t="s">
        <v>1933</v>
      </c>
      <c r="C213" s="25" t="s">
        <v>3070</v>
      </c>
      <c r="D213" s="25">
        <v>8593</v>
      </c>
      <c r="E213" s="25">
        <v>1.486</v>
      </c>
      <c r="F213" s="25" t="s">
        <v>36</v>
      </c>
      <c r="G213" s="25" t="s">
        <v>878</v>
      </c>
    </row>
    <row r="214" spans="1:7" x14ac:dyDescent="0.35">
      <c r="A214" s="25" t="s">
        <v>2567</v>
      </c>
      <c r="B214" s="25" t="s">
        <v>2568</v>
      </c>
      <c r="C214" s="25" t="s">
        <v>3073</v>
      </c>
      <c r="D214" s="25">
        <v>32458</v>
      </c>
      <c r="E214" s="25">
        <v>0.75</v>
      </c>
      <c r="F214" s="25" t="s">
        <v>73</v>
      </c>
      <c r="G214" s="25" t="s">
        <v>878</v>
      </c>
    </row>
    <row r="215" spans="1:7" x14ac:dyDescent="0.35">
      <c r="A215" s="25" t="s">
        <v>3246</v>
      </c>
      <c r="B215" s="25" t="s">
        <v>3247</v>
      </c>
      <c r="C215" s="25" t="s">
        <v>3065</v>
      </c>
      <c r="D215" s="25">
        <v>3943</v>
      </c>
      <c r="E215" s="25">
        <v>3.2320000000000002</v>
      </c>
      <c r="F215" s="25" t="s">
        <v>53</v>
      </c>
      <c r="G215" s="25" t="s">
        <v>36</v>
      </c>
    </row>
    <row r="216" spans="1:7" x14ac:dyDescent="0.35">
      <c r="A216" s="25" t="s">
        <v>3857</v>
      </c>
      <c r="B216" s="25" t="s">
        <v>3858</v>
      </c>
      <c r="C216" s="25" t="s">
        <v>3066</v>
      </c>
      <c r="D216" s="25">
        <v>12729</v>
      </c>
      <c r="E216" s="25">
        <v>2.9790000000000001</v>
      </c>
      <c r="F216" s="25" t="s">
        <v>160</v>
      </c>
      <c r="G216" s="25" t="s">
        <v>36</v>
      </c>
    </row>
    <row r="217" spans="1:7" x14ac:dyDescent="0.35">
      <c r="A217" s="25" t="s">
        <v>1974</v>
      </c>
      <c r="B217" s="25" t="s">
        <v>1975</v>
      </c>
      <c r="C217" s="25" t="s">
        <v>3065</v>
      </c>
      <c r="D217" s="25">
        <v>9856</v>
      </c>
      <c r="E217" s="25">
        <v>3.5249999999999999</v>
      </c>
      <c r="F217" s="25" t="s">
        <v>78</v>
      </c>
      <c r="G217" s="25" t="s">
        <v>36</v>
      </c>
    </row>
    <row r="218" spans="1:7" x14ac:dyDescent="0.35">
      <c r="A218" s="25" t="s">
        <v>4927</v>
      </c>
      <c r="B218" s="25" t="s">
        <v>4928</v>
      </c>
      <c r="C218" s="25" t="s">
        <v>3084</v>
      </c>
      <c r="D218" s="25">
        <v>4244</v>
      </c>
      <c r="E218" s="25">
        <v>5.0170000000000003</v>
      </c>
      <c r="F218" s="25" t="s">
        <v>159</v>
      </c>
      <c r="G218" s="25" t="s">
        <v>36</v>
      </c>
    </row>
    <row r="219" spans="1:7" x14ac:dyDescent="0.35">
      <c r="A219" s="25" t="s">
        <v>2108</v>
      </c>
      <c r="B219" s="25" t="s">
        <v>2109</v>
      </c>
      <c r="C219" s="25" t="s">
        <v>3070</v>
      </c>
      <c r="D219" s="25">
        <v>29103</v>
      </c>
      <c r="E219" s="25">
        <v>0.98599999999999999</v>
      </c>
      <c r="F219" s="25" t="s">
        <v>53</v>
      </c>
      <c r="G219" s="25" t="s">
        <v>36</v>
      </c>
    </row>
    <row r="220" spans="1:7" x14ac:dyDescent="0.35">
      <c r="A220" s="25" t="s">
        <v>4944</v>
      </c>
      <c r="B220" s="25" t="s">
        <v>4945</v>
      </c>
      <c r="C220" s="25" t="s">
        <v>3065</v>
      </c>
      <c r="D220" s="25">
        <v>5858</v>
      </c>
      <c r="E220" s="25">
        <v>4.4859999999999998</v>
      </c>
      <c r="F220" s="25" t="s">
        <v>36</v>
      </c>
      <c r="G220" s="25" t="s">
        <v>36</v>
      </c>
    </row>
    <row r="221" spans="1:7" x14ac:dyDescent="0.35">
      <c r="A221" s="25" t="s">
        <v>2138</v>
      </c>
      <c r="B221" s="25" t="s">
        <v>2139</v>
      </c>
      <c r="C221" s="25" t="s">
        <v>3066</v>
      </c>
      <c r="D221" s="25">
        <v>5257</v>
      </c>
      <c r="E221" s="25">
        <v>2.6040000000000001</v>
      </c>
      <c r="F221" s="25" t="s">
        <v>47</v>
      </c>
      <c r="G221" s="25" t="s">
        <v>36</v>
      </c>
    </row>
    <row r="222" spans="1:7" x14ac:dyDescent="0.35">
      <c r="A222" s="25" t="s">
        <v>2124</v>
      </c>
      <c r="B222" s="25" t="s">
        <v>2125</v>
      </c>
      <c r="C222" s="25" t="s">
        <v>3073</v>
      </c>
      <c r="D222" s="25">
        <v>32458</v>
      </c>
      <c r="E222" s="25">
        <v>0.75</v>
      </c>
      <c r="F222" s="25" t="s">
        <v>36</v>
      </c>
      <c r="G222" s="25" t="s">
        <v>878</v>
      </c>
    </row>
    <row r="223" spans="1:7" x14ac:dyDescent="0.35">
      <c r="A223" s="25" t="s">
        <v>2126</v>
      </c>
      <c r="B223" s="25" t="s">
        <v>2127</v>
      </c>
      <c r="C223" s="25" t="s">
        <v>3073</v>
      </c>
      <c r="D223" s="25">
        <v>32458</v>
      </c>
      <c r="E223" s="25">
        <v>0.75</v>
      </c>
      <c r="F223" s="25" t="s">
        <v>36</v>
      </c>
      <c r="G223" s="25" t="s">
        <v>878</v>
      </c>
    </row>
    <row r="224" spans="1:7" x14ac:dyDescent="0.35">
      <c r="A224" s="25" t="s">
        <v>3849</v>
      </c>
      <c r="B224" s="25" t="s">
        <v>3850</v>
      </c>
      <c r="C224" s="25" t="s">
        <v>3065</v>
      </c>
      <c r="D224" s="25">
        <v>4000</v>
      </c>
      <c r="E224" s="25">
        <v>3.202</v>
      </c>
      <c r="F224" s="25" t="s">
        <v>110</v>
      </c>
      <c r="G224" s="25" t="s">
        <v>36</v>
      </c>
    </row>
    <row r="225" spans="1:7" x14ac:dyDescent="0.35">
      <c r="A225" s="25" t="s">
        <v>2080</v>
      </c>
      <c r="B225" s="25" t="s">
        <v>2081</v>
      </c>
      <c r="C225" s="25" t="s">
        <v>3073</v>
      </c>
      <c r="D225" s="25">
        <v>11805</v>
      </c>
      <c r="E225" s="25">
        <v>0.75</v>
      </c>
      <c r="F225" s="25" t="s">
        <v>53</v>
      </c>
      <c r="G225" s="25" t="s">
        <v>878</v>
      </c>
    </row>
    <row r="226" spans="1:7" x14ac:dyDescent="0.35">
      <c r="A226" s="25" t="s">
        <v>2028</v>
      </c>
      <c r="B226" s="25" t="s">
        <v>2029</v>
      </c>
      <c r="C226" s="25" t="s">
        <v>3073</v>
      </c>
      <c r="D226" s="25">
        <v>11805</v>
      </c>
      <c r="E226" s="25">
        <v>0.75</v>
      </c>
      <c r="F226" s="25" t="s">
        <v>36</v>
      </c>
      <c r="G226" s="25" t="s">
        <v>878</v>
      </c>
    </row>
    <row r="227" spans="1:7" x14ac:dyDescent="0.35">
      <c r="A227" s="25" t="s">
        <v>2545</v>
      </c>
      <c r="B227" s="25" t="s">
        <v>2546</v>
      </c>
      <c r="C227" s="25" t="s">
        <v>3073</v>
      </c>
      <c r="D227" s="25">
        <v>56722</v>
      </c>
      <c r="E227" s="25">
        <v>0.70499999999999996</v>
      </c>
      <c r="F227" s="25" t="s">
        <v>53</v>
      </c>
      <c r="G227" s="25" t="s">
        <v>36</v>
      </c>
    </row>
    <row r="228" spans="1:7" x14ac:dyDescent="0.35">
      <c r="A228" s="25" t="s">
        <v>1902</v>
      </c>
      <c r="B228" s="25" t="s">
        <v>1903</v>
      </c>
      <c r="C228" s="25" t="s">
        <v>3066</v>
      </c>
      <c r="D228" s="25">
        <v>7102</v>
      </c>
      <c r="E228" s="25">
        <v>1.9239999999999999</v>
      </c>
      <c r="F228" s="25" t="s">
        <v>148</v>
      </c>
      <c r="G228" s="25" t="s">
        <v>878</v>
      </c>
    </row>
    <row r="229" spans="1:7" x14ac:dyDescent="0.35">
      <c r="A229" s="25" t="s">
        <v>4911</v>
      </c>
      <c r="B229" s="25" t="s">
        <v>4912</v>
      </c>
      <c r="C229" s="25" t="s">
        <v>3073</v>
      </c>
      <c r="D229" s="25">
        <v>16552</v>
      </c>
      <c r="E229" s="25">
        <v>0.74299999999999999</v>
      </c>
      <c r="F229" s="25" t="s">
        <v>110</v>
      </c>
      <c r="G229" s="25" t="s">
        <v>36</v>
      </c>
    </row>
    <row r="230" spans="1:7" x14ac:dyDescent="0.35">
      <c r="A230" s="25" t="s">
        <v>2575</v>
      </c>
      <c r="B230" s="25" t="s">
        <v>2576</v>
      </c>
      <c r="C230" s="25" t="s">
        <v>3066</v>
      </c>
      <c r="D230" s="25">
        <v>4831</v>
      </c>
      <c r="E230" s="25">
        <v>2.7879999999999998</v>
      </c>
      <c r="F230" s="25" t="s">
        <v>87</v>
      </c>
      <c r="G230" s="25" t="s">
        <v>36</v>
      </c>
    </row>
    <row r="231" spans="1:7" x14ac:dyDescent="0.35">
      <c r="A231" s="25" t="s">
        <v>2140</v>
      </c>
      <c r="B231" s="25" t="s">
        <v>2141</v>
      </c>
      <c r="C231" s="25" t="s">
        <v>3073</v>
      </c>
      <c r="D231" s="25">
        <v>11805</v>
      </c>
      <c r="E231" s="25">
        <v>0.75</v>
      </c>
      <c r="F231" s="25" t="s">
        <v>36</v>
      </c>
      <c r="G231" s="25" t="s">
        <v>878</v>
      </c>
    </row>
    <row r="232" spans="1:7" x14ac:dyDescent="0.35">
      <c r="A232" s="25" t="s">
        <v>2507</v>
      </c>
      <c r="B232" s="25" t="s">
        <v>2508</v>
      </c>
      <c r="C232" s="25" t="s">
        <v>3066</v>
      </c>
      <c r="D232" s="25">
        <v>20394</v>
      </c>
      <c r="E232" s="25">
        <v>1.8460000000000001</v>
      </c>
      <c r="F232" s="25" t="s">
        <v>78</v>
      </c>
      <c r="G232" s="25" t="s">
        <v>878</v>
      </c>
    </row>
    <row r="233" spans="1:7" x14ac:dyDescent="0.35">
      <c r="A233" s="25" t="s">
        <v>2620</v>
      </c>
      <c r="B233" s="25" t="s">
        <v>2621</v>
      </c>
      <c r="C233" s="25" t="s">
        <v>3066</v>
      </c>
      <c r="D233" s="25">
        <v>7346</v>
      </c>
      <c r="E233" s="25">
        <v>1.849</v>
      </c>
      <c r="F233" s="25" t="s">
        <v>53</v>
      </c>
      <c r="G233" s="25" t="s">
        <v>878</v>
      </c>
    </row>
    <row r="234" spans="1:7" x14ac:dyDescent="0.35">
      <c r="A234" s="25" t="s">
        <v>3838</v>
      </c>
      <c r="B234" s="25" t="s">
        <v>3839</v>
      </c>
      <c r="C234" s="25" t="s">
        <v>3073</v>
      </c>
      <c r="D234" s="25">
        <v>11805</v>
      </c>
      <c r="E234" s="25">
        <v>0.75</v>
      </c>
      <c r="F234" s="25" t="s">
        <v>73</v>
      </c>
      <c r="G234" s="25" t="s">
        <v>878</v>
      </c>
    </row>
    <row r="235" spans="1:7" x14ac:dyDescent="0.35">
      <c r="A235" s="25" t="s">
        <v>3843</v>
      </c>
      <c r="B235" s="25" t="s">
        <v>3844</v>
      </c>
      <c r="C235" s="25" t="s">
        <v>3070</v>
      </c>
      <c r="D235" s="25">
        <v>11034</v>
      </c>
      <c r="E235" s="25">
        <v>0.90700000000000003</v>
      </c>
      <c r="F235" s="25" t="s">
        <v>68</v>
      </c>
      <c r="G235" s="25" t="s">
        <v>36</v>
      </c>
    </row>
    <row r="236" spans="1:7" x14ac:dyDescent="0.35">
      <c r="A236" s="25" t="s">
        <v>2102</v>
      </c>
      <c r="B236" s="25" t="s">
        <v>2103</v>
      </c>
      <c r="C236" s="25" t="s">
        <v>3073</v>
      </c>
      <c r="D236" s="25">
        <v>32458</v>
      </c>
      <c r="E236" s="25">
        <v>0.75</v>
      </c>
      <c r="F236" s="25" t="s">
        <v>36</v>
      </c>
      <c r="G236" s="25" t="s">
        <v>878</v>
      </c>
    </row>
    <row r="237" spans="1:7" x14ac:dyDescent="0.35">
      <c r="A237" s="25" t="s">
        <v>1960</v>
      </c>
      <c r="B237" s="25" t="s">
        <v>1961</v>
      </c>
      <c r="C237" s="25" t="s">
        <v>3073</v>
      </c>
      <c r="D237" s="25">
        <v>32458</v>
      </c>
      <c r="E237" s="25">
        <v>0.75</v>
      </c>
      <c r="F237" s="25" t="s">
        <v>39</v>
      </c>
      <c r="G237" s="25" t="s">
        <v>36</v>
      </c>
    </row>
    <row r="238" spans="1:7" x14ac:dyDescent="0.35">
      <c r="A238" s="25" t="s">
        <v>2044</v>
      </c>
      <c r="B238" s="25" t="s">
        <v>2045</v>
      </c>
      <c r="C238" s="25" t="s">
        <v>3066</v>
      </c>
      <c r="D238" s="25">
        <v>4209</v>
      </c>
      <c r="E238" s="25">
        <v>3.093</v>
      </c>
      <c r="F238" s="25" t="s">
        <v>159</v>
      </c>
      <c r="G238" s="25" t="s">
        <v>36</v>
      </c>
    </row>
    <row r="239" spans="1:7" x14ac:dyDescent="0.35">
      <c r="A239" s="25" t="s">
        <v>4972</v>
      </c>
      <c r="B239" s="25" t="s">
        <v>4973</v>
      </c>
      <c r="C239" s="25" t="s">
        <v>3073</v>
      </c>
      <c r="D239" s="25">
        <v>31102</v>
      </c>
      <c r="E239" s="25">
        <v>0.84699999999999998</v>
      </c>
      <c r="F239" s="25" t="s">
        <v>87</v>
      </c>
      <c r="G239" s="25" t="s">
        <v>878</v>
      </c>
    </row>
    <row r="240" spans="1:7" x14ac:dyDescent="0.35">
      <c r="A240" s="25" t="s">
        <v>5009</v>
      </c>
      <c r="B240" s="25" t="s">
        <v>5010</v>
      </c>
      <c r="C240" s="25" t="s">
        <v>3073</v>
      </c>
      <c r="D240" s="25">
        <v>56338</v>
      </c>
      <c r="E240" s="25">
        <v>0.73799999999999999</v>
      </c>
      <c r="F240" s="25" t="s">
        <v>50</v>
      </c>
      <c r="G240" s="25" t="s">
        <v>878</v>
      </c>
    </row>
    <row r="241" spans="1:7" x14ac:dyDescent="0.35">
      <c r="A241" s="25" t="s">
        <v>2114</v>
      </c>
      <c r="B241" s="25" t="s">
        <v>2115</v>
      </c>
      <c r="C241" s="25" t="s">
        <v>3073</v>
      </c>
      <c r="D241" s="25">
        <v>32458</v>
      </c>
      <c r="E241" s="25">
        <v>0.75</v>
      </c>
      <c r="F241" s="25" t="s">
        <v>36</v>
      </c>
      <c r="G241" s="25" t="s">
        <v>878</v>
      </c>
    </row>
    <row r="242" spans="1:7" x14ac:dyDescent="0.35">
      <c r="A242" s="25" t="s">
        <v>2505</v>
      </c>
      <c r="B242" s="25" t="s">
        <v>2506</v>
      </c>
      <c r="C242" s="25" t="s">
        <v>3070</v>
      </c>
      <c r="D242" s="25">
        <v>20697</v>
      </c>
      <c r="E242" s="25">
        <v>1.81</v>
      </c>
      <c r="F242" s="25" t="s">
        <v>78</v>
      </c>
      <c r="G242" s="25" t="s">
        <v>878</v>
      </c>
    </row>
    <row r="243" spans="1:7" x14ac:dyDescent="0.35">
      <c r="A243" s="25" t="s">
        <v>2098</v>
      </c>
      <c r="B243" s="25" t="s">
        <v>2099</v>
      </c>
      <c r="C243" s="25" t="s">
        <v>3073</v>
      </c>
      <c r="D243" s="25">
        <v>32458</v>
      </c>
      <c r="E243" s="25">
        <v>0.75</v>
      </c>
      <c r="F243" s="25" t="s">
        <v>53</v>
      </c>
      <c r="G243" s="25" t="s">
        <v>878</v>
      </c>
    </row>
    <row r="244" spans="1:7" x14ac:dyDescent="0.35">
      <c r="A244" s="25" t="s">
        <v>3280</v>
      </c>
      <c r="B244" s="25" t="s">
        <v>3281</v>
      </c>
      <c r="C244" s="25" t="s">
        <v>3066</v>
      </c>
      <c r="D244" s="25">
        <v>16778</v>
      </c>
      <c r="E244" s="25">
        <v>2.327</v>
      </c>
      <c r="F244" s="25" t="s">
        <v>36</v>
      </c>
      <c r="G244" s="25" t="s">
        <v>878</v>
      </c>
    </row>
    <row r="245" spans="1:7" x14ac:dyDescent="0.35">
      <c r="A245" s="25" t="s">
        <v>2112</v>
      </c>
      <c r="B245" s="25" t="s">
        <v>2113</v>
      </c>
      <c r="C245" s="25" t="s">
        <v>3073</v>
      </c>
      <c r="D245" s="25">
        <v>32458</v>
      </c>
      <c r="E245" s="25">
        <v>0.75</v>
      </c>
      <c r="F245" s="25" t="s">
        <v>159</v>
      </c>
      <c r="G245" s="25" t="s">
        <v>36</v>
      </c>
    </row>
    <row r="246" spans="1:7" x14ac:dyDescent="0.35">
      <c r="A246" s="25" t="s">
        <v>2167</v>
      </c>
      <c r="B246" s="25" t="s">
        <v>2168</v>
      </c>
      <c r="C246" s="25" t="s">
        <v>3073</v>
      </c>
      <c r="D246" s="25">
        <v>32458</v>
      </c>
      <c r="E246" s="25">
        <v>0.75</v>
      </c>
      <c r="F246" s="25" t="s">
        <v>68</v>
      </c>
      <c r="G246" s="25" t="s">
        <v>878</v>
      </c>
    </row>
    <row r="247" spans="1:7" x14ac:dyDescent="0.35">
      <c r="A247" s="25" t="s">
        <v>1962</v>
      </c>
      <c r="B247" s="25" t="s">
        <v>1963</v>
      </c>
      <c r="C247" s="25" t="s">
        <v>3084</v>
      </c>
      <c r="D247" s="25">
        <v>3367</v>
      </c>
      <c r="E247" s="25">
        <v>5.3739999999999997</v>
      </c>
      <c r="F247" s="25" t="s">
        <v>148</v>
      </c>
      <c r="G247" s="25" t="s">
        <v>36</v>
      </c>
    </row>
    <row r="248" spans="1:7" x14ac:dyDescent="0.35">
      <c r="A248" s="25" t="s">
        <v>1912</v>
      </c>
      <c r="B248" s="25" t="s">
        <v>1913</v>
      </c>
      <c r="C248" s="25" t="s">
        <v>3073</v>
      </c>
      <c r="D248" s="25">
        <v>32458</v>
      </c>
      <c r="E248" s="25">
        <v>0.75</v>
      </c>
      <c r="F248" s="25" t="s">
        <v>36</v>
      </c>
      <c r="G248" s="25" t="s">
        <v>878</v>
      </c>
    </row>
    <row r="249" spans="1:7" x14ac:dyDescent="0.35">
      <c r="A249" s="25" t="s">
        <v>2014</v>
      </c>
      <c r="B249" s="25" t="s">
        <v>2015</v>
      </c>
      <c r="C249" s="25" t="s">
        <v>3070</v>
      </c>
      <c r="D249" s="25">
        <v>29716</v>
      </c>
      <c r="E249" s="25">
        <v>0.94799999999999995</v>
      </c>
      <c r="F249" s="25" t="s">
        <v>39</v>
      </c>
      <c r="G249" s="25" t="s">
        <v>36</v>
      </c>
    </row>
    <row r="250" spans="1:7" x14ac:dyDescent="0.35">
      <c r="A250" s="25" t="s">
        <v>3309</v>
      </c>
      <c r="B250" s="25" t="s">
        <v>3310</v>
      </c>
      <c r="C250" s="25" t="s">
        <v>3073</v>
      </c>
      <c r="D250" s="25">
        <v>32458</v>
      </c>
      <c r="E250" s="25">
        <v>0.75</v>
      </c>
      <c r="F250" s="25" t="s">
        <v>53</v>
      </c>
      <c r="G250" s="25" t="s">
        <v>878</v>
      </c>
    </row>
    <row r="251" spans="1:7" x14ac:dyDescent="0.35">
      <c r="A251" s="25" t="s">
        <v>3311</v>
      </c>
      <c r="B251" s="25" t="s">
        <v>3312</v>
      </c>
      <c r="C251" s="25" t="s">
        <v>3066</v>
      </c>
      <c r="D251" s="25">
        <v>14224</v>
      </c>
      <c r="E251" s="25">
        <v>2.7250000000000001</v>
      </c>
      <c r="F251" s="25" t="s">
        <v>87</v>
      </c>
      <c r="G251" s="25" t="s">
        <v>36</v>
      </c>
    </row>
    <row r="252" spans="1:7" x14ac:dyDescent="0.35">
      <c r="A252" s="25" t="s">
        <v>1877</v>
      </c>
      <c r="B252" s="25" t="s">
        <v>1878</v>
      </c>
      <c r="C252" s="25" t="s">
        <v>3066</v>
      </c>
      <c r="D252" s="25">
        <v>5677</v>
      </c>
      <c r="E252" s="25">
        <v>2.4300000000000002</v>
      </c>
      <c r="F252" s="25" t="s">
        <v>36</v>
      </c>
      <c r="G252" s="25" t="s">
        <v>878</v>
      </c>
    </row>
    <row r="253" spans="1:7" x14ac:dyDescent="0.35">
      <c r="A253" s="25" t="s">
        <v>2577</v>
      </c>
      <c r="B253" s="25" t="s">
        <v>2578</v>
      </c>
      <c r="C253" s="25" t="s">
        <v>3070</v>
      </c>
      <c r="D253" s="25">
        <v>9183</v>
      </c>
      <c r="E253" s="25">
        <v>1.3460000000000001</v>
      </c>
      <c r="F253" s="25" t="s">
        <v>87</v>
      </c>
      <c r="G253" s="25" t="s">
        <v>878</v>
      </c>
    </row>
    <row r="254" spans="1:7" x14ac:dyDescent="0.35">
      <c r="A254" s="25" t="s">
        <v>3250</v>
      </c>
      <c r="B254" s="25" t="s">
        <v>3251</v>
      </c>
      <c r="C254" s="25" t="s">
        <v>3070</v>
      </c>
      <c r="D254" s="25">
        <v>10068</v>
      </c>
      <c r="E254" s="25">
        <v>1.1479999999999999</v>
      </c>
      <c r="F254" s="25" t="s">
        <v>53</v>
      </c>
      <c r="G254" s="25" t="s">
        <v>36</v>
      </c>
    </row>
    <row r="255" spans="1:7" x14ac:dyDescent="0.35">
      <c r="A255" s="25" t="s">
        <v>1998</v>
      </c>
      <c r="B255" s="25" t="s">
        <v>1999</v>
      </c>
      <c r="C255" s="25" t="s">
        <v>3070</v>
      </c>
      <c r="D255" s="25">
        <v>21860</v>
      </c>
      <c r="E255" s="25">
        <v>1.6679999999999999</v>
      </c>
      <c r="F255" s="25" t="s">
        <v>87</v>
      </c>
      <c r="G255" s="25" t="s">
        <v>878</v>
      </c>
    </row>
    <row r="256" spans="1:7" x14ac:dyDescent="0.35">
      <c r="A256" s="25" t="s">
        <v>2084</v>
      </c>
      <c r="B256" s="25" t="s">
        <v>2085</v>
      </c>
      <c r="C256" s="25" t="s">
        <v>3073</v>
      </c>
      <c r="D256" s="25">
        <v>11805</v>
      </c>
      <c r="E256" s="25">
        <v>0.75</v>
      </c>
      <c r="F256" s="25" t="s">
        <v>36</v>
      </c>
      <c r="G256" s="25" t="s">
        <v>878</v>
      </c>
    </row>
    <row r="257" spans="1:7" x14ac:dyDescent="0.35">
      <c r="A257" s="25" t="s">
        <v>2612</v>
      </c>
      <c r="B257" s="25" t="s">
        <v>2613</v>
      </c>
      <c r="C257" s="25" t="s">
        <v>3073</v>
      </c>
      <c r="D257" s="25">
        <v>11805</v>
      </c>
      <c r="E257" s="25">
        <v>0.75</v>
      </c>
      <c r="F257" s="25" t="s">
        <v>73</v>
      </c>
      <c r="G257" s="25" t="s">
        <v>878</v>
      </c>
    </row>
    <row r="258" spans="1:7" x14ac:dyDescent="0.35">
      <c r="A258" s="25" t="s">
        <v>2118</v>
      </c>
      <c r="B258" s="25" t="s">
        <v>2119</v>
      </c>
      <c r="C258" s="25" t="s">
        <v>3073</v>
      </c>
      <c r="D258" s="25">
        <v>32458</v>
      </c>
      <c r="E258" s="25">
        <v>0.75</v>
      </c>
      <c r="F258" s="25" t="s">
        <v>39</v>
      </c>
      <c r="G258" s="25" t="s">
        <v>36</v>
      </c>
    </row>
    <row r="259" spans="1:7" x14ac:dyDescent="0.35">
      <c r="A259" s="25" t="s">
        <v>2626</v>
      </c>
      <c r="B259" s="25" t="s">
        <v>2627</v>
      </c>
      <c r="C259" s="25" t="s">
        <v>3070</v>
      </c>
      <c r="D259" s="25">
        <v>10461</v>
      </c>
      <c r="E259" s="25">
        <v>1.04</v>
      </c>
      <c r="F259" s="25" t="s">
        <v>83</v>
      </c>
      <c r="G259" s="25" t="s">
        <v>36</v>
      </c>
    </row>
    <row r="260" spans="1:7" x14ac:dyDescent="0.35">
      <c r="A260" s="25" t="s">
        <v>2018</v>
      </c>
      <c r="B260" s="25" t="s">
        <v>2019</v>
      </c>
      <c r="C260" s="25" t="s">
        <v>3073</v>
      </c>
      <c r="D260" s="25">
        <v>11805</v>
      </c>
      <c r="E260" s="25">
        <v>0.75</v>
      </c>
      <c r="F260" s="25" t="s">
        <v>36</v>
      </c>
      <c r="G260" s="25" t="s">
        <v>878</v>
      </c>
    </row>
    <row r="261" spans="1:7" x14ac:dyDescent="0.35">
      <c r="A261" s="25" t="s">
        <v>2048</v>
      </c>
      <c r="B261" s="25" t="s">
        <v>2049</v>
      </c>
      <c r="C261" s="25" t="s">
        <v>3073</v>
      </c>
      <c r="D261" s="25">
        <v>32458</v>
      </c>
      <c r="E261" s="25">
        <v>0.75</v>
      </c>
      <c r="F261" s="25" t="s">
        <v>73</v>
      </c>
      <c r="G261" s="25" t="s">
        <v>878</v>
      </c>
    </row>
    <row r="262" spans="1:7" x14ac:dyDescent="0.35">
      <c r="A262" s="25" t="s">
        <v>3893</v>
      </c>
      <c r="B262" s="25" t="s">
        <v>3894</v>
      </c>
      <c r="C262" s="25" t="s">
        <v>3070</v>
      </c>
      <c r="D262" s="25">
        <v>27942</v>
      </c>
      <c r="E262" s="25">
        <v>1.0980000000000001</v>
      </c>
      <c r="F262" s="25" t="s">
        <v>42</v>
      </c>
      <c r="G262" s="25" t="s">
        <v>36</v>
      </c>
    </row>
    <row r="263" spans="1:7" x14ac:dyDescent="0.35">
      <c r="A263" s="25" t="s">
        <v>1984</v>
      </c>
      <c r="B263" s="25" t="s">
        <v>1985</v>
      </c>
      <c r="C263" s="25" t="s">
        <v>3073</v>
      </c>
      <c r="D263" s="25">
        <v>32458</v>
      </c>
      <c r="E263" s="25">
        <v>0.75</v>
      </c>
      <c r="F263" s="25" t="s">
        <v>78</v>
      </c>
      <c r="G263" s="25" t="s">
        <v>878</v>
      </c>
    </row>
    <row r="264" spans="1:7" x14ac:dyDescent="0.35">
      <c r="A264" s="25" t="s">
        <v>3990</v>
      </c>
      <c r="B264" s="25" t="s">
        <v>3991</v>
      </c>
      <c r="C264" s="25" t="s">
        <v>3066</v>
      </c>
      <c r="D264" s="25">
        <v>18209</v>
      </c>
      <c r="E264" s="25">
        <v>2.13</v>
      </c>
      <c r="F264" s="25" t="s">
        <v>36</v>
      </c>
      <c r="G264" s="25" t="s">
        <v>36</v>
      </c>
    </row>
    <row r="265" spans="1:7" x14ac:dyDescent="0.35">
      <c r="A265" s="25" t="s">
        <v>3232</v>
      </c>
      <c r="B265" s="25" t="s">
        <v>3233</v>
      </c>
      <c r="C265" s="25" t="s">
        <v>3064</v>
      </c>
      <c r="D265" s="25">
        <v>815</v>
      </c>
      <c r="E265" s="25">
        <v>6.1040000000000001</v>
      </c>
      <c r="F265" s="25" t="s">
        <v>36</v>
      </c>
      <c r="G265" s="25" t="s">
        <v>36</v>
      </c>
    </row>
    <row r="266" spans="1:7" x14ac:dyDescent="0.35">
      <c r="A266" s="25" t="s">
        <v>2594</v>
      </c>
      <c r="B266" s="25" t="s">
        <v>2595</v>
      </c>
      <c r="C266" s="25" t="s">
        <v>3073</v>
      </c>
      <c r="D266" s="25">
        <v>11805</v>
      </c>
      <c r="E266" s="25">
        <v>0.75</v>
      </c>
      <c r="F266" s="25" t="s">
        <v>36</v>
      </c>
      <c r="G266" s="25" t="s">
        <v>878</v>
      </c>
    </row>
    <row r="267" spans="1:7" x14ac:dyDescent="0.35">
      <c r="A267" s="25" t="s">
        <v>3872</v>
      </c>
      <c r="B267" s="25" t="s">
        <v>3056</v>
      </c>
      <c r="C267" s="25" t="s">
        <v>3073</v>
      </c>
      <c r="D267" s="25">
        <v>32458</v>
      </c>
      <c r="E267" s="25">
        <v>0.75</v>
      </c>
      <c r="F267" s="25" t="s">
        <v>53</v>
      </c>
      <c r="G267" s="25" t="s">
        <v>878</v>
      </c>
    </row>
    <row r="268" spans="1:7" x14ac:dyDescent="0.35">
      <c r="A268" s="25" t="s">
        <v>2511</v>
      </c>
      <c r="B268" s="25" t="s">
        <v>2512</v>
      </c>
      <c r="C268" s="25" t="s">
        <v>3084</v>
      </c>
      <c r="D268" s="25">
        <v>1283</v>
      </c>
      <c r="E268" s="25">
        <v>5.29</v>
      </c>
      <c r="F268" s="25" t="s">
        <v>47</v>
      </c>
      <c r="G268" s="25" t="s">
        <v>36</v>
      </c>
    </row>
    <row r="269" spans="1:7" x14ac:dyDescent="0.35">
      <c r="A269" s="25" t="s">
        <v>2632</v>
      </c>
      <c r="B269" s="25" t="s">
        <v>2633</v>
      </c>
      <c r="C269" s="25" t="s">
        <v>3073</v>
      </c>
      <c r="D269" s="25">
        <v>32458</v>
      </c>
      <c r="E269" s="25">
        <v>0.75</v>
      </c>
      <c r="F269" s="25" t="s">
        <v>36</v>
      </c>
      <c r="G269" s="25" t="s">
        <v>878</v>
      </c>
    </row>
    <row r="270" spans="1:7" x14ac:dyDescent="0.35">
      <c r="A270" s="25" t="s">
        <v>3832</v>
      </c>
      <c r="B270" s="25" t="s">
        <v>3833</v>
      </c>
      <c r="C270" s="25" t="s">
        <v>3065</v>
      </c>
      <c r="D270" s="25">
        <v>3961</v>
      </c>
      <c r="E270" s="25">
        <v>3.2229999999999999</v>
      </c>
      <c r="F270" s="25" t="s">
        <v>50</v>
      </c>
      <c r="G270" s="25" t="s">
        <v>36</v>
      </c>
    </row>
    <row r="271" spans="1:7" x14ac:dyDescent="0.35">
      <c r="A271" s="25" t="s">
        <v>3826</v>
      </c>
      <c r="B271" s="25" t="s">
        <v>3827</v>
      </c>
      <c r="C271" s="25" t="s">
        <v>3065</v>
      </c>
      <c r="D271" s="25">
        <v>2915</v>
      </c>
      <c r="E271" s="25">
        <v>3.8460000000000001</v>
      </c>
      <c r="F271" s="25" t="s">
        <v>35</v>
      </c>
      <c r="G271" s="25" t="s">
        <v>36</v>
      </c>
    </row>
    <row r="272" spans="1:7" x14ac:dyDescent="0.35">
      <c r="A272" s="25" t="s">
        <v>1918</v>
      </c>
      <c r="B272" s="25" t="s">
        <v>1919</v>
      </c>
      <c r="C272" s="25" t="s">
        <v>3066</v>
      </c>
      <c r="D272" s="25">
        <v>10971</v>
      </c>
      <c r="E272" s="25">
        <v>3.3039999999999998</v>
      </c>
      <c r="F272" s="25" t="s">
        <v>100</v>
      </c>
      <c r="G272" s="25" t="s">
        <v>36</v>
      </c>
    </row>
    <row r="273" spans="1:7" x14ac:dyDescent="0.35">
      <c r="A273" s="25" t="s">
        <v>2608</v>
      </c>
      <c r="B273" s="25" t="s">
        <v>2609</v>
      </c>
      <c r="C273" s="25" t="s">
        <v>3073</v>
      </c>
      <c r="D273" s="25">
        <v>32458</v>
      </c>
      <c r="E273" s="25">
        <v>0.75</v>
      </c>
      <c r="F273" s="25" t="s">
        <v>83</v>
      </c>
      <c r="G273" s="25" t="s">
        <v>878</v>
      </c>
    </row>
    <row r="274" spans="1:7" x14ac:dyDescent="0.35">
      <c r="A274" s="25" t="s">
        <v>2142</v>
      </c>
      <c r="B274" s="25" t="s">
        <v>2143</v>
      </c>
      <c r="C274" s="25" t="s">
        <v>3073</v>
      </c>
      <c r="D274" s="25">
        <v>11805</v>
      </c>
      <c r="E274" s="25">
        <v>0.75</v>
      </c>
      <c r="F274" s="25" t="s">
        <v>36</v>
      </c>
      <c r="G274" s="25" t="s">
        <v>878</v>
      </c>
    </row>
    <row r="275" spans="1:7" x14ac:dyDescent="0.35">
      <c r="A275" s="25" t="s">
        <v>1908</v>
      </c>
      <c r="B275" s="25" t="s">
        <v>1909</v>
      </c>
      <c r="C275" s="25" t="s">
        <v>3073</v>
      </c>
      <c r="D275" s="25">
        <v>32458</v>
      </c>
      <c r="E275" s="25">
        <v>0.75</v>
      </c>
      <c r="F275" s="25" t="s">
        <v>36</v>
      </c>
      <c r="G275" s="25" t="s">
        <v>878</v>
      </c>
    </row>
    <row r="276" spans="1:7" x14ac:dyDescent="0.35">
      <c r="A276" s="25" t="s">
        <v>4933</v>
      </c>
      <c r="B276" s="25" t="s">
        <v>4934</v>
      </c>
      <c r="C276" s="25" t="s">
        <v>3084</v>
      </c>
      <c r="D276" s="25">
        <v>4926</v>
      </c>
      <c r="E276" s="25">
        <v>4.7830000000000004</v>
      </c>
      <c r="F276" s="25" t="s">
        <v>39</v>
      </c>
      <c r="G276" s="25" t="s">
        <v>36</v>
      </c>
    </row>
    <row r="277" spans="1:7" x14ac:dyDescent="0.35">
      <c r="A277" s="25" t="s">
        <v>3824</v>
      </c>
      <c r="B277" s="25" t="s">
        <v>3825</v>
      </c>
      <c r="C277" s="25" t="s">
        <v>3084</v>
      </c>
      <c r="D277" s="25">
        <v>1602</v>
      </c>
      <c r="E277" s="25">
        <v>4.9089999999999998</v>
      </c>
      <c r="F277" s="25" t="s">
        <v>83</v>
      </c>
      <c r="G277" s="25" t="s">
        <v>36</v>
      </c>
    </row>
    <row r="278" spans="1:7" x14ac:dyDescent="0.35">
      <c r="A278" s="25" t="s">
        <v>3834</v>
      </c>
      <c r="B278" s="25" t="s">
        <v>3835</v>
      </c>
      <c r="C278" s="25" t="s">
        <v>3066</v>
      </c>
      <c r="D278" s="25">
        <v>6551</v>
      </c>
      <c r="E278" s="25">
        <v>2.1080000000000001</v>
      </c>
      <c r="F278" s="25" t="s">
        <v>110</v>
      </c>
      <c r="G278" s="25" t="s">
        <v>36</v>
      </c>
    </row>
    <row r="279" spans="1:7" x14ac:dyDescent="0.35">
      <c r="A279" s="25" t="s">
        <v>595</v>
      </c>
      <c r="B279" s="25" t="s">
        <v>596</v>
      </c>
      <c r="C279" s="25" t="s">
        <v>3066</v>
      </c>
      <c r="D279" s="25">
        <v>17866</v>
      </c>
      <c r="E279" s="25">
        <v>2.1800000000000002</v>
      </c>
      <c r="F279" s="25" t="s">
        <v>39</v>
      </c>
      <c r="G279" s="25" t="s">
        <v>36</v>
      </c>
    </row>
    <row r="280" spans="1:7" x14ac:dyDescent="0.35">
      <c r="A280" s="25" t="s">
        <v>2528</v>
      </c>
      <c r="B280" s="25" t="s">
        <v>4943</v>
      </c>
      <c r="C280" s="25" t="s">
        <v>3065</v>
      </c>
      <c r="D280" s="25">
        <v>5762</v>
      </c>
      <c r="E280" s="25">
        <v>4.5199999999999996</v>
      </c>
      <c r="F280" s="25" t="s">
        <v>68</v>
      </c>
      <c r="G280" s="25" t="s">
        <v>36</v>
      </c>
    </row>
    <row r="281" spans="1:7" x14ac:dyDescent="0.35">
      <c r="A281" s="25" t="s">
        <v>2166</v>
      </c>
      <c r="B281" s="25" t="s">
        <v>3859</v>
      </c>
      <c r="C281" s="25" t="s">
        <v>3084</v>
      </c>
      <c r="D281" s="25">
        <v>3136</v>
      </c>
      <c r="E281" s="25">
        <v>5.4969999999999999</v>
      </c>
      <c r="F281" s="25" t="s">
        <v>87</v>
      </c>
      <c r="G281" s="25" t="s">
        <v>36</v>
      </c>
    </row>
    <row r="282" spans="1:7" x14ac:dyDescent="0.35">
      <c r="A282" s="25" t="s">
        <v>4946</v>
      </c>
      <c r="B282" s="25" t="s">
        <v>4947</v>
      </c>
      <c r="C282" s="25" t="s">
        <v>3065</v>
      </c>
      <c r="D282" s="25">
        <v>6405</v>
      </c>
      <c r="E282" s="25">
        <v>4.3250000000000002</v>
      </c>
      <c r="F282" s="25" t="s">
        <v>36</v>
      </c>
      <c r="G282" s="25" t="s">
        <v>878</v>
      </c>
    </row>
    <row r="283" spans="1:7" x14ac:dyDescent="0.35">
      <c r="A283" s="25" t="s">
        <v>2537</v>
      </c>
      <c r="B283" s="25" t="s">
        <v>2538</v>
      </c>
      <c r="C283" s="25" t="s">
        <v>3084</v>
      </c>
      <c r="D283" s="25">
        <v>4071</v>
      </c>
      <c r="E283" s="25">
        <v>5.0810000000000004</v>
      </c>
      <c r="F283" s="25" t="s">
        <v>68</v>
      </c>
      <c r="G283" s="25" t="s">
        <v>36</v>
      </c>
    </row>
    <row r="284" spans="1:7" x14ac:dyDescent="0.35">
      <c r="A284" s="25" t="s">
        <v>2559</v>
      </c>
      <c r="B284" s="25" t="s">
        <v>2560</v>
      </c>
      <c r="C284" s="25" t="s">
        <v>3066</v>
      </c>
      <c r="D284" s="25">
        <v>4886</v>
      </c>
      <c r="E284" s="25">
        <v>2.7639999999999998</v>
      </c>
      <c r="F284" s="25" t="s">
        <v>78</v>
      </c>
      <c r="G284" s="25" t="s">
        <v>36</v>
      </c>
    </row>
    <row r="285" spans="1:7" x14ac:dyDescent="0.35">
      <c r="A285" s="25" t="s">
        <v>3286</v>
      </c>
      <c r="B285" s="25" t="s">
        <v>3287</v>
      </c>
      <c r="C285" s="25" t="s">
        <v>3070</v>
      </c>
      <c r="D285" s="25">
        <v>26974</v>
      </c>
      <c r="E285" s="25">
        <v>1.1830000000000001</v>
      </c>
      <c r="F285" s="25" t="s">
        <v>83</v>
      </c>
      <c r="G285" s="25" t="s">
        <v>36</v>
      </c>
    </row>
    <row r="286" spans="1:7" x14ac:dyDescent="0.35">
      <c r="A286" s="25" t="s">
        <v>3903</v>
      </c>
      <c r="B286" s="25" t="s">
        <v>3904</v>
      </c>
      <c r="C286" s="25" t="s">
        <v>3066</v>
      </c>
      <c r="D286" s="25">
        <v>12966</v>
      </c>
      <c r="E286" s="25">
        <v>2.9380000000000002</v>
      </c>
      <c r="F286" s="25" t="s">
        <v>39</v>
      </c>
      <c r="G286" s="25" t="s">
        <v>36</v>
      </c>
    </row>
    <row r="287" spans="1:7" x14ac:dyDescent="0.35">
      <c r="A287" s="25" t="s">
        <v>2026</v>
      </c>
      <c r="B287" s="25" t="s">
        <v>2027</v>
      </c>
      <c r="C287" s="25" t="s">
        <v>3066</v>
      </c>
      <c r="D287" s="25">
        <v>12458</v>
      </c>
      <c r="E287" s="25">
        <v>3.0230000000000001</v>
      </c>
      <c r="F287" s="25" t="s">
        <v>39</v>
      </c>
      <c r="G287" s="25" t="s">
        <v>36</v>
      </c>
    </row>
    <row r="288" spans="1:7" x14ac:dyDescent="0.35">
      <c r="A288" s="25" t="s">
        <v>2520</v>
      </c>
      <c r="B288" s="25" t="s">
        <v>2521</v>
      </c>
      <c r="C288" s="25" t="s">
        <v>3065</v>
      </c>
      <c r="D288" s="25">
        <v>6185</v>
      </c>
      <c r="E288" s="25">
        <v>4.391</v>
      </c>
      <c r="F288" s="25" t="s">
        <v>87</v>
      </c>
      <c r="G288" s="25" t="s">
        <v>36</v>
      </c>
    </row>
    <row r="289" spans="1:7" x14ac:dyDescent="0.35">
      <c r="A289" s="25" t="s">
        <v>2078</v>
      </c>
      <c r="B289" s="25" t="s">
        <v>2079</v>
      </c>
      <c r="C289" s="25" t="s">
        <v>3070</v>
      </c>
      <c r="D289" s="25">
        <v>8518</v>
      </c>
      <c r="E289" s="25">
        <v>1.5069999999999999</v>
      </c>
      <c r="F289" s="25" t="s">
        <v>73</v>
      </c>
      <c r="G289" s="25" t="s">
        <v>878</v>
      </c>
    </row>
    <row r="290" spans="1:7" x14ac:dyDescent="0.35">
      <c r="A290" s="25" t="s">
        <v>3830</v>
      </c>
      <c r="B290" s="25" t="s">
        <v>3831</v>
      </c>
      <c r="C290" s="25" t="s">
        <v>3070</v>
      </c>
      <c r="D290" s="25">
        <v>8883</v>
      </c>
      <c r="E290" s="25">
        <v>1.415</v>
      </c>
      <c r="F290" s="25" t="s">
        <v>47</v>
      </c>
      <c r="G290" s="25" t="s">
        <v>36</v>
      </c>
    </row>
    <row r="291" spans="1:7" x14ac:dyDescent="0.35">
      <c r="A291" s="25" t="s">
        <v>3863</v>
      </c>
      <c r="B291" s="25" t="s">
        <v>3864</v>
      </c>
      <c r="C291" s="25" t="s">
        <v>3066</v>
      </c>
      <c r="D291" s="25">
        <v>11574</v>
      </c>
      <c r="E291" s="25">
        <v>3.1789999999999998</v>
      </c>
      <c r="F291" s="25" t="s">
        <v>53</v>
      </c>
      <c r="G291" s="25" t="s">
        <v>878</v>
      </c>
    </row>
    <row r="292" spans="1:7" x14ac:dyDescent="0.35">
      <c r="A292" s="25" t="s">
        <v>2002</v>
      </c>
      <c r="B292" s="25" t="s">
        <v>2003</v>
      </c>
      <c r="C292" s="25" t="s">
        <v>3073</v>
      </c>
      <c r="D292" s="25">
        <v>32458</v>
      </c>
      <c r="E292" s="25">
        <v>0.75</v>
      </c>
      <c r="F292" s="25" t="s">
        <v>36</v>
      </c>
      <c r="G292" s="25" t="s">
        <v>878</v>
      </c>
    </row>
    <row r="293" spans="1:7" x14ac:dyDescent="0.35">
      <c r="A293" s="25" t="s">
        <v>4929</v>
      </c>
      <c r="B293" s="25" t="s">
        <v>4930</v>
      </c>
      <c r="C293" s="25" t="s">
        <v>3084</v>
      </c>
      <c r="D293" s="25">
        <v>4623</v>
      </c>
      <c r="E293" s="25">
        <v>4.8789999999999996</v>
      </c>
      <c r="F293" s="25" t="s">
        <v>36</v>
      </c>
      <c r="G293" s="25" t="s">
        <v>36</v>
      </c>
    </row>
    <row r="294" spans="1:7" x14ac:dyDescent="0.35">
      <c r="A294" s="25" t="s">
        <v>4948</v>
      </c>
      <c r="B294" s="25" t="s">
        <v>4949</v>
      </c>
      <c r="C294" s="25" t="s">
        <v>3065</v>
      </c>
      <c r="D294" s="25">
        <v>6414</v>
      </c>
      <c r="E294" s="25">
        <v>4.3230000000000004</v>
      </c>
      <c r="F294" s="25" t="s">
        <v>73</v>
      </c>
      <c r="G294" s="25" t="s">
        <v>36</v>
      </c>
    </row>
    <row r="295" spans="1:7" x14ac:dyDescent="0.35">
      <c r="A295" s="25" t="s">
        <v>1928</v>
      </c>
      <c r="B295" s="25" t="s">
        <v>1929</v>
      </c>
      <c r="C295" s="25" t="s">
        <v>3084</v>
      </c>
      <c r="D295" s="25">
        <v>3755</v>
      </c>
      <c r="E295" s="25">
        <v>5.2089999999999996</v>
      </c>
      <c r="F295" s="25" t="s">
        <v>42</v>
      </c>
      <c r="G295" s="25" t="s">
        <v>36</v>
      </c>
    </row>
    <row r="296" spans="1:7" x14ac:dyDescent="0.35">
      <c r="A296" s="25" t="s">
        <v>2555</v>
      </c>
      <c r="B296" s="25" t="s">
        <v>2556</v>
      </c>
      <c r="C296" s="25" t="s">
        <v>3073</v>
      </c>
      <c r="D296" s="25">
        <v>32458</v>
      </c>
      <c r="E296" s="25">
        <v>0.75</v>
      </c>
      <c r="F296" s="25" t="s">
        <v>87</v>
      </c>
      <c r="G296" s="25" t="s">
        <v>878</v>
      </c>
    </row>
    <row r="297" spans="1:7" x14ac:dyDescent="0.35">
      <c r="A297" s="25" t="s">
        <v>2598</v>
      </c>
      <c r="B297" s="25" t="s">
        <v>2599</v>
      </c>
      <c r="C297" s="25" t="s">
        <v>3073</v>
      </c>
      <c r="D297" s="25">
        <v>11805</v>
      </c>
      <c r="E297" s="25">
        <v>0.75</v>
      </c>
      <c r="F297" s="25" t="s">
        <v>73</v>
      </c>
      <c r="G297" s="25" t="s">
        <v>878</v>
      </c>
    </row>
    <row r="298" spans="1:7" x14ac:dyDescent="0.35">
      <c r="A298" s="25" t="s">
        <v>1988</v>
      </c>
      <c r="B298" s="25" t="s">
        <v>1989</v>
      </c>
      <c r="C298" s="25" t="s">
        <v>3070</v>
      </c>
      <c r="D298" s="25">
        <v>22725</v>
      </c>
      <c r="E298" s="25">
        <v>1.5760000000000001</v>
      </c>
      <c r="F298" s="25" t="s">
        <v>73</v>
      </c>
      <c r="G298" s="25" t="s">
        <v>878</v>
      </c>
    </row>
    <row r="299" spans="1:7" x14ac:dyDescent="0.35">
      <c r="A299" s="25" t="s">
        <v>4925</v>
      </c>
      <c r="B299" s="25" t="s">
        <v>4926</v>
      </c>
      <c r="C299" s="25" t="s">
        <v>3084</v>
      </c>
      <c r="D299" s="25">
        <v>3455</v>
      </c>
      <c r="E299" s="25">
        <v>5.3330000000000002</v>
      </c>
      <c r="F299" s="25" t="s">
        <v>68</v>
      </c>
      <c r="G299" s="25" t="s">
        <v>36</v>
      </c>
    </row>
    <row r="300" spans="1:7" x14ac:dyDescent="0.35">
      <c r="A300" s="25" t="s">
        <v>3875</v>
      </c>
      <c r="B300" s="25" t="s">
        <v>3876</v>
      </c>
      <c r="C300" s="25" t="s">
        <v>3073</v>
      </c>
      <c r="D300" s="25">
        <v>56631</v>
      </c>
      <c r="E300" s="25">
        <v>0.71299999999999997</v>
      </c>
      <c r="F300" s="25" t="s">
        <v>87</v>
      </c>
      <c r="G300" s="25" t="s">
        <v>878</v>
      </c>
    </row>
    <row r="301" spans="1:7" x14ac:dyDescent="0.35">
      <c r="A301" s="25" t="s">
        <v>2588</v>
      </c>
      <c r="B301" s="25" t="s">
        <v>2589</v>
      </c>
      <c r="C301" s="25" t="s">
        <v>3066</v>
      </c>
      <c r="D301" s="25">
        <v>7358</v>
      </c>
      <c r="E301" s="25">
        <v>1.847</v>
      </c>
      <c r="F301" s="25" t="s">
        <v>100</v>
      </c>
      <c r="G301" s="25" t="s">
        <v>36</v>
      </c>
    </row>
    <row r="302" spans="1:7" x14ac:dyDescent="0.35">
      <c r="A302" s="25" t="s">
        <v>2146</v>
      </c>
      <c r="B302" s="25" t="s">
        <v>2147</v>
      </c>
      <c r="C302" s="25" t="s">
        <v>3073</v>
      </c>
      <c r="D302" s="25">
        <v>11805</v>
      </c>
      <c r="E302" s="25">
        <v>0.75</v>
      </c>
      <c r="F302" s="25" t="s">
        <v>73</v>
      </c>
      <c r="G302" s="25" t="s">
        <v>878</v>
      </c>
    </row>
    <row r="303" spans="1:7" x14ac:dyDescent="0.35">
      <c r="A303" s="25" t="s">
        <v>3264</v>
      </c>
      <c r="B303" s="25" t="s">
        <v>3265</v>
      </c>
      <c r="C303" s="25" t="s">
        <v>3073</v>
      </c>
      <c r="D303" s="25">
        <v>11805</v>
      </c>
      <c r="E303" s="25">
        <v>0.75</v>
      </c>
      <c r="F303" s="25" t="s">
        <v>53</v>
      </c>
      <c r="G303" s="25" t="s">
        <v>878</v>
      </c>
    </row>
    <row r="304" spans="1:7" x14ac:dyDescent="0.35">
      <c r="A304" s="25" t="s">
        <v>3258</v>
      </c>
      <c r="B304" s="25" t="s">
        <v>3259</v>
      </c>
      <c r="C304" s="25" t="s">
        <v>3070</v>
      </c>
      <c r="D304" s="25">
        <v>10936</v>
      </c>
      <c r="E304" s="25">
        <v>0.93</v>
      </c>
      <c r="F304" s="25" t="s">
        <v>68</v>
      </c>
      <c r="G304" s="25" t="s">
        <v>878</v>
      </c>
    </row>
    <row r="305" spans="1:7" x14ac:dyDescent="0.35">
      <c r="A305" s="25" t="s">
        <v>2154</v>
      </c>
      <c r="B305" s="25" t="s">
        <v>2155</v>
      </c>
      <c r="C305" s="25" t="s">
        <v>3070</v>
      </c>
      <c r="D305" s="25">
        <v>29189</v>
      </c>
      <c r="E305" s="25">
        <v>0.98099999999999998</v>
      </c>
      <c r="F305" s="25" t="s">
        <v>53</v>
      </c>
      <c r="G305" s="25" t="s">
        <v>36</v>
      </c>
    </row>
    <row r="306" spans="1:7" x14ac:dyDescent="0.35">
      <c r="A306" s="25" t="s">
        <v>1920</v>
      </c>
      <c r="B306" s="25" t="s">
        <v>1921</v>
      </c>
      <c r="C306" s="25" t="s">
        <v>3084</v>
      </c>
      <c r="D306" s="25">
        <v>1813</v>
      </c>
      <c r="E306" s="25">
        <v>4.7030000000000003</v>
      </c>
      <c r="F306" s="25" t="s">
        <v>73</v>
      </c>
      <c r="G306" s="25" t="s">
        <v>878</v>
      </c>
    </row>
    <row r="307" spans="1:7" x14ac:dyDescent="0.35">
      <c r="A307" s="25" t="s">
        <v>1883</v>
      </c>
      <c r="B307" s="25" t="s">
        <v>1884</v>
      </c>
      <c r="C307" s="25" t="s">
        <v>3070</v>
      </c>
      <c r="D307" s="25">
        <v>26300</v>
      </c>
      <c r="E307" s="25">
        <v>1.24</v>
      </c>
      <c r="F307" s="25" t="s">
        <v>36</v>
      </c>
      <c r="G307" s="25" t="s">
        <v>878</v>
      </c>
    </row>
    <row r="308" spans="1:7" x14ac:dyDescent="0.35">
      <c r="A308" s="25" t="s">
        <v>3238</v>
      </c>
      <c r="B308" s="25" t="s">
        <v>3239</v>
      </c>
      <c r="C308" s="25" t="s">
        <v>3066</v>
      </c>
      <c r="D308" s="25">
        <v>4884</v>
      </c>
      <c r="E308" s="25">
        <v>2.7650000000000001</v>
      </c>
      <c r="F308" s="25" t="s">
        <v>100</v>
      </c>
      <c r="G308" s="25" t="s">
        <v>878</v>
      </c>
    </row>
    <row r="309" spans="1:7" x14ac:dyDescent="0.35">
      <c r="A309" s="25" t="s">
        <v>4897</v>
      </c>
      <c r="B309" s="25" t="s">
        <v>4898</v>
      </c>
      <c r="C309" s="25" t="s">
        <v>3070</v>
      </c>
      <c r="D309" s="25">
        <v>8126</v>
      </c>
      <c r="E309" s="25">
        <v>1.6240000000000001</v>
      </c>
      <c r="F309" s="25" t="s">
        <v>83</v>
      </c>
      <c r="G309" s="25" t="s">
        <v>36</v>
      </c>
    </row>
    <row r="310" spans="1:7" x14ac:dyDescent="0.35">
      <c r="A310" s="25" t="s">
        <v>5011</v>
      </c>
      <c r="B310" s="25" t="s">
        <v>5012</v>
      </c>
      <c r="C310" s="25" t="s">
        <v>3073</v>
      </c>
      <c r="D310" s="25">
        <v>58259</v>
      </c>
      <c r="E310" s="25">
        <v>0.433</v>
      </c>
      <c r="F310" s="25" t="s">
        <v>110</v>
      </c>
      <c r="G310" s="25" t="s">
        <v>36</v>
      </c>
    </row>
    <row r="311" spans="1:7" x14ac:dyDescent="0.35">
      <c r="A311" s="25" t="s">
        <v>4939</v>
      </c>
      <c r="B311" s="25" t="s">
        <v>4940</v>
      </c>
      <c r="C311" s="25" t="s">
        <v>3065</v>
      </c>
      <c r="D311" s="25">
        <v>5398</v>
      </c>
      <c r="E311" s="25">
        <v>4.6280000000000001</v>
      </c>
      <c r="F311" s="25" t="s">
        <v>36</v>
      </c>
      <c r="G311" s="25" t="s">
        <v>878</v>
      </c>
    </row>
    <row r="312" spans="1:7" x14ac:dyDescent="0.35">
      <c r="A312" s="25" t="s">
        <v>4956</v>
      </c>
      <c r="B312" s="25" t="s">
        <v>4957</v>
      </c>
      <c r="C312" s="25" t="s">
        <v>3066</v>
      </c>
      <c r="D312" s="25">
        <v>10456</v>
      </c>
      <c r="E312" s="25">
        <v>3.4009999999999998</v>
      </c>
      <c r="F312" s="25" t="s">
        <v>50</v>
      </c>
      <c r="G312" s="25" t="s">
        <v>36</v>
      </c>
    </row>
    <row r="313" spans="1:7" x14ac:dyDescent="0.35">
      <c r="A313" s="25" t="s">
        <v>2547</v>
      </c>
      <c r="B313" s="25" t="s">
        <v>2548</v>
      </c>
      <c r="C313" s="25" t="s">
        <v>3066</v>
      </c>
      <c r="D313" s="25">
        <v>10794</v>
      </c>
      <c r="E313" s="25">
        <v>3.339</v>
      </c>
      <c r="F313" s="25" t="s">
        <v>100</v>
      </c>
      <c r="G313" s="25" t="s">
        <v>36</v>
      </c>
    </row>
    <row r="314" spans="1:7" x14ac:dyDescent="0.35">
      <c r="A314" s="25" t="s">
        <v>4979</v>
      </c>
      <c r="B314" s="25" t="s">
        <v>4980</v>
      </c>
      <c r="C314" s="25" t="s">
        <v>3073</v>
      </c>
      <c r="D314" s="25">
        <v>32458</v>
      </c>
      <c r="E314" s="25">
        <v>0.75</v>
      </c>
      <c r="F314" s="25" t="s">
        <v>78</v>
      </c>
      <c r="G314" s="25" t="s">
        <v>36</v>
      </c>
    </row>
    <row r="315" spans="1:7" x14ac:dyDescent="0.35">
      <c r="A315" s="25" t="s">
        <v>4893</v>
      </c>
      <c r="B315" s="25" t="s">
        <v>4894</v>
      </c>
      <c r="C315" s="25" t="s">
        <v>3084</v>
      </c>
      <c r="D315" s="25">
        <v>1962</v>
      </c>
      <c r="E315" s="25">
        <v>4.5590000000000002</v>
      </c>
      <c r="F315" s="25" t="s">
        <v>47</v>
      </c>
      <c r="G315" s="25" t="s">
        <v>36</v>
      </c>
    </row>
    <row r="316" spans="1:7" x14ac:dyDescent="0.35">
      <c r="A316" s="25" t="s">
        <v>2600</v>
      </c>
      <c r="B316" s="25" t="s">
        <v>2601</v>
      </c>
      <c r="C316" s="25" t="s">
        <v>3073</v>
      </c>
      <c r="D316" s="25">
        <v>32458</v>
      </c>
      <c r="E316" s="25">
        <v>0.75</v>
      </c>
      <c r="F316" s="25" t="s">
        <v>87</v>
      </c>
      <c r="G316" s="25" t="s">
        <v>878</v>
      </c>
    </row>
    <row r="317" spans="1:7" x14ac:dyDescent="0.35">
      <c r="A317" s="25" t="s">
        <v>2584</v>
      </c>
      <c r="B317" s="25" t="s">
        <v>2585</v>
      </c>
      <c r="C317" s="25" t="s">
        <v>3066</v>
      </c>
      <c r="D317" s="25">
        <v>7665</v>
      </c>
      <c r="E317" s="25">
        <v>1.7569999999999999</v>
      </c>
      <c r="F317" s="25" t="s">
        <v>53</v>
      </c>
      <c r="G317" s="25" t="s">
        <v>36</v>
      </c>
    </row>
    <row r="318" spans="1:7" x14ac:dyDescent="0.35">
      <c r="A318" s="25" t="s">
        <v>1889</v>
      </c>
      <c r="B318" s="25" t="s">
        <v>1890</v>
      </c>
      <c r="C318" s="25" t="s">
        <v>3065</v>
      </c>
      <c r="D318" s="25">
        <v>7077</v>
      </c>
      <c r="E318" s="25">
        <v>4.1420000000000003</v>
      </c>
      <c r="F318" s="25" t="s">
        <v>39</v>
      </c>
      <c r="G318" s="25" t="s">
        <v>36</v>
      </c>
    </row>
    <row r="319" spans="1:7" x14ac:dyDescent="0.35">
      <c r="A319" s="25" t="s">
        <v>2136</v>
      </c>
      <c r="B319" s="25" t="s">
        <v>2137</v>
      </c>
      <c r="C319" s="25" t="s">
        <v>3084</v>
      </c>
      <c r="D319" s="25">
        <v>1405</v>
      </c>
      <c r="E319" s="25">
        <v>5.1539999999999999</v>
      </c>
      <c r="F319" s="25" t="s">
        <v>47</v>
      </c>
      <c r="G319" s="25" t="s">
        <v>36</v>
      </c>
    </row>
    <row r="320" spans="1:7" x14ac:dyDescent="0.35">
      <c r="A320" s="25" t="s">
        <v>2518</v>
      </c>
      <c r="B320" s="25" t="s">
        <v>2519</v>
      </c>
      <c r="C320" s="25" t="s">
        <v>3070</v>
      </c>
      <c r="D320" s="25">
        <v>23206</v>
      </c>
      <c r="E320" s="25">
        <v>1.5189999999999999</v>
      </c>
      <c r="F320" s="25" t="s">
        <v>42</v>
      </c>
      <c r="G320" s="25" t="s">
        <v>878</v>
      </c>
    </row>
    <row r="321" spans="1:7" x14ac:dyDescent="0.35">
      <c r="A321" s="25" t="s">
        <v>1946</v>
      </c>
      <c r="B321" s="25" t="s">
        <v>1947</v>
      </c>
      <c r="C321" s="25" t="s">
        <v>3065</v>
      </c>
      <c r="D321" s="25">
        <v>8491</v>
      </c>
      <c r="E321" s="25">
        <v>3.8119999999999998</v>
      </c>
      <c r="F321" s="25" t="s">
        <v>148</v>
      </c>
      <c r="G321" s="25" t="s">
        <v>36</v>
      </c>
    </row>
    <row r="322" spans="1:7" x14ac:dyDescent="0.35">
      <c r="A322" s="25" t="s">
        <v>591</v>
      </c>
      <c r="B322" s="25" t="s">
        <v>592</v>
      </c>
      <c r="C322" s="25" t="s">
        <v>3073</v>
      </c>
      <c r="D322" s="25">
        <v>32173</v>
      </c>
      <c r="E322" s="25">
        <v>0.77</v>
      </c>
      <c r="F322" s="25" t="s">
        <v>36</v>
      </c>
      <c r="G322" s="25" t="s">
        <v>36</v>
      </c>
    </row>
    <row r="323" spans="1:7" x14ac:dyDescent="0.35">
      <c r="A323" s="25" t="s">
        <v>2516</v>
      </c>
      <c r="B323" s="25" t="s">
        <v>2517</v>
      </c>
      <c r="C323" s="25" t="s">
        <v>3084</v>
      </c>
      <c r="D323" s="25">
        <v>2975</v>
      </c>
      <c r="E323" s="25">
        <v>5.5839999999999996</v>
      </c>
      <c r="F323" s="25" t="s">
        <v>36</v>
      </c>
      <c r="G323" s="25" t="s">
        <v>878</v>
      </c>
    </row>
    <row r="324" spans="1:7" x14ac:dyDescent="0.35">
      <c r="A324" s="25" t="s">
        <v>3236</v>
      </c>
      <c r="B324" s="25" t="s">
        <v>3237</v>
      </c>
      <c r="C324" s="25" t="s">
        <v>3084</v>
      </c>
      <c r="D324" s="25">
        <v>1146</v>
      </c>
      <c r="E324" s="25">
        <v>5.4950000000000001</v>
      </c>
      <c r="F324" s="25" t="s">
        <v>83</v>
      </c>
      <c r="G324" s="25" t="s">
        <v>36</v>
      </c>
    </row>
    <row r="325" spans="1:7" x14ac:dyDescent="0.35">
      <c r="A325" s="25" t="s">
        <v>3841</v>
      </c>
      <c r="B325" s="25" t="s">
        <v>3842</v>
      </c>
      <c r="C325" s="25" t="s">
        <v>3070</v>
      </c>
      <c r="D325" s="25">
        <v>10845</v>
      </c>
      <c r="E325" s="25">
        <v>0.95</v>
      </c>
      <c r="F325" s="25" t="s">
        <v>47</v>
      </c>
      <c r="G325" s="25" t="s">
        <v>878</v>
      </c>
    </row>
    <row r="326" spans="1:7" x14ac:dyDescent="0.35">
      <c r="A326" s="25" t="s">
        <v>3865</v>
      </c>
      <c r="B326" s="25" t="s">
        <v>3866</v>
      </c>
      <c r="C326" s="25" t="s">
        <v>3066</v>
      </c>
      <c r="D326" s="25">
        <v>11319</v>
      </c>
      <c r="E326" s="25">
        <v>3.23</v>
      </c>
      <c r="F326" s="25" t="s">
        <v>50</v>
      </c>
      <c r="G326" s="25" t="s">
        <v>36</v>
      </c>
    </row>
    <row r="327" spans="1:7" x14ac:dyDescent="0.35">
      <c r="A327" s="25" t="s">
        <v>2524</v>
      </c>
      <c r="B327" s="25" t="s">
        <v>2525</v>
      </c>
      <c r="C327" s="25" t="s">
        <v>3066</v>
      </c>
      <c r="D327" s="25">
        <v>19276</v>
      </c>
      <c r="E327" s="25">
        <v>1.986</v>
      </c>
      <c r="F327" s="25" t="s">
        <v>83</v>
      </c>
      <c r="G327" s="25" t="s">
        <v>878</v>
      </c>
    </row>
    <row r="328" spans="1:7" x14ac:dyDescent="0.35">
      <c r="A328" s="25" t="s">
        <v>1784</v>
      </c>
      <c r="B328" s="25" t="s">
        <v>1785</v>
      </c>
      <c r="C328" s="25" t="s">
        <v>3066</v>
      </c>
      <c r="D328" s="25">
        <v>5459</v>
      </c>
      <c r="E328" s="25">
        <v>2.5179999999999998</v>
      </c>
      <c r="F328" s="25" t="s">
        <v>36</v>
      </c>
      <c r="G328" s="25" t="s">
        <v>878</v>
      </c>
    </row>
    <row r="329" spans="1:7" x14ac:dyDescent="0.35">
      <c r="A329" s="25" t="s">
        <v>3252</v>
      </c>
      <c r="B329" s="25" t="s">
        <v>3253</v>
      </c>
      <c r="C329" s="25" t="s">
        <v>3070</v>
      </c>
      <c r="D329" s="25">
        <v>9618</v>
      </c>
      <c r="E329" s="25">
        <v>1.2490000000000001</v>
      </c>
      <c r="F329" s="25" t="s">
        <v>78</v>
      </c>
      <c r="G329" s="25" t="s">
        <v>878</v>
      </c>
    </row>
    <row r="330" spans="1:7" x14ac:dyDescent="0.35">
      <c r="A330" s="25" t="s">
        <v>3881</v>
      </c>
      <c r="B330" s="25" t="s">
        <v>3882</v>
      </c>
      <c r="C330" s="25" t="s">
        <v>3073</v>
      </c>
      <c r="D330" s="25">
        <v>32458</v>
      </c>
      <c r="E330" s="25">
        <v>0.75</v>
      </c>
      <c r="F330" s="25" t="s">
        <v>83</v>
      </c>
      <c r="G330" s="25" t="s">
        <v>36</v>
      </c>
    </row>
    <row r="331" spans="1:7" x14ac:dyDescent="0.35">
      <c r="A331" s="25" t="s">
        <v>3851</v>
      </c>
      <c r="B331" s="25" t="s">
        <v>3852</v>
      </c>
      <c r="C331" s="25" t="s">
        <v>3065</v>
      </c>
      <c r="D331" s="25">
        <v>6057</v>
      </c>
      <c r="E331" s="25">
        <v>4.4269999999999996</v>
      </c>
      <c r="F331" s="25" t="s">
        <v>68</v>
      </c>
      <c r="G331" s="25" t="s">
        <v>36</v>
      </c>
    </row>
    <row r="332" spans="1:7" x14ac:dyDescent="0.35">
      <c r="A332" s="25" t="s">
        <v>3266</v>
      </c>
      <c r="B332" s="25" t="s">
        <v>3267</v>
      </c>
      <c r="C332" s="25" t="s">
        <v>3070</v>
      </c>
      <c r="D332" s="25">
        <v>11003</v>
      </c>
      <c r="E332" s="25">
        <v>0.91500000000000004</v>
      </c>
      <c r="F332" s="25" t="s">
        <v>53</v>
      </c>
      <c r="G332" s="25" t="s">
        <v>878</v>
      </c>
    </row>
    <row r="333" spans="1:7" x14ac:dyDescent="0.35">
      <c r="A333" s="25" t="s">
        <v>1958</v>
      </c>
      <c r="B333" s="25" t="s">
        <v>1959</v>
      </c>
      <c r="C333" s="25" t="s">
        <v>3065</v>
      </c>
      <c r="D333" s="25">
        <v>3298</v>
      </c>
      <c r="E333" s="25">
        <v>3.5960000000000001</v>
      </c>
      <c r="F333" s="25" t="s">
        <v>100</v>
      </c>
      <c r="G333" s="25" t="s">
        <v>36</v>
      </c>
    </row>
    <row r="334" spans="1:7" x14ac:dyDescent="0.35">
      <c r="A334" s="25" t="s">
        <v>3274</v>
      </c>
      <c r="B334" s="25" t="s">
        <v>3275</v>
      </c>
      <c r="C334" s="25" t="s">
        <v>3066</v>
      </c>
      <c r="D334" s="25">
        <v>16836</v>
      </c>
      <c r="E334" s="25">
        <v>2.319</v>
      </c>
      <c r="F334" s="25" t="s">
        <v>78</v>
      </c>
      <c r="G334" s="25" t="s">
        <v>36</v>
      </c>
    </row>
    <row r="335" spans="1:7" x14ac:dyDescent="0.35">
      <c r="A335" s="25" t="s">
        <v>3889</v>
      </c>
      <c r="B335" s="25" t="s">
        <v>3890</v>
      </c>
      <c r="C335" s="25" t="s">
        <v>3070</v>
      </c>
      <c r="D335" s="25">
        <v>23568</v>
      </c>
      <c r="E335" s="25">
        <v>1.482</v>
      </c>
      <c r="F335" s="25" t="s">
        <v>83</v>
      </c>
      <c r="G335" s="25" t="s">
        <v>36</v>
      </c>
    </row>
    <row r="336" spans="1:7" x14ac:dyDescent="0.35">
      <c r="A336" s="25" t="s">
        <v>3284</v>
      </c>
      <c r="B336" s="25" t="s">
        <v>3285</v>
      </c>
      <c r="C336" s="25" t="s">
        <v>3065</v>
      </c>
      <c r="D336" s="25">
        <v>5261</v>
      </c>
      <c r="E336" s="25">
        <v>4.6760000000000002</v>
      </c>
      <c r="F336" s="25" t="s">
        <v>87</v>
      </c>
      <c r="G336" s="25" t="s">
        <v>36</v>
      </c>
    </row>
    <row r="337" spans="1:7" x14ac:dyDescent="0.35">
      <c r="A337" s="25" t="s">
        <v>1948</v>
      </c>
      <c r="B337" s="25" t="s">
        <v>1949</v>
      </c>
      <c r="C337" s="25" t="s">
        <v>3066</v>
      </c>
      <c r="D337" s="25">
        <v>10762</v>
      </c>
      <c r="E337" s="25">
        <v>3.3450000000000002</v>
      </c>
      <c r="F337" s="25" t="s">
        <v>47</v>
      </c>
      <c r="G337" s="25" t="s">
        <v>36</v>
      </c>
    </row>
    <row r="338" spans="1:7" x14ac:dyDescent="0.35">
      <c r="A338" s="25" t="s">
        <v>3899</v>
      </c>
      <c r="B338" s="25" t="s">
        <v>3900</v>
      </c>
      <c r="C338" s="25" t="s">
        <v>3073</v>
      </c>
      <c r="D338" s="25">
        <v>32238</v>
      </c>
      <c r="E338" s="25">
        <v>0.76600000000000001</v>
      </c>
      <c r="F338" s="25" t="s">
        <v>53</v>
      </c>
      <c r="G338" s="25" t="s">
        <v>36</v>
      </c>
    </row>
    <row r="339" spans="1:7" x14ac:dyDescent="0.35">
      <c r="A339" s="25" t="s">
        <v>2058</v>
      </c>
      <c r="B339" s="25" t="s">
        <v>2059</v>
      </c>
      <c r="C339" s="25" t="s">
        <v>3066</v>
      </c>
      <c r="D339" s="25">
        <v>4109</v>
      </c>
      <c r="E339" s="25">
        <v>3.1440000000000001</v>
      </c>
      <c r="F339" s="25" t="s">
        <v>42</v>
      </c>
      <c r="G339" s="25" t="s">
        <v>36</v>
      </c>
    </row>
    <row r="340" spans="1:7" x14ac:dyDescent="0.35">
      <c r="A340" s="25" t="s">
        <v>4958</v>
      </c>
      <c r="B340" s="25" t="s">
        <v>4959</v>
      </c>
      <c r="C340" s="25" t="s">
        <v>3066</v>
      </c>
      <c r="D340" s="25">
        <v>14806</v>
      </c>
      <c r="E340" s="25">
        <v>2.6280000000000001</v>
      </c>
      <c r="F340" s="25" t="s">
        <v>50</v>
      </c>
      <c r="G340" s="25" t="s">
        <v>36</v>
      </c>
    </row>
    <row r="341" spans="1:7" x14ac:dyDescent="0.35">
      <c r="A341" s="25" t="s">
        <v>2526</v>
      </c>
      <c r="B341" s="25" t="s">
        <v>2527</v>
      </c>
      <c r="C341" s="25" t="s">
        <v>3070</v>
      </c>
      <c r="D341" s="25">
        <v>25329</v>
      </c>
      <c r="E341" s="25">
        <v>1.319</v>
      </c>
      <c r="F341" s="25" t="s">
        <v>36</v>
      </c>
      <c r="G341" s="25" t="s">
        <v>878</v>
      </c>
    </row>
    <row r="342" spans="1:7" x14ac:dyDescent="0.35">
      <c r="A342" s="25" t="s">
        <v>4895</v>
      </c>
      <c r="B342" s="25" t="s">
        <v>4896</v>
      </c>
      <c r="C342" s="25" t="s">
        <v>3066</v>
      </c>
      <c r="D342" s="25">
        <v>5043</v>
      </c>
      <c r="E342" s="25">
        <v>2.69</v>
      </c>
      <c r="F342" s="25" t="s">
        <v>36</v>
      </c>
      <c r="G342" s="25" t="s">
        <v>36</v>
      </c>
    </row>
    <row r="343" spans="1:7" x14ac:dyDescent="0.35">
      <c r="A343" s="25" t="s">
        <v>2586</v>
      </c>
      <c r="B343" s="25" t="s">
        <v>2587</v>
      </c>
      <c r="C343" s="25" t="s">
        <v>3073</v>
      </c>
      <c r="D343" s="25">
        <v>11805</v>
      </c>
      <c r="E343" s="25">
        <v>0.75</v>
      </c>
      <c r="F343" s="25" t="s">
        <v>47</v>
      </c>
      <c r="G343" s="25" t="s">
        <v>36</v>
      </c>
    </row>
    <row r="344" spans="1:7" x14ac:dyDescent="0.35">
      <c r="A344" s="25" t="s">
        <v>3891</v>
      </c>
      <c r="B344" s="25" t="s">
        <v>3892</v>
      </c>
      <c r="C344" s="25" t="s">
        <v>3070</v>
      </c>
      <c r="D344" s="25">
        <v>22613</v>
      </c>
      <c r="E344" s="25">
        <v>1.591</v>
      </c>
      <c r="F344" s="25" t="s">
        <v>36</v>
      </c>
      <c r="G344" s="25" t="s">
        <v>878</v>
      </c>
    </row>
    <row r="345" spans="1:7" x14ac:dyDescent="0.35">
      <c r="A345" s="25" t="s">
        <v>1964</v>
      </c>
      <c r="B345" s="25" t="s">
        <v>1965</v>
      </c>
      <c r="C345" s="25" t="s">
        <v>3070</v>
      </c>
      <c r="D345" s="25">
        <v>21899</v>
      </c>
      <c r="E345" s="25">
        <v>1.6639999999999999</v>
      </c>
      <c r="F345" s="25" t="s">
        <v>160</v>
      </c>
      <c r="G345" s="25" t="s">
        <v>36</v>
      </c>
    </row>
    <row r="346" spans="1:7" x14ac:dyDescent="0.35">
      <c r="A346" s="25" t="s">
        <v>1976</v>
      </c>
      <c r="B346" s="25" t="s">
        <v>1977</v>
      </c>
      <c r="C346" s="25" t="s">
        <v>3073</v>
      </c>
      <c r="D346" s="25">
        <v>32458</v>
      </c>
      <c r="E346" s="25">
        <v>0.75</v>
      </c>
      <c r="F346" s="25" t="s">
        <v>68</v>
      </c>
      <c r="G346" s="25" t="s">
        <v>878</v>
      </c>
    </row>
    <row r="347" spans="1:7" x14ac:dyDescent="0.35">
      <c r="A347" s="25" t="s">
        <v>585</v>
      </c>
      <c r="B347" s="25" t="s">
        <v>586</v>
      </c>
      <c r="C347" s="25" t="s">
        <v>3070</v>
      </c>
      <c r="D347" s="25">
        <v>8895</v>
      </c>
      <c r="E347" s="25">
        <v>1.411</v>
      </c>
      <c r="F347" s="25" t="s">
        <v>36</v>
      </c>
      <c r="G347" s="25" t="s">
        <v>878</v>
      </c>
    </row>
    <row r="348" spans="1:7" x14ac:dyDescent="0.35">
      <c r="A348" s="25" t="s">
        <v>1916</v>
      </c>
      <c r="B348" s="25" t="s">
        <v>1917</v>
      </c>
      <c r="C348" s="25" t="s">
        <v>3084</v>
      </c>
      <c r="D348" s="25">
        <v>1957</v>
      </c>
      <c r="E348" s="25">
        <v>4.5650000000000004</v>
      </c>
      <c r="F348" s="25" t="s">
        <v>47</v>
      </c>
      <c r="G348" s="25" t="s">
        <v>36</v>
      </c>
    </row>
    <row r="349" spans="1:7" x14ac:dyDescent="0.35">
      <c r="A349" s="25" t="s">
        <v>4923</v>
      </c>
      <c r="B349" s="25" t="s">
        <v>4924</v>
      </c>
      <c r="C349" s="25" t="s">
        <v>3084</v>
      </c>
      <c r="D349" s="25">
        <v>3418</v>
      </c>
      <c r="E349" s="25">
        <v>5.35</v>
      </c>
      <c r="F349" s="25" t="s">
        <v>148</v>
      </c>
      <c r="G349" s="25" t="s">
        <v>36</v>
      </c>
    </row>
    <row r="350" spans="1:7" x14ac:dyDescent="0.35">
      <c r="A350" s="25" t="s">
        <v>4889</v>
      </c>
      <c r="B350" s="25" t="s">
        <v>4890</v>
      </c>
      <c r="C350" s="25" t="s">
        <v>3064</v>
      </c>
      <c r="D350" s="25">
        <v>815</v>
      </c>
      <c r="E350" s="25">
        <v>6.1040000000000001</v>
      </c>
      <c r="F350" s="25" t="s">
        <v>36</v>
      </c>
      <c r="G350" s="25" t="s">
        <v>36</v>
      </c>
    </row>
    <row r="351" spans="1:7" x14ac:dyDescent="0.35">
      <c r="A351" s="25" t="s">
        <v>2580</v>
      </c>
      <c r="B351" s="25" t="s">
        <v>2581</v>
      </c>
      <c r="C351" s="25" t="s">
        <v>3066</v>
      </c>
      <c r="D351" s="25">
        <v>4501</v>
      </c>
      <c r="E351" s="25">
        <v>2.9409999999999998</v>
      </c>
      <c r="F351" s="25" t="s">
        <v>87</v>
      </c>
      <c r="G351" s="25" t="s">
        <v>36</v>
      </c>
    </row>
    <row r="352" spans="1:7" x14ac:dyDescent="0.35">
      <c r="A352" s="25" t="s">
        <v>593</v>
      </c>
      <c r="B352" s="25" t="s">
        <v>594</v>
      </c>
      <c r="C352" s="25" t="s">
        <v>3073</v>
      </c>
      <c r="D352" s="25">
        <v>11805</v>
      </c>
      <c r="E352" s="25">
        <v>0.75</v>
      </c>
      <c r="F352" s="25" t="s">
        <v>53</v>
      </c>
      <c r="G352" s="25" t="s">
        <v>36</v>
      </c>
    </row>
    <row r="353" spans="1:7" x14ac:dyDescent="0.35">
      <c r="A353" s="25" t="s">
        <v>4905</v>
      </c>
      <c r="B353" s="25" t="s">
        <v>4906</v>
      </c>
      <c r="C353" s="25" t="s">
        <v>3073</v>
      </c>
      <c r="D353" s="25">
        <v>11805</v>
      </c>
      <c r="E353" s="25">
        <v>0.75</v>
      </c>
      <c r="F353" s="25" t="s">
        <v>39</v>
      </c>
      <c r="G353" s="25" t="s">
        <v>878</v>
      </c>
    </row>
    <row r="354" spans="1:7" x14ac:dyDescent="0.35">
      <c r="A354" s="25" t="s">
        <v>3288</v>
      </c>
      <c r="B354" s="25" t="s">
        <v>3289</v>
      </c>
      <c r="C354" s="25" t="s">
        <v>3065</v>
      </c>
      <c r="D354" s="25">
        <v>7745</v>
      </c>
      <c r="E354" s="25">
        <v>3.99</v>
      </c>
      <c r="F354" s="25" t="s">
        <v>83</v>
      </c>
      <c r="G354" s="25" t="s">
        <v>36</v>
      </c>
    </row>
    <row r="355" spans="1:7" x14ac:dyDescent="0.35">
      <c r="A355" s="25" t="s">
        <v>3869</v>
      </c>
      <c r="B355" s="25" t="s">
        <v>3870</v>
      </c>
      <c r="C355" s="25" t="s">
        <v>3070</v>
      </c>
      <c r="D355" s="25">
        <v>28274</v>
      </c>
      <c r="E355" s="25">
        <v>1.0629999999999999</v>
      </c>
      <c r="F355" s="25" t="s">
        <v>53</v>
      </c>
      <c r="G355" s="25" t="s">
        <v>36</v>
      </c>
    </row>
    <row r="356" spans="1:7" x14ac:dyDescent="0.35">
      <c r="A356" s="25" t="s">
        <v>2563</v>
      </c>
      <c r="B356" s="25" t="s">
        <v>2564</v>
      </c>
      <c r="C356" s="25" t="s">
        <v>3066</v>
      </c>
      <c r="D356" s="25">
        <v>17290</v>
      </c>
      <c r="E356" s="25">
        <v>2.2559999999999998</v>
      </c>
      <c r="F356" s="25" t="s">
        <v>68</v>
      </c>
      <c r="G356" s="25" t="s">
        <v>36</v>
      </c>
    </row>
    <row r="357" spans="1:7" x14ac:dyDescent="0.35">
      <c r="A357" s="25" t="s">
        <v>3901</v>
      </c>
      <c r="B357" s="25" t="s">
        <v>3902</v>
      </c>
      <c r="C357" s="25" t="s">
        <v>3070</v>
      </c>
      <c r="D357" s="25">
        <v>21307</v>
      </c>
      <c r="E357" s="25">
        <v>1.734</v>
      </c>
      <c r="F357" s="25" t="s">
        <v>110</v>
      </c>
      <c r="G357" s="25" t="s">
        <v>36</v>
      </c>
    </row>
    <row r="358" spans="1:7" x14ac:dyDescent="0.35">
      <c r="A358" s="25" t="s">
        <v>2529</v>
      </c>
      <c r="B358" s="25" t="s">
        <v>2530</v>
      </c>
      <c r="C358" s="25" t="s">
        <v>3065</v>
      </c>
      <c r="D358" s="25">
        <v>8359</v>
      </c>
      <c r="E358" s="25">
        <v>3.843</v>
      </c>
      <c r="F358" s="25" t="s">
        <v>83</v>
      </c>
      <c r="G358" s="25" t="s">
        <v>878</v>
      </c>
    </row>
    <row r="359" spans="1:7" x14ac:dyDescent="0.35">
      <c r="A359" s="25" t="s">
        <v>2539</v>
      </c>
      <c r="B359" s="25" t="s">
        <v>2540</v>
      </c>
      <c r="C359" s="25" t="s">
        <v>3066</v>
      </c>
      <c r="D359" s="25">
        <v>16400</v>
      </c>
      <c r="E359" s="25">
        <v>2.383</v>
      </c>
      <c r="F359" s="25" t="s">
        <v>87</v>
      </c>
      <c r="G359" s="25" t="s">
        <v>878</v>
      </c>
    </row>
    <row r="360" spans="1:7" x14ac:dyDescent="0.35">
      <c r="A360" s="25" t="s">
        <v>2634</v>
      </c>
      <c r="B360" s="25" t="s">
        <v>2635</v>
      </c>
      <c r="C360" s="25" t="s">
        <v>3073</v>
      </c>
      <c r="D360" s="25">
        <v>32458</v>
      </c>
      <c r="E360" s="25">
        <v>0.75</v>
      </c>
      <c r="F360" s="25" t="s">
        <v>39</v>
      </c>
      <c r="G360" s="25" t="s">
        <v>878</v>
      </c>
    </row>
    <row r="361" spans="1:7" x14ac:dyDescent="0.35">
      <c r="A361" s="25" t="s">
        <v>3268</v>
      </c>
      <c r="B361" s="25" t="s">
        <v>3269</v>
      </c>
      <c r="C361" s="25" t="s">
        <v>3073</v>
      </c>
      <c r="D361" s="25">
        <v>11805</v>
      </c>
      <c r="E361" s="25">
        <v>0.75</v>
      </c>
      <c r="F361" s="25" t="s">
        <v>39</v>
      </c>
      <c r="G361" s="25" t="s">
        <v>36</v>
      </c>
    </row>
    <row r="362" spans="1:7" x14ac:dyDescent="0.35">
      <c r="A362" s="25" t="s">
        <v>2150</v>
      </c>
      <c r="B362" s="25" t="s">
        <v>2151</v>
      </c>
      <c r="C362" s="25" t="s">
        <v>3073</v>
      </c>
      <c r="D362" s="25">
        <v>32458</v>
      </c>
      <c r="E362" s="25">
        <v>0.75</v>
      </c>
      <c r="F362" s="25" t="s">
        <v>36</v>
      </c>
      <c r="G362" s="25" t="s">
        <v>878</v>
      </c>
    </row>
    <row r="363" spans="1:7" x14ac:dyDescent="0.35">
      <c r="A363" s="25" t="s">
        <v>1910</v>
      </c>
      <c r="B363" s="25" t="s">
        <v>1911</v>
      </c>
      <c r="C363" s="25" t="s">
        <v>3065</v>
      </c>
      <c r="D363" s="25">
        <v>8252</v>
      </c>
      <c r="E363" s="25">
        <v>3.87</v>
      </c>
      <c r="F363" s="25" t="s">
        <v>36</v>
      </c>
      <c r="G363" s="25" t="s">
        <v>878</v>
      </c>
    </row>
    <row r="364" spans="1:7" x14ac:dyDescent="0.35">
      <c r="A364" s="25" t="s">
        <v>2622</v>
      </c>
      <c r="B364" s="25" t="s">
        <v>2623</v>
      </c>
      <c r="C364" s="25" t="s">
        <v>3073</v>
      </c>
      <c r="D364" s="25">
        <v>32458</v>
      </c>
      <c r="E364" s="25">
        <v>0.75</v>
      </c>
      <c r="F364" s="25" t="s">
        <v>47</v>
      </c>
      <c r="G364" s="25" t="s">
        <v>878</v>
      </c>
    </row>
    <row r="365" spans="1:7" x14ac:dyDescent="0.35">
      <c r="A365" s="25" t="s">
        <v>2582</v>
      </c>
      <c r="B365" s="25" t="s">
        <v>2583</v>
      </c>
      <c r="C365" s="25" t="s">
        <v>3073</v>
      </c>
      <c r="D365" s="25">
        <v>32458</v>
      </c>
      <c r="E365" s="25">
        <v>0.75</v>
      </c>
      <c r="F365" s="25" t="s">
        <v>73</v>
      </c>
      <c r="G365" s="25" t="s">
        <v>878</v>
      </c>
    </row>
    <row r="366" spans="1:7" x14ac:dyDescent="0.35">
      <c r="A366" s="25" t="s">
        <v>2104</v>
      </c>
      <c r="B366" s="25" t="s">
        <v>2105</v>
      </c>
      <c r="C366" s="25" t="s">
        <v>3073</v>
      </c>
      <c r="D366" s="25">
        <v>32458</v>
      </c>
      <c r="E366" s="25">
        <v>0.75</v>
      </c>
      <c r="F366" s="25" t="s">
        <v>47</v>
      </c>
      <c r="G366" s="25" t="s">
        <v>878</v>
      </c>
    </row>
    <row r="367" spans="1:7" x14ac:dyDescent="0.35">
      <c r="A367" s="25" t="s">
        <v>1930</v>
      </c>
      <c r="B367" s="25" t="s">
        <v>1931</v>
      </c>
      <c r="C367" s="25" t="s">
        <v>3070</v>
      </c>
      <c r="D367" s="25">
        <v>10824</v>
      </c>
      <c r="E367" s="25">
        <v>0.95299999999999996</v>
      </c>
      <c r="F367" s="25" t="s">
        <v>53</v>
      </c>
      <c r="G367" s="25" t="s">
        <v>878</v>
      </c>
    </row>
    <row r="368" spans="1:7" x14ac:dyDescent="0.35">
      <c r="A368" s="25" t="s">
        <v>1986</v>
      </c>
      <c r="B368" s="25" t="s">
        <v>1987</v>
      </c>
      <c r="C368" s="25" t="s">
        <v>3070</v>
      </c>
      <c r="D368" s="25">
        <v>9123</v>
      </c>
      <c r="E368" s="25">
        <v>1.3620000000000001</v>
      </c>
      <c r="F368" s="25" t="s">
        <v>36</v>
      </c>
      <c r="G368" s="25" t="s">
        <v>878</v>
      </c>
    </row>
    <row r="369" spans="1:7" x14ac:dyDescent="0.35">
      <c r="A369" s="25" t="s">
        <v>5003</v>
      </c>
      <c r="B369" s="25" t="s">
        <v>5004</v>
      </c>
      <c r="C369" s="25" t="s">
        <v>3073</v>
      </c>
      <c r="D369" s="25">
        <v>44548</v>
      </c>
      <c r="E369" s="25">
        <v>0.745</v>
      </c>
      <c r="F369" s="25" t="s">
        <v>39</v>
      </c>
      <c r="G369" s="25" t="s">
        <v>36</v>
      </c>
    </row>
    <row r="370" spans="1:7" x14ac:dyDescent="0.35">
      <c r="A370" s="25" t="s">
        <v>1786</v>
      </c>
      <c r="B370" s="25" t="s">
        <v>1787</v>
      </c>
      <c r="C370" s="25" t="s">
        <v>3070</v>
      </c>
      <c r="D370" s="25">
        <v>21788</v>
      </c>
      <c r="E370" s="25">
        <v>1.6759999999999999</v>
      </c>
      <c r="F370" s="25" t="s">
        <v>83</v>
      </c>
      <c r="G370" s="25" t="s">
        <v>878</v>
      </c>
    </row>
    <row r="371" spans="1:7" x14ac:dyDescent="0.35">
      <c r="A371" s="25" t="s">
        <v>3879</v>
      </c>
      <c r="B371" s="25" t="s">
        <v>3880</v>
      </c>
      <c r="C371" s="25" t="s">
        <v>3073</v>
      </c>
      <c r="D371" s="25">
        <v>32458</v>
      </c>
      <c r="E371" s="25">
        <v>0.75</v>
      </c>
      <c r="F371" s="25" t="s">
        <v>83</v>
      </c>
      <c r="G371" s="25" t="s">
        <v>878</v>
      </c>
    </row>
    <row r="372" spans="1:7" x14ac:dyDescent="0.35">
      <c r="A372" s="25" t="s">
        <v>2156</v>
      </c>
      <c r="B372" s="25" t="s">
        <v>2157</v>
      </c>
      <c r="C372" s="25" t="s">
        <v>3065</v>
      </c>
      <c r="D372" s="25">
        <v>2954</v>
      </c>
      <c r="E372" s="25">
        <v>3.8210000000000002</v>
      </c>
      <c r="F372" s="25" t="s">
        <v>87</v>
      </c>
      <c r="G372" s="25" t="s">
        <v>878</v>
      </c>
    </row>
    <row r="373" spans="1:7" x14ac:dyDescent="0.35">
      <c r="A373" s="25" t="s">
        <v>2606</v>
      </c>
      <c r="B373" s="25" t="s">
        <v>2607</v>
      </c>
      <c r="C373" s="25" t="s">
        <v>3066</v>
      </c>
      <c r="D373" s="25">
        <v>6641</v>
      </c>
      <c r="E373" s="25">
        <v>2.0760000000000001</v>
      </c>
      <c r="F373" s="25" t="s">
        <v>83</v>
      </c>
      <c r="G373" s="25" t="s">
        <v>36</v>
      </c>
    </row>
    <row r="374" spans="1:7" x14ac:dyDescent="0.35">
      <c r="A374" s="25" t="s">
        <v>2543</v>
      </c>
      <c r="B374" s="25" t="s">
        <v>2544</v>
      </c>
      <c r="C374" s="25" t="s">
        <v>3070</v>
      </c>
      <c r="D374" s="25">
        <v>9158</v>
      </c>
      <c r="E374" s="25">
        <v>1.353</v>
      </c>
      <c r="F374" s="25" t="s">
        <v>78</v>
      </c>
      <c r="G374" s="25" t="s">
        <v>36</v>
      </c>
    </row>
    <row r="375" spans="1:7" x14ac:dyDescent="0.35">
      <c r="A375" s="25" t="s">
        <v>2148</v>
      </c>
      <c r="B375" s="25" t="s">
        <v>2149</v>
      </c>
      <c r="C375" s="25" t="s">
        <v>3073</v>
      </c>
      <c r="D375" s="25">
        <v>32458</v>
      </c>
      <c r="E375" s="25">
        <v>0.75</v>
      </c>
      <c r="F375" s="25" t="s">
        <v>87</v>
      </c>
      <c r="G375" s="25" t="s">
        <v>878</v>
      </c>
    </row>
    <row r="376" spans="1:7" x14ac:dyDescent="0.35">
      <c r="A376" s="25" t="s">
        <v>2122</v>
      </c>
      <c r="B376" s="25" t="s">
        <v>2123</v>
      </c>
      <c r="C376" s="25" t="s">
        <v>3070</v>
      </c>
      <c r="D376" s="25">
        <v>30480</v>
      </c>
      <c r="E376" s="25">
        <v>0.89300000000000002</v>
      </c>
      <c r="F376" s="25" t="s">
        <v>159</v>
      </c>
      <c r="G376" s="25" t="s">
        <v>36</v>
      </c>
    </row>
    <row r="377" spans="1:7" x14ac:dyDescent="0.35">
      <c r="A377" s="25" t="s">
        <v>4907</v>
      </c>
      <c r="B377" s="25" t="s">
        <v>4908</v>
      </c>
      <c r="C377" s="25" t="s">
        <v>3073</v>
      </c>
      <c r="D377" s="25">
        <v>16552</v>
      </c>
      <c r="E377" s="25">
        <v>0.74299999999999999</v>
      </c>
      <c r="F377" s="25" t="s">
        <v>50</v>
      </c>
      <c r="G377" s="25" t="s">
        <v>36</v>
      </c>
    </row>
    <row r="378" spans="1:7" x14ac:dyDescent="0.35">
      <c r="A378" s="25" t="s">
        <v>4901</v>
      </c>
      <c r="B378" s="25" t="s">
        <v>4902</v>
      </c>
      <c r="C378" s="25" t="s">
        <v>3073</v>
      </c>
      <c r="D378" s="25">
        <v>11805</v>
      </c>
      <c r="E378" s="25">
        <v>0.75</v>
      </c>
      <c r="F378" s="25" t="s">
        <v>68</v>
      </c>
      <c r="G378" s="25" t="s">
        <v>36</v>
      </c>
    </row>
    <row r="379" spans="1:7" x14ac:dyDescent="0.35">
      <c r="A379" s="25" t="s">
        <v>1950</v>
      </c>
      <c r="B379" s="25" t="s">
        <v>1951</v>
      </c>
      <c r="C379" s="25" t="s">
        <v>3073</v>
      </c>
      <c r="D379" s="25">
        <v>32458</v>
      </c>
      <c r="E379" s="25">
        <v>0.75</v>
      </c>
      <c r="F379" s="25" t="s">
        <v>68</v>
      </c>
      <c r="G379" s="25" t="s">
        <v>878</v>
      </c>
    </row>
  </sheetData>
  <sheetProtection algorithmName="SHA-512" hashValue="I0lZD/Sh9oRnoYPsEOaNBSsUsFPWs8o7YF2hzbxp8MW94WIIDNhzx8KVmdGA3wBTNquHWsnrClxbWkCVXbuA/g==" saltValue="eClK6sI4IIeXrbJ8473DFQ==" spinCount="100000" sheet="1" objects="1" scenarios="1"/>
  <autoFilter ref="A1:G349" xr:uid="{00000000-0001-0000-1000-000000000000}"/>
  <sortState xmlns:xlrd2="http://schemas.microsoft.com/office/spreadsheetml/2017/richdata2" ref="A2:G379">
    <sortCondition ref="B2:B379"/>
  </sortState>
  <pageMargins left="0.7" right="0.7" top="0.75" bottom="0.75" header="0.3" footer="0.3"/>
  <pageSetup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dimension ref="A1:G282"/>
  <sheetViews>
    <sheetView zoomScaleNormal="100" workbookViewId="0"/>
  </sheetViews>
  <sheetFormatPr baseColWidth="10" defaultRowHeight="12.75" x14ac:dyDescent="0.35"/>
  <cols>
    <col min="1" max="1" width="11.73046875" bestFit="1" customWidth="1"/>
    <col min="2" max="2" width="23.73046875" bestFit="1" customWidth="1"/>
    <col min="3" max="3" width="10.33203125" bestFit="1" customWidth="1"/>
    <col min="4" max="4" width="5.73046875" bestFit="1" customWidth="1"/>
    <col min="5" max="5" width="5.86328125" bestFit="1" customWidth="1"/>
    <col min="6" max="6" width="8.59765625" bestFit="1" customWidth="1"/>
    <col min="7" max="7" width="5.53125" bestFit="1" customWidth="1"/>
  </cols>
  <sheetData>
    <row r="1" spans="1:7" x14ac:dyDescent="0.35">
      <c r="A1" s="41" t="s">
        <v>13</v>
      </c>
      <c r="B1" s="41" t="s">
        <v>3058</v>
      </c>
      <c r="C1" s="41" t="s">
        <v>3059</v>
      </c>
      <c r="D1" s="41" t="s">
        <v>3060</v>
      </c>
      <c r="E1" s="41" t="s">
        <v>3061</v>
      </c>
      <c r="F1" s="41" t="s">
        <v>3062</v>
      </c>
      <c r="G1" s="41" t="s">
        <v>3063</v>
      </c>
    </row>
    <row r="2" spans="1:7" x14ac:dyDescent="0.35">
      <c r="A2" s="25" t="s">
        <v>829</v>
      </c>
      <c r="B2" s="25" t="s">
        <v>830</v>
      </c>
      <c r="C2" s="25" t="s">
        <v>3073</v>
      </c>
      <c r="D2" s="25">
        <v>32458</v>
      </c>
      <c r="E2" s="25">
        <v>0.75</v>
      </c>
      <c r="F2" s="25" t="s">
        <v>73</v>
      </c>
      <c r="G2" s="25" t="s">
        <v>878</v>
      </c>
    </row>
    <row r="3" spans="1:7" x14ac:dyDescent="0.35">
      <c r="A3" s="25" t="s">
        <v>1741</v>
      </c>
      <c r="B3" s="25" t="s">
        <v>2654</v>
      </c>
      <c r="C3" s="25" t="s">
        <v>3073</v>
      </c>
      <c r="D3" s="25">
        <v>11805</v>
      </c>
      <c r="E3" s="25">
        <v>0.75</v>
      </c>
      <c r="F3" s="25" t="s">
        <v>53</v>
      </c>
      <c r="G3" s="25" t="s">
        <v>878</v>
      </c>
    </row>
    <row r="4" spans="1:7" x14ac:dyDescent="0.35">
      <c r="A4" s="25" t="s">
        <v>2677</v>
      </c>
      <c r="B4" s="25" t="s">
        <v>2678</v>
      </c>
      <c r="C4" s="25" t="s">
        <v>3073</v>
      </c>
      <c r="D4" s="25">
        <v>32458</v>
      </c>
      <c r="E4" s="25">
        <v>0.75</v>
      </c>
      <c r="F4" s="25" t="s">
        <v>47</v>
      </c>
      <c r="G4" s="25" t="s">
        <v>878</v>
      </c>
    </row>
    <row r="5" spans="1:7" x14ac:dyDescent="0.35">
      <c r="A5" s="25" t="s">
        <v>1609</v>
      </c>
      <c r="B5" s="25" t="s">
        <v>1610</v>
      </c>
      <c r="C5" s="25" t="s">
        <v>3073</v>
      </c>
      <c r="D5" s="25">
        <v>32458</v>
      </c>
      <c r="E5" s="25">
        <v>0.75</v>
      </c>
      <c r="F5" s="25" t="s">
        <v>53</v>
      </c>
      <c r="G5" s="25" t="s">
        <v>878</v>
      </c>
    </row>
    <row r="6" spans="1:7" x14ac:dyDescent="0.35">
      <c r="A6" s="25" t="s">
        <v>5067</v>
      </c>
      <c r="B6" s="25" t="s">
        <v>5068</v>
      </c>
      <c r="C6" s="25" t="s">
        <v>3073</v>
      </c>
      <c r="D6" s="25">
        <v>44548</v>
      </c>
      <c r="E6" s="25">
        <v>0.745</v>
      </c>
      <c r="F6" s="25" t="s">
        <v>110</v>
      </c>
      <c r="G6" s="25" t="s">
        <v>36</v>
      </c>
    </row>
    <row r="7" spans="1:7" x14ac:dyDescent="0.35">
      <c r="A7" s="25" t="s">
        <v>192</v>
      </c>
      <c r="B7" s="25" t="s">
        <v>193</v>
      </c>
      <c r="C7" s="25" t="s">
        <v>3073</v>
      </c>
      <c r="D7" s="25">
        <v>32458</v>
      </c>
      <c r="E7" s="25">
        <v>0.75</v>
      </c>
      <c r="F7" s="25" t="s">
        <v>39</v>
      </c>
      <c r="G7" s="25" t="s">
        <v>878</v>
      </c>
    </row>
    <row r="8" spans="1:7" x14ac:dyDescent="0.35">
      <c r="A8" s="25" t="s">
        <v>2661</v>
      </c>
      <c r="B8" s="25" t="s">
        <v>2662</v>
      </c>
      <c r="C8" s="25" t="s">
        <v>3073</v>
      </c>
      <c r="D8" s="25">
        <v>32458</v>
      </c>
      <c r="E8" s="25">
        <v>0.75</v>
      </c>
      <c r="F8" s="25" t="s">
        <v>42</v>
      </c>
      <c r="G8" s="25" t="s">
        <v>878</v>
      </c>
    </row>
    <row r="9" spans="1:7" x14ac:dyDescent="0.35">
      <c r="A9" s="25" t="s">
        <v>1846</v>
      </c>
      <c r="B9" s="25" t="s">
        <v>1847</v>
      </c>
      <c r="C9" s="25" t="s">
        <v>3070</v>
      </c>
      <c r="D9" s="25">
        <v>8716</v>
      </c>
      <c r="E9" s="25">
        <v>1.454</v>
      </c>
      <c r="F9" s="25" t="s">
        <v>39</v>
      </c>
      <c r="G9" s="25" t="s">
        <v>878</v>
      </c>
    </row>
    <row r="10" spans="1:7" x14ac:dyDescent="0.35">
      <c r="A10" s="25" t="s">
        <v>1611</v>
      </c>
      <c r="B10" s="25" t="s">
        <v>1612</v>
      </c>
      <c r="C10" s="25" t="s">
        <v>3073</v>
      </c>
      <c r="D10" s="25">
        <v>58016</v>
      </c>
      <c r="E10" s="25">
        <v>0.53700000000000003</v>
      </c>
      <c r="F10" s="25" t="s">
        <v>159</v>
      </c>
      <c r="G10" s="25" t="s">
        <v>36</v>
      </c>
    </row>
    <row r="11" spans="1:7" x14ac:dyDescent="0.35">
      <c r="A11" s="25" t="s">
        <v>1848</v>
      </c>
      <c r="B11" s="25" t="s">
        <v>1849</v>
      </c>
      <c r="C11" s="25" t="s">
        <v>3073</v>
      </c>
      <c r="D11" s="25">
        <v>32458</v>
      </c>
      <c r="E11" s="25">
        <v>0.75</v>
      </c>
      <c r="F11" s="25" t="s">
        <v>36</v>
      </c>
      <c r="G11" s="25" t="s">
        <v>878</v>
      </c>
    </row>
    <row r="12" spans="1:7" x14ac:dyDescent="0.35">
      <c r="A12" s="25" t="s">
        <v>2652</v>
      </c>
      <c r="B12" s="25" t="s">
        <v>2653</v>
      </c>
      <c r="C12" s="25" t="s">
        <v>3070</v>
      </c>
      <c r="D12" s="25">
        <v>10345</v>
      </c>
      <c r="E12" s="25">
        <v>1.0720000000000001</v>
      </c>
      <c r="F12" s="25" t="s">
        <v>53</v>
      </c>
      <c r="G12" s="25" t="s">
        <v>878</v>
      </c>
    </row>
    <row r="13" spans="1:7" x14ac:dyDescent="0.35">
      <c r="A13" s="25" t="s">
        <v>1613</v>
      </c>
      <c r="B13" s="25" t="s">
        <v>1614</v>
      </c>
      <c r="C13" s="25" t="s">
        <v>3073</v>
      </c>
      <c r="D13" s="25">
        <v>32458</v>
      </c>
      <c r="E13" s="25">
        <v>0.75</v>
      </c>
      <c r="F13" s="25" t="s">
        <v>36</v>
      </c>
      <c r="G13" s="25" t="s">
        <v>878</v>
      </c>
    </row>
    <row r="14" spans="1:7" x14ac:dyDescent="0.35">
      <c r="A14" s="25" t="s">
        <v>1615</v>
      </c>
      <c r="B14" s="25" t="s">
        <v>1616</v>
      </c>
      <c r="C14" s="25" t="s">
        <v>3073</v>
      </c>
      <c r="D14" s="25">
        <v>11805</v>
      </c>
      <c r="E14" s="25">
        <v>0.75</v>
      </c>
      <c r="F14" s="25" t="s">
        <v>36</v>
      </c>
      <c r="G14" s="25" t="s">
        <v>878</v>
      </c>
    </row>
    <row r="15" spans="1:7" x14ac:dyDescent="0.35">
      <c r="A15" s="25" t="s">
        <v>778</v>
      </c>
      <c r="B15" s="25" t="s">
        <v>779</v>
      </c>
      <c r="C15" s="25" t="s">
        <v>3070</v>
      </c>
      <c r="D15" s="25">
        <v>10431</v>
      </c>
      <c r="E15" s="25">
        <v>1.0469999999999999</v>
      </c>
      <c r="F15" s="25" t="s">
        <v>36</v>
      </c>
      <c r="G15" s="25" t="s">
        <v>878</v>
      </c>
    </row>
    <row r="16" spans="1:7" x14ac:dyDescent="0.35">
      <c r="A16" s="25" t="s">
        <v>1850</v>
      </c>
      <c r="B16" s="25" t="s">
        <v>1851</v>
      </c>
      <c r="C16" s="25" t="s">
        <v>3066</v>
      </c>
      <c r="D16" s="25">
        <v>13220</v>
      </c>
      <c r="E16" s="25">
        <v>2.8940000000000001</v>
      </c>
      <c r="F16" s="25" t="s">
        <v>73</v>
      </c>
      <c r="G16" s="25" t="s">
        <v>878</v>
      </c>
    </row>
    <row r="17" spans="1:7" x14ac:dyDescent="0.35">
      <c r="A17" s="25" t="s">
        <v>1617</v>
      </c>
      <c r="B17" s="25" t="s">
        <v>1618</v>
      </c>
      <c r="C17" s="25" t="s">
        <v>3065</v>
      </c>
      <c r="D17" s="25">
        <v>7313</v>
      </c>
      <c r="E17" s="25">
        <v>4.0880000000000001</v>
      </c>
      <c r="F17" s="25" t="s">
        <v>73</v>
      </c>
      <c r="G17" s="25" t="s">
        <v>36</v>
      </c>
    </row>
    <row r="18" spans="1:7" x14ac:dyDescent="0.35">
      <c r="A18" s="25" t="s">
        <v>3339</v>
      </c>
      <c r="B18" s="25" t="s">
        <v>3340</v>
      </c>
      <c r="C18" s="25" t="s">
        <v>3073</v>
      </c>
      <c r="D18" s="25">
        <v>32458</v>
      </c>
      <c r="E18" s="25">
        <v>0.75</v>
      </c>
      <c r="F18" s="25" t="s">
        <v>83</v>
      </c>
      <c r="G18" s="25" t="s">
        <v>878</v>
      </c>
    </row>
    <row r="19" spans="1:7" x14ac:dyDescent="0.35">
      <c r="A19" s="25" t="s">
        <v>2640</v>
      </c>
      <c r="B19" s="25" t="s">
        <v>2641</v>
      </c>
      <c r="C19" s="25" t="s">
        <v>3070</v>
      </c>
      <c r="D19" s="25">
        <v>21843</v>
      </c>
      <c r="E19" s="25">
        <v>1.67</v>
      </c>
      <c r="F19" s="25" t="s">
        <v>73</v>
      </c>
      <c r="G19" s="25" t="s">
        <v>878</v>
      </c>
    </row>
    <row r="20" spans="1:7" x14ac:dyDescent="0.35">
      <c r="A20" s="25" t="s">
        <v>3319</v>
      </c>
      <c r="B20" s="25" t="s">
        <v>3320</v>
      </c>
      <c r="C20" s="25" t="s">
        <v>3073</v>
      </c>
      <c r="D20" s="25">
        <v>11805</v>
      </c>
      <c r="E20" s="25">
        <v>0.75</v>
      </c>
      <c r="F20" s="25" t="s">
        <v>53</v>
      </c>
      <c r="G20" s="25" t="s">
        <v>878</v>
      </c>
    </row>
    <row r="21" spans="1:7" x14ac:dyDescent="0.35">
      <c r="A21" s="25" t="s">
        <v>1852</v>
      </c>
      <c r="B21" s="25" t="s">
        <v>1853</v>
      </c>
      <c r="C21" s="25" t="s">
        <v>3073</v>
      </c>
      <c r="D21" s="25">
        <v>32458</v>
      </c>
      <c r="E21" s="25">
        <v>0.75</v>
      </c>
      <c r="F21" s="25" t="s">
        <v>36</v>
      </c>
      <c r="G21" s="25" t="s">
        <v>878</v>
      </c>
    </row>
    <row r="22" spans="1:7" x14ac:dyDescent="0.35">
      <c r="A22" s="25" t="s">
        <v>757</v>
      </c>
      <c r="B22" s="25" t="s">
        <v>758</v>
      </c>
      <c r="C22" s="25" t="s">
        <v>3066</v>
      </c>
      <c r="D22" s="25">
        <v>13312</v>
      </c>
      <c r="E22" s="25">
        <v>2.8780000000000001</v>
      </c>
      <c r="F22" s="25" t="s">
        <v>39</v>
      </c>
      <c r="G22" s="25" t="s">
        <v>36</v>
      </c>
    </row>
    <row r="23" spans="1:7" x14ac:dyDescent="0.35">
      <c r="A23" s="25" t="s">
        <v>862</v>
      </c>
      <c r="B23" s="25" t="s">
        <v>863</v>
      </c>
      <c r="C23" s="25" t="s">
        <v>3073</v>
      </c>
      <c r="D23" s="25">
        <v>11805</v>
      </c>
      <c r="E23" s="25">
        <v>0.75</v>
      </c>
      <c r="F23" s="25" t="s">
        <v>36</v>
      </c>
      <c r="G23" s="25" t="s">
        <v>878</v>
      </c>
    </row>
    <row r="24" spans="1:7" x14ac:dyDescent="0.35">
      <c r="A24" s="25" t="s">
        <v>1619</v>
      </c>
      <c r="B24" s="25" t="s">
        <v>1620</v>
      </c>
      <c r="C24" s="25" t="s">
        <v>3073</v>
      </c>
      <c r="D24" s="25">
        <v>32458</v>
      </c>
      <c r="E24" s="25">
        <v>0.75</v>
      </c>
      <c r="F24" s="25" t="s">
        <v>36</v>
      </c>
      <c r="G24" s="25" t="s">
        <v>878</v>
      </c>
    </row>
    <row r="25" spans="1:7" x14ac:dyDescent="0.35">
      <c r="A25" s="25" t="s">
        <v>718</v>
      </c>
      <c r="B25" s="25" t="s">
        <v>719</v>
      </c>
      <c r="C25" s="25" t="s">
        <v>3066</v>
      </c>
      <c r="D25" s="25">
        <v>11789</v>
      </c>
      <c r="E25" s="25">
        <v>3.141</v>
      </c>
      <c r="F25" s="25" t="s">
        <v>53</v>
      </c>
      <c r="G25" s="25" t="s">
        <v>36</v>
      </c>
    </row>
    <row r="26" spans="1:7" x14ac:dyDescent="0.35">
      <c r="A26" s="25" t="s">
        <v>3924</v>
      </c>
      <c r="B26" s="25" t="s">
        <v>3925</v>
      </c>
      <c r="C26" s="25" t="s">
        <v>3073</v>
      </c>
      <c r="D26" s="25">
        <v>32458</v>
      </c>
      <c r="E26" s="25">
        <v>0.75</v>
      </c>
      <c r="F26" s="25" t="s">
        <v>83</v>
      </c>
      <c r="G26" s="25" t="s">
        <v>36</v>
      </c>
    </row>
    <row r="27" spans="1:7" x14ac:dyDescent="0.35">
      <c r="A27" s="25" t="s">
        <v>5065</v>
      </c>
      <c r="B27" s="25" t="s">
        <v>5066</v>
      </c>
      <c r="C27" s="25" t="s">
        <v>3073</v>
      </c>
      <c r="D27" s="25">
        <v>44548</v>
      </c>
      <c r="E27" s="25">
        <v>0.745</v>
      </c>
      <c r="F27" s="25" t="s">
        <v>110</v>
      </c>
      <c r="G27" s="25" t="s">
        <v>36</v>
      </c>
    </row>
    <row r="28" spans="1:7" x14ac:dyDescent="0.35">
      <c r="A28" s="25" t="s">
        <v>190</v>
      </c>
      <c r="B28" s="25" t="s">
        <v>191</v>
      </c>
      <c r="C28" s="25" t="s">
        <v>3066</v>
      </c>
      <c r="D28" s="25">
        <v>4375</v>
      </c>
      <c r="E28" s="25">
        <v>3.01</v>
      </c>
      <c r="F28" s="25" t="s">
        <v>47</v>
      </c>
      <c r="G28" s="25" t="s">
        <v>36</v>
      </c>
    </row>
    <row r="29" spans="1:7" x14ac:dyDescent="0.35">
      <c r="A29" s="25" t="s">
        <v>802</v>
      </c>
      <c r="B29" s="25" t="s">
        <v>803</v>
      </c>
      <c r="C29" s="25" t="s">
        <v>3073</v>
      </c>
      <c r="D29" s="25">
        <v>32458</v>
      </c>
      <c r="E29" s="25">
        <v>0.75</v>
      </c>
      <c r="F29" s="25" t="s">
        <v>36</v>
      </c>
      <c r="G29" s="25" t="s">
        <v>878</v>
      </c>
    </row>
    <row r="30" spans="1:7" x14ac:dyDescent="0.35">
      <c r="A30" s="25" t="s">
        <v>1621</v>
      </c>
      <c r="B30" s="25" t="s">
        <v>1622</v>
      </c>
      <c r="C30" s="25" t="s">
        <v>3073</v>
      </c>
      <c r="D30" s="25">
        <v>32458</v>
      </c>
      <c r="E30" s="25">
        <v>0.75</v>
      </c>
      <c r="F30" s="25" t="s">
        <v>36</v>
      </c>
      <c r="G30" s="25" t="s">
        <v>878</v>
      </c>
    </row>
    <row r="31" spans="1:7" x14ac:dyDescent="0.35">
      <c r="A31" s="25" t="s">
        <v>1623</v>
      </c>
      <c r="B31" s="25" t="s">
        <v>1624</v>
      </c>
      <c r="C31" s="25" t="s">
        <v>3073</v>
      </c>
      <c r="D31" s="25">
        <v>32458</v>
      </c>
      <c r="E31" s="25">
        <v>0.75</v>
      </c>
      <c r="F31" s="25" t="s">
        <v>36</v>
      </c>
      <c r="G31" s="25" t="s">
        <v>878</v>
      </c>
    </row>
    <row r="32" spans="1:7" x14ac:dyDescent="0.35">
      <c r="A32" s="25" t="s">
        <v>2648</v>
      </c>
      <c r="B32" s="25" t="s">
        <v>2649</v>
      </c>
      <c r="C32" s="25" t="s">
        <v>3073</v>
      </c>
      <c r="D32" s="25">
        <v>32458</v>
      </c>
      <c r="E32" s="25">
        <v>0.75</v>
      </c>
      <c r="F32" s="25" t="s">
        <v>87</v>
      </c>
      <c r="G32" s="25" t="s">
        <v>878</v>
      </c>
    </row>
    <row r="33" spans="1:7" x14ac:dyDescent="0.35">
      <c r="A33" s="25" t="s">
        <v>831</v>
      </c>
      <c r="B33" s="25" t="s">
        <v>3913</v>
      </c>
      <c r="C33" s="25" t="s">
        <v>3073</v>
      </c>
      <c r="D33" s="25">
        <v>11805</v>
      </c>
      <c r="E33" s="25">
        <v>0.75</v>
      </c>
      <c r="F33" s="25" t="s">
        <v>78</v>
      </c>
      <c r="G33" s="25" t="s">
        <v>878</v>
      </c>
    </row>
    <row r="34" spans="1:7" x14ac:dyDescent="0.35">
      <c r="A34" s="25" t="s">
        <v>780</v>
      </c>
      <c r="B34" s="25" t="s">
        <v>781</v>
      </c>
      <c r="C34" s="25" t="s">
        <v>3073</v>
      </c>
      <c r="D34" s="25">
        <v>11805</v>
      </c>
      <c r="E34" s="25">
        <v>0.75</v>
      </c>
      <c r="F34" s="25" t="s">
        <v>36</v>
      </c>
      <c r="G34" s="25" t="s">
        <v>878</v>
      </c>
    </row>
    <row r="35" spans="1:7" x14ac:dyDescent="0.35">
      <c r="A35" s="25" t="s">
        <v>5083</v>
      </c>
      <c r="B35" s="25" t="s">
        <v>5084</v>
      </c>
      <c r="C35" s="25" t="s">
        <v>3073</v>
      </c>
      <c r="D35" s="25">
        <v>44548</v>
      </c>
      <c r="E35" s="25">
        <v>0.745</v>
      </c>
      <c r="F35" s="25" t="s">
        <v>83</v>
      </c>
      <c r="G35" s="25" t="s">
        <v>36</v>
      </c>
    </row>
    <row r="36" spans="1:7" x14ac:dyDescent="0.35">
      <c r="A36" s="25" t="s">
        <v>1625</v>
      </c>
      <c r="B36" s="25" t="s">
        <v>1626</v>
      </c>
      <c r="C36" s="25" t="s">
        <v>3073</v>
      </c>
      <c r="D36" s="25">
        <v>32458</v>
      </c>
      <c r="E36" s="25">
        <v>0.75</v>
      </c>
      <c r="F36" s="25" t="s">
        <v>36</v>
      </c>
      <c r="G36" s="25" t="s">
        <v>878</v>
      </c>
    </row>
    <row r="37" spans="1:7" x14ac:dyDescent="0.35">
      <c r="A37" s="25" t="s">
        <v>5047</v>
      </c>
      <c r="B37" s="25" t="s">
        <v>5048</v>
      </c>
      <c r="C37" s="25" t="s">
        <v>3073</v>
      </c>
      <c r="D37" s="25">
        <v>32458</v>
      </c>
      <c r="E37" s="25">
        <v>0.75</v>
      </c>
      <c r="F37" s="25" t="s">
        <v>110</v>
      </c>
      <c r="G37" s="25" t="s">
        <v>36</v>
      </c>
    </row>
    <row r="38" spans="1:7" x14ac:dyDescent="0.35">
      <c r="A38" s="25" t="s">
        <v>5043</v>
      </c>
      <c r="B38" s="25" t="s">
        <v>5044</v>
      </c>
      <c r="C38" s="25" t="s">
        <v>3073</v>
      </c>
      <c r="D38" s="25">
        <v>32458</v>
      </c>
      <c r="E38" s="25">
        <v>0.75</v>
      </c>
      <c r="F38" s="25" t="s">
        <v>78</v>
      </c>
      <c r="G38" s="25" t="s">
        <v>36</v>
      </c>
    </row>
    <row r="39" spans="1:7" x14ac:dyDescent="0.35">
      <c r="A39" s="25" t="s">
        <v>1627</v>
      </c>
      <c r="B39" s="25" t="s">
        <v>1628</v>
      </c>
      <c r="C39" s="25" t="s">
        <v>3073</v>
      </c>
      <c r="D39" s="25">
        <v>32458</v>
      </c>
      <c r="E39" s="25">
        <v>0.75</v>
      </c>
      <c r="F39" s="25" t="s">
        <v>36</v>
      </c>
      <c r="G39" s="25" t="s">
        <v>878</v>
      </c>
    </row>
    <row r="40" spans="1:7" x14ac:dyDescent="0.35">
      <c r="A40" s="25" t="s">
        <v>1629</v>
      </c>
      <c r="B40" s="25" t="s">
        <v>1630</v>
      </c>
      <c r="C40" s="25" t="s">
        <v>3073</v>
      </c>
      <c r="D40" s="25">
        <v>32458</v>
      </c>
      <c r="E40" s="25">
        <v>0.75</v>
      </c>
      <c r="F40" s="25" t="s">
        <v>36</v>
      </c>
      <c r="G40" s="25" t="s">
        <v>878</v>
      </c>
    </row>
    <row r="41" spans="1:7" x14ac:dyDescent="0.35">
      <c r="A41" s="25" t="s">
        <v>3313</v>
      </c>
      <c r="B41" s="25" t="s">
        <v>3314</v>
      </c>
      <c r="C41" s="25" t="s">
        <v>3066</v>
      </c>
      <c r="D41" s="25">
        <v>4372</v>
      </c>
      <c r="E41" s="25">
        <v>3.0110000000000001</v>
      </c>
      <c r="F41" s="25" t="s">
        <v>36</v>
      </c>
      <c r="G41" s="25" t="s">
        <v>878</v>
      </c>
    </row>
    <row r="42" spans="1:7" x14ac:dyDescent="0.35">
      <c r="A42" s="25" t="s">
        <v>3345</v>
      </c>
      <c r="B42" s="25" t="s">
        <v>3346</v>
      </c>
      <c r="C42" s="25" t="s">
        <v>3070</v>
      </c>
      <c r="D42" s="25">
        <v>29352</v>
      </c>
      <c r="E42" s="25">
        <v>0.97099999999999997</v>
      </c>
      <c r="F42" s="25" t="s">
        <v>83</v>
      </c>
      <c r="G42" s="25" t="s">
        <v>36</v>
      </c>
    </row>
    <row r="43" spans="1:7" x14ac:dyDescent="0.35">
      <c r="A43" s="25" t="s">
        <v>2679</v>
      </c>
      <c r="B43" s="25" t="s">
        <v>2680</v>
      </c>
      <c r="C43" s="25" t="s">
        <v>3073</v>
      </c>
      <c r="D43" s="25">
        <v>11805</v>
      </c>
      <c r="E43" s="25">
        <v>0.75</v>
      </c>
      <c r="F43" s="25" t="s">
        <v>73</v>
      </c>
      <c r="G43" s="25" t="s">
        <v>878</v>
      </c>
    </row>
    <row r="44" spans="1:7" x14ac:dyDescent="0.35">
      <c r="A44" s="25" t="s">
        <v>2663</v>
      </c>
      <c r="B44" s="25" t="s">
        <v>2664</v>
      </c>
      <c r="C44" s="25" t="s">
        <v>3065</v>
      </c>
      <c r="D44" s="25">
        <v>6082</v>
      </c>
      <c r="E44" s="25">
        <v>4.4189999999999996</v>
      </c>
      <c r="F44" s="25" t="s">
        <v>36</v>
      </c>
      <c r="G44" s="25" t="s">
        <v>36</v>
      </c>
    </row>
    <row r="45" spans="1:7" x14ac:dyDescent="0.35">
      <c r="A45" s="25" t="s">
        <v>1631</v>
      </c>
      <c r="B45" s="25" t="s">
        <v>1632</v>
      </c>
      <c r="C45" s="25" t="s">
        <v>3073</v>
      </c>
      <c r="D45" s="25">
        <v>11805</v>
      </c>
      <c r="E45" s="25">
        <v>0.75</v>
      </c>
      <c r="F45" s="25" t="s">
        <v>47</v>
      </c>
      <c r="G45" s="25" t="s">
        <v>878</v>
      </c>
    </row>
    <row r="46" spans="1:7" x14ac:dyDescent="0.35">
      <c r="A46" s="25" t="s">
        <v>1633</v>
      </c>
      <c r="B46" s="25" t="s">
        <v>1634</v>
      </c>
      <c r="C46" s="25" t="s">
        <v>3073</v>
      </c>
      <c r="D46" s="25">
        <v>32458</v>
      </c>
      <c r="E46" s="25">
        <v>0.75</v>
      </c>
      <c r="F46" s="25" t="s">
        <v>100</v>
      </c>
      <c r="G46" s="25" t="s">
        <v>878</v>
      </c>
    </row>
    <row r="47" spans="1:7" x14ac:dyDescent="0.35">
      <c r="A47" s="25" t="s">
        <v>3914</v>
      </c>
      <c r="B47" s="25" t="s">
        <v>3915</v>
      </c>
      <c r="C47" s="25" t="s">
        <v>3084</v>
      </c>
      <c r="D47" s="25">
        <v>4146</v>
      </c>
      <c r="E47" s="25">
        <v>5.0519999999999996</v>
      </c>
      <c r="F47" s="25" t="s">
        <v>36</v>
      </c>
      <c r="G47" s="25" t="s">
        <v>878</v>
      </c>
    </row>
    <row r="48" spans="1:7" x14ac:dyDescent="0.35">
      <c r="A48" s="25" t="s">
        <v>1635</v>
      </c>
      <c r="B48" s="25" t="s">
        <v>1636</v>
      </c>
      <c r="C48" s="25" t="s">
        <v>3073</v>
      </c>
      <c r="D48" s="25">
        <v>32458</v>
      </c>
      <c r="E48" s="25">
        <v>0.75</v>
      </c>
      <c r="F48" s="25" t="s">
        <v>36</v>
      </c>
      <c r="G48" s="25" t="s">
        <v>878</v>
      </c>
    </row>
    <row r="49" spans="1:7" x14ac:dyDescent="0.35">
      <c r="A49" s="25" t="s">
        <v>3327</v>
      </c>
      <c r="B49" s="25" t="s">
        <v>3328</v>
      </c>
      <c r="C49" s="25" t="s">
        <v>3066</v>
      </c>
      <c r="D49" s="25">
        <v>15402</v>
      </c>
      <c r="E49" s="25">
        <v>2.5329999999999999</v>
      </c>
      <c r="F49" s="25" t="s">
        <v>73</v>
      </c>
      <c r="G49" s="25" t="s">
        <v>878</v>
      </c>
    </row>
    <row r="50" spans="1:7" x14ac:dyDescent="0.35">
      <c r="A50" s="25" t="s">
        <v>827</v>
      </c>
      <c r="B50" s="25" t="s">
        <v>828</v>
      </c>
      <c r="C50" s="25" t="s">
        <v>3073</v>
      </c>
      <c r="D50" s="25">
        <v>32458</v>
      </c>
      <c r="E50" s="25">
        <v>0.75</v>
      </c>
      <c r="F50" s="25" t="s">
        <v>47</v>
      </c>
      <c r="G50" s="25" t="s">
        <v>878</v>
      </c>
    </row>
    <row r="51" spans="1:7" x14ac:dyDescent="0.35">
      <c r="A51" s="25" t="s">
        <v>1637</v>
      </c>
      <c r="B51" s="25" t="s">
        <v>1638</v>
      </c>
      <c r="C51" s="25" t="s">
        <v>3070</v>
      </c>
      <c r="D51" s="25">
        <v>24941</v>
      </c>
      <c r="E51" s="25">
        <v>1.353</v>
      </c>
      <c r="F51" s="25" t="s">
        <v>36</v>
      </c>
      <c r="G51" s="25" t="s">
        <v>878</v>
      </c>
    </row>
    <row r="52" spans="1:7" x14ac:dyDescent="0.35">
      <c r="A52" s="25" t="s">
        <v>858</v>
      </c>
      <c r="B52" s="25" t="s">
        <v>859</v>
      </c>
      <c r="C52" s="25" t="s">
        <v>3073</v>
      </c>
      <c r="D52" s="25">
        <v>32458</v>
      </c>
      <c r="E52" s="25">
        <v>0.75</v>
      </c>
      <c r="F52" s="25" t="s">
        <v>36</v>
      </c>
      <c r="G52" s="25" t="s">
        <v>878</v>
      </c>
    </row>
    <row r="53" spans="1:7" x14ac:dyDescent="0.35">
      <c r="A53" s="25" t="s">
        <v>1639</v>
      </c>
      <c r="B53" s="25" t="s">
        <v>1640</v>
      </c>
      <c r="C53" s="25" t="s">
        <v>3073</v>
      </c>
      <c r="D53" s="25">
        <v>11805</v>
      </c>
      <c r="E53" s="25">
        <v>0.75</v>
      </c>
      <c r="F53" s="25" t="s">
        <v>159</v>
      </c>
      <c r="G53" s="25" t="s">
        <v>878</v>
      </c>
    </row>
    <row r="54" spans="1:7" x14ac:dyDescent="0.35">
      <c r="A54" s="25" t="s">
        <v>1641</v>
      </c>
      <c r="B54" s="25" t="s">
        <v>1642</v>
      </c>
      <c r="C54" s="25" t="s">
        <v>3073</v>
      </c>
      <c r="D54" s="25">
        <v>32458</v>
      </c>
      <c r="E54" s="25">
        <v>0.75</v>
      </c>
      <c r="F54" s="25" t="s">
        <v>36</v>
      </c>
      <c r="G54" s="25" t="s">
        <v>878</v>
      </c>
    </row>
    <row r="55" spans="1:7" x14ac:dyDescent="0.35">
      <c r="A55" s="25" t="s">
        <v>834</v>
      </c>
      <c r="B55" s="25" t="s">
        <v>835</v>
      </c>
      <c r="C55" s="25" t="s">
        <v>3070</v>
      </c>
      <c r="D55" s="25">
        <v>29603</v>
      </c>
      <c r="E55" s="25">
        <v>0.95599999999999996</v>
      </c>
      <c r="F55" s="25" t="s">
        <v>73</v>
      </c>
      <c r="G55" s="25" t="s">
        <v>36</v>
      </c>
    </row>
    <row r="56" spans="1:7" x14ac:dyDescent="0.35">
      <c r="A56" s="25" t="s">
        <v>782</v>
      </c>
      <c r="B56" s="25" t="s">
        <v>783</v>
      </c>
      <c r="C56" s="25" t="s">
        <v>3073</v>
      </c>
      <c r="D56" s="25">
        <v>32458</v>
      </c>
      <c r="E56" s="25">
        <v>0.75</v>
      </c>
      <c r="F56" s="25" t="s">
        <v>36</v>
      </c>
      <c r="G56" s="25" t="s">
        <v>878</v>
      </c>
    </row>
    <row r="57" spans="1:7" x14ac:dyDescent="0.35">
      <c r="A57" s="25" t="s">
        <v>720</v>
      </c>
      <c r="B57" s="25" t="s">
        <v>721</v>
      </c>
      <c r="C57" s="25" t="s">
        <v>3084</v>
      </c>
      <c r="D57" s="25">
        <v>2710</v>
      </c>
      <c r="E57" s="25">
        <v>5.7510000000000003</v>
      </c>
      <c r="F57" s="25" t="s">
        <v>36</v>
      </c>
      <c r="G57" s="25" t="s">
        <v>36</v>
      </c>
    </row>
    <row r="58" spans="1:7" x14ac:dyDescent="0.35">
      <c r="A58" s="25" t="s">
        <v>3325</v>
      </c>
      <c r="B58" s="25" t="s">
        <v>3326</v>
      </c>
      <c r="C58" s="25" t="s">
        <v>3066</v>
      </c>
      <c r="D58" s="25">
        <v>14787</v>
      </c>
      <c r="E58" s="25">
        <v>2.629</v>
      </c>
      <c r="F58" s="25" t="s">
        <v>87</v>
      </c>
      <c r="G58" s="25" t="s">
        <v>878</v>
      </c>
    </row>
    <row r="59" spans="1:7" x14ac:dyDescent="0.35">
      <c r="A59" s="25" t="s">
        <v>1643</v>
      </c>
      <c r="B59" s="25" t="s">
        <v>1644</v>
      </c>
      <c r="C59" s="25" t="s">
        <v>3073</v>
      </c>
      <c r="D59" s="25">
        <v>32458</v>
      </c>
      <c r="E59" s="25">
        <v>0.75</v>
      </c>
      <c r="F59" s="25" t="s">
        <v>36</v>
      </c>
      <c r="G59" s="25" t="s">
        <v>878</v>
      </c>
    </row>
    <row r="60" spans="1:7" x14ac:dyDescent="0.35">
      <c r="A60" s="25" t="s">
        <v>823</v>
      </c>
      <c r="B60" s="25" t="s">
        <v>824</v>
      </c>
      <c r="C60" s="25" t="s">
        <v>3073</v>
      </c>
      <c r="D60" s="25">
        <v>32458</v>
      </c>
      <c r="E60" s="25">
        <v>0.75</v>
      </c>
      <c r="F60" s="25" t="s">
        <v>68</v>
      </c>
      <c r="G60" s="25" t="s">
        <v>878</v>
      </c>
    </row>
    <row r="61" spans="1:7" x14ac:dyDescent="0.35">
      <c r="A61" s="25" t="s">
        <v>786</v>
      </c>
      <c r="B61" s="25" t="s">
        <v>787</v>
      </c>
      <c r="C61" s="25" t="s">
        <v>3065</v>
      </c>
      <c r="D61" s="25">
        <v>2128</v>
      </c>
      <c r="E61" s="25">
        <v>4.4290000000000003</v>
      </c>
      <c r="F61" s="25" t="s">
        <v>35</v>
      </c>
      <c r="G61" s="25" t="s">
        <v>36</v>
      </c>
    </row>
    <row r="62" spans="1:7" x14ac:dyDescent="0.35">
      <c r="A62" s="25" t="s">
        <v>746</v>
      </c>
      <c r="B62" s="25" t="s">
        <v>747</v>
      </c>
      <c r="C62" s="25" t="s">
        <v>3065</v>
      </c>
      <c r="D62" s="25">
        <v>3213</v>
      </c>
      <c r="E62" s="25">
        <v>3.6549999999999998</v>
      </c>
      <c r="F62" s="25" t="s">
        <v>53</v>
      </c>
      <c r="G62" s="25" t="s">
        <v>36</v>
      </c>
    </row>
    <row r="63" spans="1:7" x14ac:dyDescent="0.35">
      <c r="A63" s="25" t="s">
        <v>1645</v>
      </c>
      <c r="B63" s="25" t="s">
        <v>1646</v>
      </c>
      <c r="C63" s="25" t="s">
        <v>3070</v>
      </c>
      <c r="D63" s="25">
        <v>25474</v>
      </c>
      <c r="E63" s="25">
        <v>1.3080000000000001</v>
      </c>
      <c r="F63" s="25" t="s">
        <v>53</v>
      </c>
      <c r="G63" s="25" t="s">
        <v>878</v>
      </c>
    </row>
    <row r="64" spans="1:7" x14ac:dyDescent="0.35">
      <c r="A64" s="25" t="s">
        <v>788</v>
      </c>
      <c r="B64" s="25" t="s">
        <v>789</v>
      </c>
      <c r="C64" s="25" t="s">
        <v>3070</v>
      </c>
      <c r="D64" s="25">
        <v>27522</v>
      </c>
      <c r="E64" s="25">
        <v>1.135</v>
      </c>
      <c r="F64" s="25" t="s">
        <v>36</v>
      </c>
      <c r="G64" s="25" t="s">
        <v>878</v>
      </c>
    </row>
    <row r="65" spans="1:7" x14ac:dyDescent="0.35">
      <c r="A65" s="25" t="s">
        <v>1647</v>
      </c>
      <c r="B65" s="25" t="s">
        <v>1648</v>
      </c>
      <c r="C65" s="25" t="s">
        <v>3073</v>
      </c>
      <c r="D65" s="25">
        <v>32458</v>
      </c>
      <c r="E65" s="25">
        <v>0.75</v>
      </c>
      <c r="F65" s="25" t="s">
        <v>36</v>
      </c>
      <c r="G65" s="25" t="s">
        <v>878</v>
      </c>
    </row>
    <row r="66" spans="1:7" x14ac:dyDescent="0.35">
      <c r="A66" s="25" t="s">
        <v>798</v>
      </c>
      <c r="B66" s="25" t="s">
        <v>799</v>
      </c>
      <c r="C66" s="25" t="s">
        <v>3073</v>
      </c>
      <c r="D66" s="25">
        <v>11805</v>
      </c>
      <c r="E66" s="25">
        <v>0.75</v>
      </c>
      <c r="F66" s="25" t="s">
        <v>36</v>
      </c>
      <c r="G66" s="25" t="s">
        <v>878</v>
      </c>
    </row>
    <row r="67" spans="1:7" x14ac:dyDescent="0.35">
      <c r="A67" s="25" t="s">
        <v>5033</v>
      </c>
      <c r="B67" s="25" t="s">
        <v>5034</v>
      </c>
      <c r="C67" s="25" t="s">
        <v>3065</v>
      </c>
      <c r="D67" s="25">
        <v>5241</v>
      </c>
      <c r="E67" s="25">
        <v>4.6820000000000004</v>
      </c>
      <c r="F67" s="25" t="s">
        <v>73</v>
      </c>
      <c r="G67" s="25" t="s">
        <v>36</v>
      </c>
    </row>
    <row r="68" spans="1:7" x14ac:dyDescent="0.35">
      <c r="A68" s="25" t="s">
        <v>762</v>
      </c>
      <c r="B68" s="25" t="s">
        <v>763</v>
      </c>
      <c r="C68" s="25" t="s">
        <v>3066</v>
      </c>
      <c r="D68" s="25">
        <v>5115</v>
      </c>
      <c r="E68" s="25">
        <v>2.6589999999999998</v>
      </c>
      <c r="F68" s="25" t="s">
        <v>39</v>
      </c>
      <c r="G68" s="25" t="s">
        <v>36</v>
      </c>
    </row>
    <row r="69" spans="1:7" x14ac:dyDescent="0.35">
      <c r="A69" s="25" t="s">
        <v>848</v>
      </c>
      <c r="B69" s="25" t="s">
        <v>849</v>
      </c>
      <c r="C69" s="25" t="s">
        <v>3066</v>
      </c>
      <c r="D69" s="25">
        <v>6810</v>
      </c>
      <c r="E69" s="25">
        <v>2.0179999999999998</v>
      </c>
      <c r="F69" s="25" t="s">
        <v>73</v>
      </c>
      <c r="G69" s="25" t="s">
        <v>36</v>
      </c>
    </row>
    <row r="70" spans="1:7" x14ac:dyDescent="0.35">
      <c r="A70" s="25" t="s">
        <v>836</v>
      </c>
      <c r="B70" s="25" t="s">
        <v>837</v>
      </c>
      <c r="C70" s="25" t="s">
        <v>3073</v>
      </c>
      <c r="D70" s="25">
        <v>11805</v>
      </c>
      <c r="E70" s="25">
        <v>0.75</v>
      </c>
      <c r="F70" s="25" t="s">
        <v>36</v>
      </c>
      <c r="G70" s="25" t="s">
        <v>878</v>
      </c>
    </row>
    <row r="71" spans="1:7" x14ac:dyDescent="0.35">
      <c r="A71" s="25" t="s">
        <v>792</v>
      </c>
      <c r="B71" s="25" t="s">
        <v>793</v>
      </c>
      <c r="C71" s="25" t="s">
        <v>3070</v>
      </c>
      <c r="D71" s="25">
        <v>21590</v>
      </c>
      <c r="E71" s="25">
        <v>1.6970000000000001</v>
      </c>
      <c r="F71" s="25" t="s">
        <v>159</v>
      </c>
      <c r="G71" s="25" t="s">
        <v>36</v>
      </c>
    </row>
    <row r="72" spans="1:7" x14ac:dyDescent="0.35">
      <c r="A72" s="25" t="s">
        <v>724</v>
      </c>
      <c r="B72" s="25" t="s">
        <v>725</v>
      </c>
      <c r="C72" s="25" t="s">
        <v>3066</v>
      </c>
      <c r="D72" s="25">
        <v>12206</v>
      </c>
      <c r="E72" s="25">
        <v>3.0659999999999998</v>
      </c>
      <c r="F72" s="25" t="s">
        <v>47</v>
      </c>
      <c r="G72" s="25" t="s">
        <v>878</v>
      </c>
    </row>
    <row r="73" spans="1:7" x14ac:dyDescent="0.35">
      <c r="A73" s="25" t="s">
        <v>1649</v>
      </c>
      <c r="B73" s="25" t="s">
        <v>1650</v>
      </c>
      <c r="C73" s="25" t="s">
        <v>3073</v>
      </c>
      <c r="D73" s="25">
        <v>32458</v>
      </c>
      <c r="E73" s="25">
        <v>0.75</v>
      </c>
      <c r="F73" s="25" t="s">
        <v>36</v>
      </c>
      <c r="G73" s="25" t="s">
        <v>878</v>
      </c>
    </row>
    <row r="74" spans="1:7" x14ac:dyDescent="0.35">
      <c r="A74" s="25" t="s">
        <v>750</v>
      </c>
      <c r="B74" s="25" t="s">
        <v>1854</v>
      </c>
      <c r="C74" s="25" t="s">
        <v>3073</v>
      </c>
      <c r="D74" s="25">
        <v>32458</v>
      </c>
      <c r="E74" s="25">
        <v>0.75</v>
      </c>
      <c r="F74" s="25" t="s">
        <v>36</v>
      </c>
      <c r="G74" s="25" t="s">
        <v>878</v>
      </c>
    </row>
    <row r="75" spans="1:7" x14ac:dyDescent="0.35">
      <c r="A75" s="25" t="s">
        <v>5079</v>
      </c>
      <c r="B75" s="25" t="s">
        <v>5080</v>
      </c>
      <c r="C75" s="25" t="s">
        <v>3073</v>
      </c>
      <c r="D75" s="25">
        <v>44548</v>
      </c>
      <c r="E75" s="25">
        <v>0.745</v>
      </c>
      <c r="F75" s="25" t="s">
        <v>83</v>
      </c>
      <c r="G75" s="25" t="s">
        <v>36</v>
      </c>
    </row>
    <row r="76" spans="1:7" x14ac:dyDescent="0.35">
      <c r="A76" s="25" t="s">
        <v>806</v>
      </c>
      <c r="B76" s="25" t="s">
        <v>807</v>
      </c>
      <c r="C76" s="25" t="s">
        <v>3073</v>
      </c>
      <c r="D76" s="25">
        <v>32458</v>
      </c>
      <c r="E76" s="25">
        <v>0.75</v>
      </c>
      <c r="F76" s="25" t="s">
        <v>159</v>
      </c>
      <c r="G76" s="25" t="s">
        <v>878</v>
      </c>
    </row>
    <row r="77" spans="1:7" x14ac:dyDescent="0.35">
      <c r="A77" s="25" t="s">
        <v>5021</v>
      </c>
      <c r="B77" s="25" t="s">
        <v>5022</v>
      </c>
      <c r="C77" s="25" t="s">
        <v>3073</v>
      </c>
      <c r="D77" s="25">
        <v>16552</v>
      </c>
      <c r="E77" s="25">
        <v>0.74299999999999999</v>
      </c>
      <c r="F77" s="25" t="s">
        <v>50</v>
      </c>
      <c r="G77" s="25" t="s">
        <v>36</v>
      </c>
    </row>
    <row r="78" spans="1:7" x14ac:dyDescent="0.35">
      <c r="A78" s="25" t="s">
        <v>5053</v>
      </c>
      <c r="B78" s="25" t="s">
        <v>5054</v>
      </c>
      <c r="C78" s="25" t="s">
        <v>3073</v>
      </c>
      <c r="D78" s="25">
        <v>44548</v>
      </c>
      <c r="E78" s="25">
        <v>0.745</v>
      </c>
      <c r="F78" s="25" t="s">
        <v>50</v>
      </c>
      <c r="G78" s="25" t="s">
        <v>36</v>
      </c>
    </row>
    <row r="79" spans="1:7" x14ac:dyDescent="0.35">
      <c r="A79" s="25" t="s">
        <v>5025</v>
      </c>
      <c r="B79" s="25" t="s">
        <v>5026</v>
      </c>
      <c r="C79" s="25" t="s">
        <v>3073</v>
      </c>
      <c r="D79" s="25">
        <v>16552</v>
      </c>
      <c r="E79" s="25">
        <v>0.74299999999999999</v>
      </c>
      <c r="F79" s="25" t="s">
        <v>50</v>
      </c>
      <c r="G79" s="25" t="s">
        <v>36</v>
      </c>
    </row>
    <row r="80" spans="1:7" x14ac:dyDescent="0.35">
      <c r="A80" s="25" t="s">
        <v>1651</v>
      </c>
      <c r="B80" s="25" t="s">
        <v>1652</v>
      </c>
      <c r="C80" s="25" t="s">
        <v>3073</v>
      </c>
      <c r="D80" s="25">
        <v>32458</v>
      </c>
      <c r="E80" s="25">
        <v>0.75</v>
      </c>
      <c r="F80" s="25" t="s">
        <v>78</v>
      </c>
      <c r="G80" s="25" t="s">
        <v>878</v>
      </c>
    </row>
    <row r="81" spans="1:7" x14ac:dyDescent="0.35">
      <c r="A81" s="25" t="s">
        <v>1855</v>
      </c>
      <c r="B81" s="25" t="s">
        <v>1856</v>
      </c>
      <c r="C81" s="25" t="s">
        <v>3073</v>
      </c>
      <c r="D81" s="25">
        <v>32458</v>
      </c>
      <c r="E81" s="25">
        <v>0.75</v>
      </c>
      <c r="F81" s="25" t="s">
        <v>87</v>
      </c>
      <c r="G81" s="25" t="s">
        <v>878</v>
      </c>
    </row>
    <row r="82" spans="1:7" x14ac:dyDescent="0.35">
      <c r="A82" s="25" t="s">
        <v>5013</v>
      </c>
      <c r="B82" s="25" t="s">
        <v>5014</v>
      </c>
      <c r="C82" s="25" t="s">
        <v>3073</v>
      </c>
      <c r="D82" s="25">
        <v>11805</v>
      </c>
      <c r="E82" s="25">
        <v>0.75</v>
      </c>
      <c r="F82" s="25" t="s">
        <v>73</v>
      </c>
      <c r="G82" s="25" t="s">
        <v>36</v>
      </c>
    </row>
    <row r="83" spans="1:7" x14ac:dyDescent="0.35">
      <c r="A83" s="25" t="s">
        <v>722</v>
      </c>
      <c r="B83" s="25" t="s">
        <v>723</v>
      </c>
      <c r="C83" s="25" t="s">
        <v>3066</v>
      </c>
      <c r="D83" s="25">
        <v>12416</v>
      </c>
      <c r="E83" s="25">
        <v>3.0289999999999999</v>
      </c>
      <c r="F83" s="25" t="s">
        <v>53</v>
      </c>
      <c r="G83" s="25" t="s">
        <v>36</v>
      </c>
    </row>
    <row r="84" spans="1:7" x14ac:dyDescent="0.35">
      <c r="A84" s="25" t="s">
        <v>1653</v>
      </c>
      <c r="B84" s="25" t="s">
        <v>1654</v>
      </c>
      <c r="C84" s="25" t="s">
        <v>3066</v>
      </c>
      <c r="D84" s="25">
        <v>18865</v>
      </c>
      <c r="E84" s="25">
        <v>2.0409999999999999</v>
      </c>
      <c r="F84" s="25" t="s">
        <v>36</v>
      </c>
      <c r="G84" s="25" t="s">
        <v>36</v>
      </c>
    </row>
    <row r="85" spans="1:7" x14ac:dyDescent="0.35">
      <c r="A85" s="25" t="s">
        <v>1655</v>
      </c>
      <c r="B85" s="25" t="s">
        <v>1656</v>
      </c>
      <c r="C85" s="25" t="s">
        <v>3073</v>
      </c>
      <c r="D85" s="25">
        <v>32458</v>
      </c>
      <c r="E85" s="25">
        <v>0.75</v>
      </c>
      <c r="F85" s="25" t="s">
        <v>36</v>
      </c>
      <c r="G85" s="25" t="s">
        <v>878</v>
      </c>
    </row>
    <row r="86" spans="1:7" x14ac:dyDescent="0.35">
      <c r="A86" s="25" t="s">
        <v>2638</v>
      </c>
      <c r="B86" s="25" t="s">
        <v>2639</v>
      </c>
      <c r="C86" s="25" t="s">
        <v>3066</v>
      </c>
      <c r="D86" s="25">
        <v>19021</v>
      </c>
      <c r="E86" s="25">
        <v>2.0209999999999999</v>
      </c>
      <c r="F86" s="25" t="s">
        <v>53</v>
      </c>
      <c r="G86" s="25" t="s">
        <v>878</v>
      </c>
    </row>
    <row r="87" spans="1:7" x14ac:dyDescent="0.35">
      <c r="A87" s="25" t="s">
        <v>5015</v>
      </c>
      <c r="B87" s="25" t="s">
        <v>5016</v>
      </c>
      <c r="C87" s="25" t="s">
        <v>3073</v>
      </c>
      <c r="D87" s="25">
        <v>11805</v>
      </c>
      <c r="E87" s="25">
        <v>0.75</v>
      </c>
      <c r="F87" s="25" t="s">
        <v>50</v>
      </c>
      <c r="G87" s="25" t="s">
        <v>36</v>
      </c>
    </row>
    <row r="88" spans="1:7" x14ac:dyDescent="0.35">
      <c r="A88" s="25" t="s">
        <v>850</v>
      </c>
      <c r="B88" s="25" t="s">
        <v>851</v>
      </c>
      <c r="C88" s="25" t="s">
        <v>3073</v>
      </c>
      <c r="D88" s="25">
        <v>11805</v>
      </c>
      <c r="E88" s="25">
        <v>0.75</v>
      </c>
      <c r="F88" s="25" t="s">
        <v>36</v>
      </c>
      <c r="G88" s="25" t="s">
        <v>36</v>
      </c>
    </row>
    <row r="89" spans="1:7" x14ac:dyDescent="0.35">
      <c r="A89" s="25" t="s">
        <v>818</v>
      </c>
      <c r="B89" s="25" t="s">
        <v>3918</v>
      </c>
      <c r="C89" s="25" t="s">
        <v>3073</v>
      </c>
      <c r="D89" s="25">
        <v>32458</v>
      </c>
      <c r="E89" s="25">
        <v>0.75</v>
      </c>
      <c r="F89" s="25" t="s">
        <v>148</v>
      </c>
      <c r="G89" s="25" t="s">
        <v>36</v>
      </c>
    </row>
    <row r="90" spans="1:7" x14ac:dyDescent="0.35">
      <c r="A90" s="25" t="s">
        <v>5081</v>
      </c>
      <c r="B90" s="25" t="s">
        <v>5082</v>
      </c>
      <c r="C90" s="25" t="s">
        <v>3073</v>
      </c>
      <c r="D90" s="25">
        <v>44548</v>
      </c>
      <c r="E90" s="25">
        <v>0.745</v>
      </c>
      <c r="F90" s="25" t="s">
        <v>110</v>
      </c>
      <c r="G90" s="25" t="s">
        <v>36</v>
      </c>
    </row>
    <row r="91" spans="1:7" x14ac:dyDescent="0.35">
      <c r="A91" s="25" t="s">
        <v>5073</v>
      </c>
      <c r="B91" s="25" t="s">
        <v>5074</v>
      </c>
      <c r="C91" s="25" t="s">
        <v>3073</v>
      </c>
      <c r="D91" s="25">
        <v>44548</v>
      </c>
      <c r="E91" s="25">
        <v>0.745</v>
      </c>
      <c r="F91" s="25" t="s">
        <v>110</v>
      </c>
      <c r="G91" s="25" t="s">
        <v>36</v>
      </c>
    </row>
    <row r="92" spans="1:7" x14ac:dyDescent="0.35">
      <c r="A92" s="25" t="s">
        <v>5039</v>
      </c>
      <c r="B92" s="25" t="s">
        <v>5040</v>
      </c>
      <c r="C92" s="25" t="s">
        <v>3066</v>
      </c>
      <c r="D92" s="25">
        <v>16969</v>
      </c>
      <c r="E92" s="25">
        <v>2.2989999999999999</v>
      </c>
      <c r="F92" s="25" t="s">
        <v>50</v>
      </c>
      <c r="G92" s="25" t="s">
        <v>36</v>
      </c>
    </row>
    <row r="93" spans="1:7" x14ac:dyDescent="0.35">
      <c r="A93" s="25" t="s">
        <v>5045</v>
      </c>
      <c r="B93" s="25" t="s">
        <v>5046</v>
      </c>
      <c r="C93" s="25" t="s">
        <v>3073</v>
      </c>
      <c r="D93" s="25">
        <v>32458</v>
      </c>
      <c r="E93" s="25">
        <v>0.75</v>
      </c>
      <c r="F93" s="25" t="s">
        <v>87</v>
      </c>
      <c r="G93" s="25" t="s">
        <v>36</v>
      </c>
    </row>
    <row r="94" spans="1:7" x14ac:dyDescent="0.35">
      <c r="A94" s="25" t="s">
        <v>5071</v>
      </c>
      <c r="B94" s="25" t="s">
        <v>5072</v>
      </c>
      <c r="C94" s="25" t="s">
        <v>3073</v>
      </c>
      <c r="D94" s="25">
        <v>44548</v>
      </c>
      <c r="E94" s="25">
        <v>0.745</v>
      </c>
      <c r="F94" s="25" t="s">
        <v>50</v>
      </c>
      <c r="G94" s="25" t="s">
        <v>36</v>
      </c>
    </row>
    <row r="95" spans="1:7" x14ac:dyDescent="0.35">
      <c r="A95" s="25" t="s">
        <v>5035</v>
      </c>
      <c r="B95" s="25" t="s">
        <v>5036</v>
      </c>
      <c r="C95" s="25" t="s">
        <v>3065</v>
      </c>
      <c r="D95" s="25">
        <v>9774</v>
      </c>
      <c r="E95" s="25">
        <v>3.54</v>
      </c>
      <c r="F95" s="25" t="s">
        <v>110</v>
      </c>
      <c r="G95" s="25" t="s">
        <v>36</v>
      </c>
    </row>
    <row r="96" spans="1:7" x14ac:dyDescent="0.35">
      <c r="A96" s="25" t="s">
        <v>2655</v>
      </c>
      <c r="B96" s="25" t="s">
        <v>2656</v>
      </c>
      <c r="C96" s="25" t="s">
        <v>3073</v>
      </c>
      <c r="D96" s="25">
        <v>11805</v>
      </c>
      <c r="E96" s="25">
        <v>0.75</v>
      </c>
      <c r="F96" s="25" t="s">
        <v>73</v>
      </c>
      <c r="G96" s="25" t="s">
        <v>878</v>
      </c>
    </row>
    <row r="97" spans="1:7" x14ac:dyDescent="0.35">
      <c r="A97" s="25" t="s">
        <v>1657</v>
      </c>
      <c r="B97" s="25" t="s">
        <v>1658</v>
      </c>
      <c r="C97" s="25" t="s">
        <v>3073</v>
      </c>
      <c r="D97" s="25">
        <v>32458</v>
      </c>
      <c r="E97" s="25">
        <v>0.75</v>
      </c>
      <c r="F97" s="25" t="s">
        <v>36</v>
      </c>
      <c r="G97" s="25" t="s">
        <v>878</v>
      </c>
    </row>
    <row r="98" spans="1:7" x14ac:dyDescent="0.35">
      <c r="A98" s="25" t="s">
        <v>3926</v>
      </c>
      <c r="B98" s="25" t="s">
        <v>3927</v>
      </c>
      <c r="C98" s="25" t="s">
        <v>3073</v>
      </c>
      <c r="D98" s="25">
        <v>32458</v>
      </c>
      <c r="E98" s="25">
        <v>0.75</v>
      </c>
      <c r="F98" s="25" t="s">
        <v>73</v>
      </c>
      <c r="G98" s="25" t="s">
        <v>878</v>
      </c>
    </row>
    <row r="99" spans="1:7" x14ac:dyDescent="0.35">
      <c r="A99" s="25" t="s">
        <v>2644</v>
      </c>
      <c r="B99" s="25" t="s">
        <v>2645</v>
      </c>
      <c r="C99" s="25" t="s">
        <v>3065</v>
      </c>
      <c r="D99" s="25">
        <v>6252</v>
      </c>
      <c r="E99" s="25">
        <v>4.3719999999999999</v>
      </c>
      <c r="F99" s="25" t="s">
        <v>39</v>
      </c>
      <c r="G99" s="25" t="s">
        <v>36</v>
      </c>
    </row>
    <row r="100" spans="1:7" x14ac:dyDescent="0.35">
      <c r="A100" s="25" t="s">
        <v>1659</v>
      </c>
      <c r="B100" s="25" t="s">
        <v>1660</v>
      </c>
      <c r="C100" s="25" t="s">
        <v>3073</v>
      </c>
      <c r="D100" s="25">
        <v>32458</v>
      </c>
      <c r="E100" s="25">
        <v>0.75</v>
      </c>
      <c r="F100" s="25" t="s">
        <v>36</v>
      </c>
      <c r="G100" s="25" t="s">
        <v>878</v>
      </c>
    </row>
    <row r="101" spans="1:7" x14ac:dyDescent="0.35">
      <c r="A101" s="25" t="s">
        <v>2673</v>
      </c>
      <c r="B101" s="25" t="s">
        <v>2674</v>
      </c>
      <c r="C101" s="25" t="s">
        <v>3070</v>
      </c>
      <c r="D101" s="25">
        <v>23846</v>
      </c>
      <c r="E101" s="25">
        <v>1.4550000000000001</v>
      </c>
      <c r="F101" s="25" t="s">
        <v>47</v>
      </c>
      <c r="G101" s="25" t="s">
        <v>36</v>
      </c>
    </row>
    <row r="102" spans="1:7" x14ac:dyDescent="0.35">
      <c r="A102" s="25" t="s">
        <v>2642</v>
      </c>
      <c r="B102" s="25" t="s">
        <v>2643</v>
      </c>
      <c r="C102" s="25" t="s">
        <v>3084</v>
      </c>
      <c r="D102" s="25">
        <v>2622</v>
      </c>
      <c r="E102" s="25">
        <v>5.7930000000000001</v>
      </c>
      <c r="F102" s="25" t="s">
        <v>53</v>
      </c>
      <c r="G102" s="25" t="s">
        <v>36</v>
      </c>
    </row>
    <row r="103" spans="1:7" x14ac:dyDescent="0.35">
      <c r="A103" s="25" t="s">
        <v>819</v>
      </c>
      <c r="B103" s="25" t="s">
        <v>820</v>
      </c>
      <c r="C103" s="25" t="s">
        <v>3070</v>
      </c>
      <c r="D103" s="25">
        <v>28752</v>
      </c>
      <c r="E103" s="25">
        <v>1.0149999999999999</v>
      </c>
      <c r="F103" s="25" t="s">
        <v>159</v>
      </c>
      <c r="G103" s="25" t="s">
        <v>36</v>
      </c>
    </row>
    <row r="104" spans="1:7" x14ac:dyDescent="0.35">
      <c r="A104" s="25" t="s">
        <v>760</v>
      </c>
      <c r="B104" s="25" t="s">
        <v>761</v>
      </c>
      <c r="C104" s="25" t="s">
        <v>3070</v>
      </c>
      <c r="D104" s="25">
        <v>23348</v>
      </c>
      <c r="E104" s="25">
        <v>1.504</v>
      </c>
      <c r="F104" s="25" t="s">
        <v>100</v>
      </c>
      <c r="G104" s="25" t="s">
        <v>36</v>
      </c>
    </row>
    <row r="105" spans="1:7" x14ac:dyDescent="0.35">
      <c r="A105" s="25" t="s">
        <v>1661</v>
      </c>
      <c r="B105" s="25" t="s">
        <v>1662</v>
      </c>
      <c r="C105" s="25" t="s">
        <v>3073</v>
      </c>
      <c r="D105" s="25">
        <v>32458</v>
      </c>
      <c r="E105" s="25">
        <v>0.75</v>
      </c>
      <c r="F105" s="25" t="s">
        <v>53</v>
      </c>
      <c r="G105" s="25" t="s">
        <v>878</v>
      </c>
    </row>
    <row r="106" spans="1:7" x14ac:dyDescent="0.35">
      <c r="A106" s="25" t="s">
        <v>766</v>
      </c>
      <c r="B106" s="25" t="s">
        <v>767</v>
      </c>
      <c r="C106" s="25" t="s">
        <v>3073</v>
      </c>
      <c r="D106" s="25">
        <v>32458</v>
      </c>
      <c r="E106" s="25">
        <v>0.75</v>
      </c>
      <c r="F106" s="25" t="s">
        <v>100</v>
      </c>
      <c r="G106" s="25" t="s">
        <v>36</v>
      </c>
    </row>
    <row r="107" spans="1:7" x14ac:dyDescent="0.35">
      <c r="A107" s="25" t="s">
        <v>844</v>
      </c>
      <c r="B107" s="25" t="s">
        <v>845</v>
      </c>
      <c r="C107" s="25" t="s">
        <v>3066</v>
      </c>
      <c r="D107" s="25">
        <v>6492</v>
      </c>
      <c r="E107" s="25">
        <v>2.1230000000000002</v>
      </c>
      <c r="F107" s="25" t="s">
        <v>42</v>
      </c>
      <c r="G107" s="25" t="s">
        <v>36</v>
      </c>
    </row>
    <row r="108" spans="1:7" x14ac:dyDescent="0.35">
      <c r="A108" s="25" t="s">
        <v>832</v>
      </c>
      <c r="B108" s="25" t="s">
        <v>833</v>
      </c>
      <c r="C108" s="25" t="s">
        <v>3070</v>
      </c>
      <c r="D108" s="25">
        <v>11239</v>
      </c>
      <c r="E108" s="25">
        <v>0.86699999999999999</v>
      </c>
      <c r="F108" s="25" t="s">
        <v>47</v>
      </c>
      <c r="G108" s="25" t="s">
        <v>36</v>
      </c>
    </row>
    <row r="109" spans="1:7" x14ac:dyDescent="0.35">
      <c r="A109" s="25" t="s">
        <v>1663</v>
      </c>
      <c r="B109" s="25" t="s">
        <v>1664</v>
      </c>
      <c r="C109" s="25" t="s">
        <v>3073</v>
      </c>
      <c r="D109" s="25">
        <v>11805</v>
      </c>
      <c r="E109" s="25">
        <v>0.75</v>
      </c>
      <c r="F109" s="25" t="s">
        <v>42</v>
      </c>
      <c r="G109" s="25" t="s">
        <v>878</v>
      </c>
    </row>
    <row r="110" spans="1:7" x14ac:dyDescent="0.35">
      <c r="A110" s="25" t="s">
        <v>770</v>
      </c>
      <c r="B110" s="25" t="s">
        <v>771</v>
      </c>
      <c r="C110" s="25" t="s">
        <v>3073</v>
      </c>
      <c r="D110" s="25">
        <v>32458</v>
      </c>
      <c r="E110" s="25">
        <v>0.75</v>
      </c>
      <c r="F110" s="25" t="s">
        <v>68</v>
      </c>
      <c r="G110" s="25" t="s">
        <v>878</v>
      </c>
    </row>
    <row r="111" spans="1:7" x14ac:dyDescent="0.35">
      <c r="A111" s="25" t="s">
        <v>812</v>
      </c>
      <c r="B111" s="25" t="s">
        <v>813</v>
      </c>
      <c r="C111" s="25" t="s">
        <v>3070</v>
      </c>
      <c r="D111" s="25">
        <v>21929</v>
      </c>
      <c r="E111" s="25">
        <v>1.661</v>
      </c>
      <c r="F111" s="25" t="s">
        <v>73</v>
      </c>
      <c r="G111" s="25" t="s">
        <v>878</v>
      </c>
    </row>
    <row r="112" spans="1:7" x14ac:dyDescent="0.35">
      <c r="A112" s="25" t="s">
        <v>751</v>
      </c>
      <c r="B112" s="25" t="s">
        <v>752</v>
      </c>
      <c r="C112" s="25" t="s">
        <v>3073</v>
      </c>
      <c r="D112" s="25">
        <v>32458</v>
      </c>
      <c r="E112" s="25">
        <v>0.75</v>
      </c>
      <c r="F112" s="25" t="s">
        <v>36</v>
      </c>
      <c r="G112" s="25" t="s">
        <v>878</v>
      </c>
    </row>
    <row r="113" spans="1:7" x14ac:dyDescent="0.35">
      <c r="A113" s="25" t="s">
        <v>3347</v>
      </c>
      <c r="B113" s="25" t="s">
        <v>3348</v>
      </c>
      <c r="C113" s="25" t="s">
        <v>3066</v>
      </c>
      <c r="D113" s="25">
        <v>11249</v>
      </c>
      <c r="E113" s="25">
        <v>3.2469999999999999</v>
      </c>
      <c r="F113" s="25" t="s">
        <v>53</v>
      </c>
      <c r="G113" s="25" t="s">
        <v>878</v>
      </c>
    </row>
    <row r="114" spans="1:7" x14ac:dyDescent="0.35">
      <c r="A114" s="25" t="s">
        <v>1859</v>
      </c>
      <c r="B114" s="25" t="s">
        <v>1860</v>
      </c>
      <c r="C114" s="25" t="s">
        <v>3073</v>
      </c>
      <c r="D114" s="25">
        <v>32458</v>
      </c>
      <c r="E114" s="25">
        <v>0.75</v>
      </c>
      <c r="F114" s="25" t="s">
        <v>42</v>
      </c>
      <c r="G114" s="25" t="s">
        <v>878</v>
      </c>
    </row>
    <row r="115" spans="1:7" x14ac:dyDescent="0.35">
      <c r="A115" s="25" t="s">
        <v>728</v>
      </c>
      <c r="B115" s="25" t="s">
        <v>729</v>
      </c>
      <c r="C115" s="25" t="s">
        <v>3073</v>
      </c>
      <c r="D115" s="25">
        <v>32458</v>
      </c>
      <c r="E115" s="25">
        <v>0.75</v>
      </c>
      <c r="F115" s="25" t="s">
        <v>36</v>
      </c>
      <c r="G115" s="25" t="s">
        <v>878</v>
      </c>
    </row>
    <row r="116" spans="1:7" x14ac:dyDescent="0.35">
      <c r="A116" s="25" t="s">
        <v>726</v>
      </c>
      <c r="B116" s="25" t="s">
        <v>727</v>
      </c>
      <c r="C116" s="25" t="s">
        <v>3066</v>
      </c>
      <c r="D116" s="25">
        <v>16674</v>
      </c>
      <c r="E116" s="25">
        <v>2.3439999999999999</v>
      </c>
      <c r="F116" s="25" t="s">
        <v>148</v>
      </c>
      <c r="G116" s="25" t="s">
        <v>36</v>
      </c>
    </row>
    <row r="117" spans="1:7" x14ac:dyDescent="0.35">
      <c r="A117" s="25" t="s">
        <v>776</v>
      </c>
      <c r="B117" s="25" t="s">
        <v>777</v>
      </c>
      <c r="C117" s="25" t="s">
        <v>3073</v>
      </c>
      <c r="D117" s="25">
        <v>32458</v>
      </c>
      <c r="E117" s="25">
        <v>0.75</v>
      </c>
      <c r="F117" s="25" t="s">
        <v>42</v>
      </c>
      <c r="G117" s="25" t="s">
        <v>878</v>
      </c>
    </row>
    <row r="118" spans="1:7" x14ac:dyDescent="0.35">
      <c r="A118" s="25" t="s">
        <v>794</v>
      </c>
      <c r="B118" s="25" t="s">
        <v>795</v>
      </c>
      <c r="C118" s="25" t="s">
        <v>3073</v>
      </c>
      <c r="D118" s="25">
        <v>32458</v>
      </c>
      <c r="E118" s="25">
        <v>0.75</v>
      </c>
      <c r="F118" s="25" t="s">
        <v>36</v>
      </c>
      <c r="G118" s="25" t="s">
        <v>878</v>
      </c>
    </row>
    <row r="119" spans="1:7" x14ac:dyDescent="0.35">
      <c r="A119" s="25" t="s">
        <v>1665</v>
      </c>
      <c r="B119" s="25" t="s">
        <v>1666</v>
      </c>
      <c r="C119" s="25" t="s">
        <v>3066</v>
      </c>
      <c r="D119" s="25">
        <v>16636</v>
      </c>
      <c r="E119" s="25">
        <v>2.3490000000000002</v>
      </c>
      <c r="F119" s="25" t="s">
        <v>53</v>
      </c>
      <c r="G119" s="25" t="s">
        <v>36</v>
      </c>
    </row>
    <row r="120" spans="1:7" x14ac:dyDescent="0.35">
      <c r="A120" s="25" t="s">
        <v>1667</v>
      </c>
      <c r="B120" s="25" t="s">
        <v>1668</v>
      </c>
      <c r="C120" s="25" t="s">
        <v>3073</v>
      </c>
      <c r="D120" s="25">
        <v>11805</v>
      </c>
      <c r="E120" s="25">
        <v>0.75</v>
      </c>
      <c r="F120" s="25" t="s">
        <v>36</v>
      </c>
      <c r="G120" s="25" t="s">
        <v>878</v>
      </c>
    </row>
    <row r="121" spans="1:7" x14ac:dyDescent="0.35">
      <c r="A121" s="25" t="s">
        <v>1669</v>
      </c>
      <c r="B121" s="25" t="s">
        <v>1670</v>
      </c>
      <c r="C121" s="25" t="s">
        <v>3073</v>
      </c>
      <c r="D121" s="25">
        <v>11805</v>
      </c>
      <c r="E121" s="25">
        <v>0.75</v>
      </c>
      <c r="F121" s="25" t="s">
        <v>36</v>
      </c>
      <c r="G121" s="25" t="s">
        <v>878</v>
      </c>
    </row>
    <row r="122" spans="1:7" x14ac:dyDescent="0.35">
      <c r="A122" s="25" t="s">
        <v>5085</v>
      </c>
      <c r="B122" s="25" t="s">
        <v>5086</v>
      </c>
      <c r="C122" s="25" t="s">
        <v>3073</v>
      </c>
      <c r="D122" s="25">
        <v>57462</v>
      </c>
      <c r="E122" s="25">
        <v>0.628</v>
      </c>
      <c r="F122" s="25" t="s">
        <v>36</v>
      </c>
      <c r="G122" s="25" t="s">
        <v>878</v>
      </c>
    </row>
    <row r="123" spans="1:7" x14ac:dyDescent="0.35">
      <c r="A123" s="25" t="s">
        <v>5049</v>
      </c>
      <c r="B123" s="25" t="s">
        <v>5050</v>
      </c>
      <c r="C123" s="25" t="s">
        <v>3073</v>
      </c>
      <c r="D123" s="25">
        <v>32458</v>
      </c>
      <c r="E123" s="25">
        <v>0.75</v>
      </c>
      <c r="F123" s="25" t="s">
        <v>53</v>
      </c>
      <c r="G123" s="25" t="s">
        <v>878</v>
      </c>
    </row>
    <row r="124" spans="1:7" x14ac:dyDescent="0.35">
      <c r="A124" s="25" t="s">
        <v>1671</v>
      </c>
      <c r="B124" s="25" t="s">
        <v>1672</v>
      </c>
      <c r="C124" s="25" t="s">
        <v>3073</v>
      </c>
      <c r="D124" s="25">
        <v>32458</v>
      </c>
      <c r="E124" s="25">
        <v>0.75</v>
      </c>
      <c r="F124" s="25" t="s">
        <v>4366</v>
      </c>
      <c r="G124" s="25" t="s">
        <v>878</v>
      </c>
    </row>
    <row r="125" spans="1:7" x14ac:dyDescent="0.35">
      <c r="A125" s="25" t="s">
        <v>744</v>
      </c>
      <c r="B125" s="25" t="s">
        <v>745</v>
      </c>
      <c r="C125" s="25" t="s">
        <v>3066</v>
      </c>
      <c r="D125" s="25">
        <v>12166</v>
      </c>
      <c r="E125" s="25">
        <v>3.0739999999999998</v>
      </c>
      <c r="F125" s="25" t="s">
        <v>78</v>
      </c>
      <c r="G125" s="25" t="s">
        <v>36</v>
      </c>
    </row>
    <row r="126" spans="1:7" x14ac:dyDescent="0.35">
      <c r="A126" s="25" t="s">
        <v>3343</v>
      </c>
      <c r="B126" s="25" t="s">
        <v>3344</v>
      </c>
      <c r="C126" s="25" t="s">
        <v>3070</v>
      </c>
      <c r="D126" s="25">
        <v>21310</v>
      </c>
      <c r="E126" s="25">
        <v>1.7330000000000001</v>
      </c>
      <c r="F126" s="25" t="s">
        <v>78</v>
      </c>
      <c r="G126" s="25" t="s">
        <v>878</v>
      </c>
    </row>
    <row r="127" spans="1:7" x14ac:dyDescent="0.35">
      <c r="A127" s="25" t="s">
        <v>2277</v>
      </c>
      <c r="B127" s="25" t="s">
        <v>2278</v>
      </c>
      <c r="C127" s="25" t="s">
        <v>3070</v>
      </c>
      <c r="D127" s="25">
        <v>10039</v>
      </c>
      <c r="E127" s="25">
        <v>1.1539999999999999</v>
      </c>
      <c r="F127" s="25" t="s">
        <v>68</v>
      </c>
      <c r="G127" s="25" t="s">
        <v>36</v>
      </c>
    </row>
    <row r="128" spans="1:7" x14ac:dyDescent="0.35">
      <c r="A128" s="25" t="s">
        <v>732</v>
      </c>
      <c r="B128" s="25" t="s">
        <v>733</v>
      </c>
      <c r="C128" s="25" t="s">
        <v>3070</v>
      </c>
      <c r="D128" s="25">
        <v>26738</v>
      </c>
      <c r="E128" s="25">
        <v>1.2030000000000001</v>
      </c>
      <c r="F128" s="25" t="s">
        <v>53</v>
      </c>
      <c r="G128" s="25" t="s">
        <v>36</v>
      </c>
    </row>
    <row r="129" spans="1:7" x14ac:dyDescent="0.35">
      <c r="A129" s="25" t="s">
        <v>2675</v>
      </c>
      <c r="B129" s="25" t="s">
        <v>2676</v>
      </c>
      <c r="C129" s="25" t="s">
        <v>3070</v>
      </c>
      <c r="D129" s="25">
        <v>25974</v>
      </c>
      <c r="E129" s="25">
        <v>1.266</v>
      </c>
      <c r="F129" s="25" t="s">
        <v>42</v>
      </c>
      <c r="G129" s="25" t="s">
        <v>878</v>
      </c>
    </row>
    <row r="130" spans="1:7" x14ac:dyDescent="0.35">
      <c r="A130" s="25" t="s">
        <v>5051</v>
      </c>
      <c r="B130" s="25" t="s">
        <v>5052</v>
      </c>
      <c r="C130" s="25" t="s">
        <v>3073</v>
      </c>
      <c r="D130" s="25">
        <v>44548</v>
      </c>
      <c r="E130" s="25">
        <v>0.745</v>
      </c>
      <c r="F130" s="25" t="s">
        <v>110</v>
      </c>
      <c r="G130" s="25" t="s">
        <v>36</v>
      </c>
    </row>
    <row r="131" spans="1:7" x14ac:dyDescent="0.35">
      <c r="A131" s="25" t="s">
        <v>1673</v>
      </c>
      <c r="B131" s="25" t="s">
        <v>1674</v>
      </c>
      <c r="C131" s="25" t="s">
        <v>3066</v>
      </c>
      <c r="D131" s="25">
        <v>6669</v>
      </c>
      <c r="E131" s="25">
        <v>2.0670000000000002</v>
      </c>
      <c r="F131" s="25" t="s">
        <v>78</v>
      </c>
      <c r="G131" s="25" t="s">
        <v>878</v>
      </c>
    </row>
    <row r="132" spans="1:7" x14ac:dyDescent="0.35">
      <c r="A132" s="25" t="s">
        <v>1861</v>
      </c>
      <c r="B132" s="25" t="s">
        <v>1862</v>
      </c>
      <c r="C132" s="25" t="s">
        <v>3065</v>
      </c>
      <c r="D132" s="25">
        <v>9149</v>
      </c>
      <c r="E132" s="25">
        <v>3.6619999999999999</v>
      </c>
      <c r="F132" s="25" t="s">
        <v>87</v>
      </c>
      <c r="G132" s="25" t="s">
        <v>36</v>
      </c>
    </row>
    <row r="133" spans="1:7" x14ac:dyDescent="0.35">
      <c r="A133" s="25" t="s">
        <v>1675</v>
      </c>
      <c r="B133" s="25" t="s">
        <v>1676</v>
      </c>
      <c r="C133" s="25" t="s">
        <v>3070</v>
      </c>
      <c r="D133" s="25">
        <v>8188</v>
      </c>
      <c r="E133" s="25">
        <v>1.605</v>
      </c>
      <c r="F133" s="25" t="s">
        <v>78</v>
      </c>
      <c r="G133" s="25" t="s">
        <v>36</v>
      </c>
    </row>
    <row r="134" spans="1:7" x14ac:dyDescent="0.35">
      <c r="A134" s="25" t="s">
        <v>740</v>
      </c>
      <c r="B134" s="25" t="s">
        <v>741</v>
      </c>
      <c r="C134" s="25" t="s">
        <v>3070</v>
      </c>
      <c r="D134" s="25">
        <v>23109</v>
      </c>
      <c r="E134" s="25">
        <v>1.532</v>
      </c>
      <c r="F134" s="25" t="s">
        <v>47</v>
      </c>
      <c r="G134" s="25" t="s">
        <v>36</v>
      </c>
    </row>
    <row r="135" spans="1:7" x14ac:dyDescent="0.35">
      <c r="A135" s="25" t="s">
        <v>753</v>
      </c>
      <c r="B135" s="25" t="s">
        <v>754</v>
      </c>
      <c r="C135" s="25" t="s">
        <v>3070</v>
      </c>
      <c r="D135" s="25">
        <v>10209</v>
      </c>
      <c r="E135" s="25">
        <v>1.111</v>
      </c>
      <c r="F135" s="25" t="s">
        <v>42</v>
      </c>
      <c r="G135" s="25" t="s">
        <v>36</v>
      </c>
    </row>
    <row r="136" spans="1:7" x14ac:dyDescent="0.35">
      <c r="A136" s="25" t="s">
        <v>495</v>
      </c>
      <c r="B136" s="25" t="s">
        <v>496</v>
      </c>
      <c r="C136" s="25" t="s">
        <v>3064</v>
      </c>
      <c r="D136" s="25">
        <v>974</v>
      </c>
      <c r="E136" s="25">
        <v>5.7789999999999999</v>
      </c>
      <c r="F136" s="25" t="s">
        <v>47</v>
      </c>
      <c r="G136" s="25" t="s">
        <v>36</v>
      </c>
    </row>
    <row r="137" spans="1:7" x14ac:dyDescent="0.35">
      <c r="A137" s="25" t="s">
        <v>2683</v>
      </c>
      <c r="B137" s="25" t="s">
        <v>2684</v>
      </c>
      <c r="C137" s="25" t="s">
        <v>3073</v>
      </c>
      <c r="D137" s="25">
        <v>31861</v>
      </c>
      <c r="E137" s="25">
        <v>0.79200000000000004</v>
      </c>
      <c r="F137" s="25" t="s">
        <v>50</v>
      </c>
      <c r="G137" s="25" t="s">
        <v>878</v>
      </c>
    </row>
    <row r="138" spans="1:7" x14ac:dyDescent="0.35">
      <c r="A138" s="25" t="s">
        <v>3353</v>
      </c>
      <c r="B138" s="25" t="s">
        <v>3354</v>
      </c>
      <c r="C138" s="25" t="s">
        <v>3070</v>
      </c>
      <c r="D138" s="25">
        <v>25937</v>
      </c>
      <c r="E138" s="25">
        <v>1.27</v>
      </c>
      <c r="F138" s="25" t="s">
        <v>78</v>
      </c>
      <c r="G138" s="25" t="s">
        <v>878</v>
      </c>
    </row>
    <row r="139" spans="1:7" x14ac:dyDescent="0.35">
      <c r="A139" s="25" t="s">
        <v>714</v>
      </c>
      <c r="B139" s="25" t="s">
        <v>715</v>
      </c>
      <c r="C139" s="25" t="s">
        <v>3066</v>
      </c>
      <c r="D139" s="25">
        <v>12423</v>
      </c>
      <c r="E139" s="25">
        <v>3.028</v>
      </c>
      <c r="F139" s="25" t="s">
        <v>36</v>
      </c>
      <c r="G139" s="25" t="s">
        <v>878</v>
      </c>
    </row>
    <row r="140" spans="1:7" x14ac:dyDescent="0.35">
      <c r="A140" s="25" t="s">
        <v>784</v>
      </c>
      <c r="B140" s="25" t="s">
        <v>785</v>
      </c>
      <c r="C140" s="25" t="s">
        <v>3070</v>
      </c>
      <c r="D140" s="25">
        <v>21680</v>
      </c>
      <c r="E140" s="25">
        <v>1.6850000000000001</v>
      </c>
      <c r="F140" s="25" t="s">
        <v>39</v>
      </c>
      <c r="G140" s="25" t="s">
        <v>878</v>
      </c>
    </row>
    <row r="141" spans="1:7" x14ac:dyDescent="0.35">
      <c r="A141" s="25" t="s">
        <v>1863</v>
      </c>
      <c r="B141" s="25" t="s">
        <v>1864</v>
      </c>
      <c r="C141" s="25" t="s">
        <v>3073</v>
      </c>
      <c r="D141" s="25">
        <v>11805</v>
      </c>
      <c r="E141" s="25">
        <v>0.75</v>
      </c>
      <c r="F141" s="25" t="s">
        <v>87</v>
      </c>
      <c r="G141" s="25" t="s">
        <v>878</v>
      </c>
    </row>
    <row r="142" spans="1:7" x14ac:dyDescent="0.35">
      <c r="A142" s="25" t="s">
        <v>860</v>
      </c>
      <c r="B142" s="25" t="s">
        <v>861</v>
      </c>
      <c r="C142" s="25" t="s">
        <v>3073</v>
      </c>
      <c r="D142" s="25">
        <v>57543</v>
      </c>
      <c r="E142" s="25">
        <v>0.61899999999999999</v>
      </c>
      <c r="F142" s="25" t="s">
        <v>148</v>
      </c>
      <c r="G142" s="25" t="s">
        <v>36</v>
      </c>
    </row>
    <row r="143" spans="1:7" x14ac:dyDescent="0.35">
      <c r="A143" s="25" t="s">
        <v>730</v>
      </c>
      <c r="B143" s="25" t="s">
        <v>731</v>
      </c>
      <c r="C143" s="25" t="s">
        <v>3065</v>
      </c>
      <c r="D143" s="25">
        <v>9622</v>
      </c>
      <c r="E143" s="25">
        <v>3.5680000000000001</v>
      </c>
      <c r="F143" s="25" t="s">
        <v>53</v>
      </c>
      <c r="G143" s="25" t="s">
        <v>36</v>
      </c>
    </row>
    <row r="144" spans="1:7" x14ac:dyDescent="0.35">
      <c r="A144" s="25" t="s">
        <v>1677</v>
      </c>
      <c r="B144" s="25" t="s">
        <v>1678</v>
      </c>
      <c r="C144" s="25" t="s">
        <v>3073</v>
      </c>
      <c r="D144" s="25">
        <v>32458</v>
      </c>
      <c r="E144" s="25">
        <v>0.75</v>
      </c>
      <c r="F144" s="25" t="s">
        <v>36</v>
      </c>
      <c r="G144" s="25" t="s">
        <v>878</v>
      </c>
    </row>
    <row r="145" spans="1:7" x14ac:dyDescent="0.35">
      <c r="A145" s="25" t="s">
        <v>1679</v>
      </c>
      <c r="B145" s="25" t="s">
        <v>1680</v>
      </c>
      <c r="C145" s="25" t="s">
        <v>3073</v>
      </c>
      <c r="D145" s="25">
        <v>32458</v>
      </c>
      <c r="E145" s="25">
        <v>0.75</v>
      </c>
      <c r="F145" s="25" t="s">
        <v>36</v>
      </c>
      <c r="G145" s="25" t="s">
        <v>878</v>
      </c>
    </row>
    <row r="146" spans="1:7" x14ac:dyDescent="0.35">
      <c r="A146" s="25" t="s">
        <v>1681</v>
      </c>
      <c r="B146" s="25" t="s">
        <v>1682</v>
      </c>
      <c r="C146" s="25" t="s">
        <v>3073</v>
      </c>
      <c r="D146" s="25">
        <v>32458</v>
      </c>
      <c r="E146" s="25">
        <v>0.75</v>
      </c>
      <c r="F146" s="25" t="s">
        <v>47</v>
      </c>
      <c r="G146" s="25" t="s">
        <v>878</v>
      </c>
    </row>
    <row r="147" spans="1:7" x14ac:dyDescent="0.35">
      <c r="A147" s="25" t="s">
        <v>5023</v>
      </c>
      <c r="B147" s="25" t="s">
        <v>5024</v>
      </c>
      <c r="C147" s="25" t="s">
        <v>3073</v>
      </c>
      <c r="D147" s="25">
        <v>16552</v>
      </c>
      <c r="E147" s="25">
        <v>0.74299999999999999</v>
      </c>
      <c r="F147" s="25" t="s">
        <v>83</v>
      </c>
      <c r="G147" s="25" t="s">
        <v>36</v>
      </c>
    </row>
    <row r="148" spans="1:7" x14ac:dyDescent="0.35">
      <c r="A148" s="25" t="s">
        <v>1683</v>
      </c>
      <c r="B148" s="25" t="s">
        <v>1684</v>
      </c>
      <c r="C148" s="25" t="s">
        <v>3073</v>
      </c>
      <c r="D148" s="25">
        <v>32458</v>
      </c>
      <c r="E148" s="25">
        <v>0.75</v>
      </c>
      <c r="F148" s="25" t="s">
        <v>53</v>
      </c>
      <c r="G148" s="25" t="s">
        <v>878</v>
      </c>
    </row>
    <row r="149" spans="1:7" x14ac:dyDescent="0.35">
      <c r="A149" s="25" t="s">
        <v>1685</v>
      </c>
      <c r="B149" s="25" t="s">
        <v>1686</v>
      </c>
      <c r="C149" s="25" t="s">
        <v>3073</v>
      </c>
      <c r="D149" s="25">
        <v>32458</v>
      </c>
      <c r="E149" s="25">
        <v>0.75</v>
      </c>
      <c r="F149" s="25" t="s">
        <v>36</v>
      </c>
      <c r="G149" s="25" t="s">
        <v>878</v>
      </c>
    </row>
    <row r="150" spans="1:7" x14ac:dyDescent="0.35">
      <c r="A150" s="25" t="s">
        <v>1687</v>
      </c>
      <c r="B150" s="25" t="s">
        <v>1688</v>
      </c>
      <c r="C150" s="25" t="s">
        <v>3073</v>
      </c>
      <c r="D150" s="25">
        <v>32458</v>
      </c>
      <c r="E150" s="25">
        <v>0.75</v>
      </c>
      <c r="F150" s="25" t="s">
        <v>36</v>
      </c>
      <c r="G150" s="25" t="s">
        <v>878</v>
      </c>
    </row>
    <row r="151" spans="1:7" x14ac:dyDescent="0.35">
      <c r="A151" s="25" t="s">
        <v>3911</v>
      </c>
      <c r="B151" s="25" t="s">
        <v>3912</v>
      </c>
      <c r="C151" s="25" t="s">
        <v>3070</v>
      </c>
      <c r="D151" s="25">
        <v>8119</v>
      </c>
      <c r="E151" s="25">
        <v>1.625</v>
      </c>
      <c r="F151" s="25" t="s">
        <v>36</v>
      </c>
      <c r="G151" s="25" t="s">
        <v>878</v>
      </c>
    </row>
    <row r="152" spans="1:7" x14ac:dyDescent="0.35">
      <c r="A152" s="25" t="s">
        <v>5029</v>
      </c>
      <c r="B152" s="25" t="s">
        <v>5030</v>
      </c>
      <c r="C152" s="25" t="s">
        <v>3084</v>
      </c>
      <c r="D152" s="25">
        <v>3379</v>
      </c>
      <c r="E152" s="25">
        <v>5.3680000000000003</v>
      </c>
      <c r="F152" s="25" t="s">
        <v>36</v>
      </c>
      <c r="G152" s="25" t="s">
        <v>36</v>
      </c>
    </row>
    <row r="153" spans="1:7" x14ac:dyDescent="0.35">
      <c r="A153" s="25" t="s">
        <v>1689</v>
      </c>
      <c r="B153" s="25" t="s">
        <v>1690</v>
      </c>
      <c r="C153" s="25" t="s">
        <v>3073</v>
      </c>
      <c r="D153" s="25">
        <v>11805</v>
      </c>
      <c r="E153" s="25">
        <v>0.75</v>
      </c>
      <c r="F153" s="25" t="s">
        <v>35</v>
      </c>
      <c r="G153" s="25" t="s">
        <v>878</v>
      </c>
    </row>
    <row r="154" spans="1:7" x14ac:dyDescent="0.35">
      <c r="A154" s="25" t="s">
        <v>5077</v>
      </c>
      <c r="B154" s="25" t="s">
        <v>5078</v>
      </c>
      <c r="C154" s="25" t="s">
        <v>3073</v>
      </c>
      <c r="D154" s="25">
        <v>44548</v>
      </c>
      <c r="E154" s="25">
        <v>0.745</v>
      </c>
      <c r="F154" s="25" t="s">
        <v>68</v>
      </c>
      <c r="G154" s="25" t="s">
        <v>36</v>
      </c>
    </row>
    <row r="155" spans="1:7" x14ac:dyDescent="0.35">
      <c r="A155" s="25" t="s">
        <v>1691</v>
      </c>
      <c r="B155" s="25" t="s">
        <v>1692</v>
      </c>
      <c r="C155" s="25" t="s">
        <v>3073</v>
      </c>
      <c r="D155" s="25">
        <v>32458</v>
      </c>
      <c r="E155" s="25">
        <v>0.75</v>
      </c>
      <c r="F155" s="25" t="s">
        <v>36</v>
      </c>
      <c r="G155" s="25" t="s">
        <v>878</v>
      </c>
    </row>
    <row r="156" spans="1:7" x14ac:dyDescent="0.35">
      <c r="A156" s="25" t="s">
        <v>810</v>
      </c>
      <c r="B156" s="25" t="s">
        <v>811</v>
      </c>
      <c r="C156" s="25" t="s">
        <v>3070</v>
      </c>
      <c r="D156" s="25">
        <v>8818</v>
      </c>
      <c r="E156" s="25">
        <v>1.4239999999999999</v>
      </c>
      <c r="F156" s="25" t="s">
        <v>39</v>
      </c>
      <c r="G156" s="25" t="s">
        <v>36</v>
      </c>
    </row>
    <row r="157" spans="1:7" x14ac:dyDescent="0.35">
      <c r="A157" s="25" t="s">
        <v>1693</v>
      </c>
      <c r="B157" s="25" t="s">
        <v>1694</v>
      </c>
      <c r="C157" s="25" t="s">
        <v>3073</v>
      </c>
      <c r="D157" s="25">
        <v>32458</v>
      </c>
      <c r="E157" s="25">
        <v>0.75</v>
      </c>
      <c r="F157" s="25" t="s">
        <v>36</v>
      </c>
      <c r="G157" s="25" t="s">
        <v>878</v>
      </c>
    </row>
    <row r="158" spans="1:7" x14ac:dyDescent="0.35">
      <c r="A158" s="25" t="s">
        <v>838</v>
      </c>
      <c r="B158" s="25" t="s">
        <v>839</v>
      </c>
      <c r="C158" s="25" t="s">
        <v>3070</v>
      </c>
      <c r="D158" s="25">
        <v>10263</v>
      </c>
      <c r="E158" s="25">
        <v>1.0960000000000001</v>
      </c>
      <c r="F158" s="25" t="s">
        <v>39</v>
      </c>
      <c r="G158" s="25" t="s">
        <v>36</v>
      </c>
    </row>
    <row r="159" spans="1:7" x14ac:dyDescent="0.35">
      <c r="A159" s="25" t="s">
        <v>1865</v>
      </c>
      <c r="B159" s="25" t="s">
        <v>1866</v>
      </c>
      <c r="C159" s="25" t="s">
        <v>3066</v>
      </c>
      <c r="D159" s="25">
        <v>16288</v>
      </c>
      <c r="E159" s="25">
        <v>2.399</v>
      </c>
      <c r="F159" s="25" t="s">
        <v>73</v>
      </c>
      <c r="G159" s="25" t="s">
        <v>878</v>
      </c>
    </row>
    <row r="160" spans="1:7" x14ac:dyDescent="0.35">
      <c r="A160" s="25" t="s">
        <v>1695</v>
      </c>
      <c r="B160" s="25" t="s">
        <v>1696</v>
      </c>
      <c r="C160" s="25" t="s">
        <v>3073</v>
      </c>
      <c r="D160" s="25">
        <v>32458</v>
      </c>
      <c r="E160" s="25">
        <v>0.75</v>
      </c>
      <c r="F160" s="25" t="s">
        <v>36</v>
      </c>
      <c r="G160" s="25" t="s">
        <v>878</v>
      </c>
    </row>
    <row r="161" spans="1:7" x14ac:dyDescent="0.35">
      <c r="A161" s="25" t="s">
        <v>3333</v>
      </c>
      <c r="B161" s="25" t="s">
        <v>2174</v>
      </c>
      <c r="C161" s="25" t="s">
        <v>3084</v>
      </c>
      <c r="D161" s="25">
        <v>3592</v>
      </c>
      <c r="E161" s="25">
        <v>5.2770000000000001</v>
      </c>
      <c r="F161" s="25" t="s">
        <v>68</v>
      </c>
      <c r="G161" s="25" t="s">
        <v>36</v>
      </c>
    </row>
    <row r="162" spans="1:7" x14ac:dyDescent="0.35">
      <c r="A162" s="25" t="s">
        <v>808</v>
      </c>
      <c r="B162" s="25" t="s">
        <v>809</v>
      </c>
      <c r="C162" s="25" t="s">
        <v>3066</v>
      </c>
      <c r="D162" s="25">
        <v>20426</v>
      </c>
      <c r="E162" s="25">
        <v>1.8420000000000001</v>
      </c>
      <c r="F162" s="25" t="s">
        <v>159</v>
      </c>
      <c r="G162" s="25" t="s">
        <v>36</v>
      </c>
    </row>
    <row r="163" spans="1:7" x14ac:dyDescent="0.35">
      <c r="A163" s="25" t="s">
        <v>1697</v>
      </c>
      <c r="B163" s="25" t="s">
        <v>1698</v>
      </c>
      <c r="C163" s="25" t="s">
        <v>3073</v>
      </c>
      <c r="D163" s="25">
        <v>32458</v>
      </c>
      <c r="E163" s="25">
        <v>0.75</v>
      </c>
      <c r="F163" s="25" t="s">
        <v>36</v>
      </c>
      <c r="G163" s="25" t="s">
        <v>878</v>
      </c>
    </row>
    <row r="164" spans="1:7" x14ac:dyDescent="0.35">
      <c r="A164" s="25" t="s">
        <v>3315</v>
      </c>
      <c r="B164" s="25" t="s">
        <v>3316</v>
      </c>
      <c r="C164" s="25" t="s">
        <v>3066</v>
      </c>
      <c r="D164" s="25">
        <v>5212</v>
      </c>
      <c r="E164" s="25">
        <v>2.6219999999999999</v>
      </c>
      <c r="F164" s="25" t="s">
        <v>83</v>
      </c>
      <c r="G164" s="25" t="s">
        <v>36</v>
      </c>
    </row>
    <row r="165" spans="1:7" x14ac:dyDescent="0.35">
      <c r="A165" s="25" t="s">
        <v>2646</v>
      </c>
      <c r="B165" s="25" t="s">
        <v>2647</v>
      </c>
      <c r="C165" s="25" t="s">
        <v>3070</v>
      </c>
      <c r="D165" s="25">
        <v>26893</v>
      </c>
      <c r="E165" s="25">
        <v>1.19</v>
      </c>
      <c r="F165" s="25" t="s">
        <v>78</v>
      </c>
      <c r="G165" s="25" t="s">
        <v>36</v>
      </c>
    </row>
    <row r="166" spans="1:7" x14ac:dyDescent="0.35">
      <c r="A166" s="25" t="s">
        <v>1867</v>
      </c>
      <c r="B166" s="25" t="s">
        <v>1868</v>
      </c>
      <c r="C166" s="25" t="s">
        <v>3070</v>
      </c>
      <c r="D166" s="25">
        <v>28441</v>
      </c>
      <c r="E166" s="25">
        <v>1.0469999999999999</v>
      </c>
      <c r="F166" s="25" t="s">
        <v>39</v>
      </c>
      <c r="G166" s="25" t="s">
        <v>878</v>
      </c>
    </row>
    <row r="167" spans="1:7" x14ac:dyDescent="0.35">
      <c r="A167" s="25" t="s">
        <v>821</v>
      </c>
      <c r="B167" s="25" t="s">
        <v>822</v>
      </c>
      <c r="C167" s="25" t="s">
        <v>3073</v>
      </c>
      <c r="D167" s="25">
        <v>32458</v>
      </c>
      <c r="E167" s="25">
        <v>0.75</v>
      </c>
      <c r="F167" s="25" t="s">
        <v>78</v>
      </c>
      <c r="G167" s="25" t="s">
        <v>878</v>
      </c>
    </row>
    <row r="168" spans="1:7" x14ac:dyDescent="0.35">
      <c r="A168" s="25" t="s">
        <v>1699</v>
      </c>
      <c r="B168" s="25" t="s">
        <v>196</v>
      </c>
      <c r="C168" s="25" t="s">
        <v>3073</v>
      </c>
      <c r="D168" s="25">
        <v>32458</v>
      </c>
      <c r="E168" s="25">
        <v>0.75</v>
      </c>
      <c r="F168" s="25" t="s">
        <v>36</v>
      </c>
      <c r="G168" s="25" t="s">
        <v>878</v>
      </c>
    </row>
    <row r="169" spans="1:7" x14ac:dyDescent="0.35">
      <c r="A169" s="25" t="s">
        <v>1700</v>
      </c>
      <c r="B169" s="25" t="s">
        <v>1701</v>
      </c>
      <c r="C169" s="25" t="s">
        <v>3073</v>
      </c>
      <c r="D169" s="25">
        <v>32458</v>
      </c>
      <c r="E169" s="25">
        <v>0.75</v>
      </c>
      <c r="F169" s="25" t="s">
        <v>36</v>
      </c>
      <c r="G169" s="25" t="s">
        <v>878</v>
      </c>
    </row>
    <row r="170" spans="1:7" x14ac:dyDescent="0.35">
      <c r="A170" s="25" t="s">
        <v>3349</v>
      </c>
      <c r="B170" s="25" t="s">
        <v>3350</v>
      </c>
      <c r="C170" s="25" t="s">
        <v>3073</v>
      </c>
      <c r="D170" s="25">
        <v>32458</v>
      </c>
      <c r="E170" s="25">
        <v>0.75</v>
      </c>
      <c r="F170" s="25" t="s">
        <v>83</v>
      </c>
      <c r="G170" s="25" t="s">
        <v>36</v>
      </c>
    </row>
    <row r="171" spans="1:7" x14ac:dyDescent="0.35">
      <c r="A171" s="25" t="s">
        <v>2667</v>
      </c>
      <c r="B171" s="25" t="s">
        <v>2668</v>
      </c>
      <c r="C171" s="25" t="s">
        <v>3070</v>
      </c>
      <c r="D171" s="25">
        <v>10910</v>
      </c>
      <c r="E171" s="25">
        <v>0.93500000000000005</v>
      </c>
      <c r="F171" s="25" t="s">
        <v>83</v>
      </c>
      <c r="G171" s="25" t="s">
        <v>36</v>
      </c>
    </row>
    <row r="172" spans="1:7" x14ac:dyDescent="0.35">
      <c r="A172" s="25" t="s">
        <v>734</v>
      </c>
      <c r="B172" s="25" t="s">
        <v>735</v>
      </c>
      <c r="C172" s="25" t="s">
        <v>3065</v>
      </c>
      <c r="D172" s="25">
        <v>8856</v>
      </c>
      <c r="E172" s="25">
        <v>3.73</v>
      </c>
      <c r="F172" s="25" t="s">
        <v>53</v>
      </c>
      <c r="G172" s="25" t="s">
        <v>36</v>
      </c>
    </row>
    <row r="173" spans="1:7" x14ac:dyDescent="0.35">
      <c r="A173" s="25" t="s">
        <v>1702</v>
      </c>
      <c r="B173" s="25" t="s">
        <v>1703</v>
      </c>
      <c r="C173" s="25" t="s">
        <v>3073</v>
      </c>
      <c r="D173" s="25">
        <v>32458</v>
      </c>
      <c r="E173" s="25">
        <v>0.75</v>
      </c>
      <c r="F173" s="25" t="s">
        <v>87</v>
      </c>
      <c r="G173" s="25" t="s">
        <v>878</v>
      </c>
    </row>
    <row r="174" spans="1:7" x14ac:dyDescent="0.35">
      <c r="A174" s="25" t="s">
        <v>742</v>
      </c>
      <c r="B174" s="25" t="s">
        <v>743</v>
      </c>
      <c r="C174" s="25" t="s">
        <v>3066</v>
      </c>
      <c r="D174" s="25">
        <v>5142</v>
      </c>
      <c r="E174" s="25">
        <v>2.6469999999999998</v>
      </c>
      <c r="F174" s="25" t="s">
        <v>36</v>
      </c>
      <c r="G174" s="25" t="s">
        <v>36</v>
      </c>
    </row>
    <row r="175" spans="1:7" x14ac:dyDescent="0.35">
      <c r="A175" s="25" t="s">
        <v>1704</v>
      </c>
      <c r="B175" s="25" t="s">
        <v>1705</v>
      </c>
      <c r="C175" s="25" t="s">
        <v>3073</v>
      </c>
      <c r="D175" s="25">
        <v>32458</v>
      </c>
      <c r="E175" s="25">
        <v>0.75</v>
      </c>
      <c r="F175" s="25" t="s">
        <v>36</v>
      </c>
      <c r="G175" s="25" t="s">
        <v>878</v>
      </c>
    </row>
    <row r="176" spans="1:7" x14ac:dyDescent="0.35">
      <c r="A176" s="25" t="s">
        <v>1706</v>
      </c>
      <c r="B176" s="25" t="s">
        <v>1707</v>
      </c>
      <c r="C176" s="25" t="s">
        <v>3073</v>
      </c>
      <c r="D176" s="25">
        <v>32458</v>
      </c>
      <c r="E176" s="25">
        <v>0.75</v>
      </c>
      <c r="F176" s="25" t="s">
        <v>36</v>
      </c>
      <c r="G176" s="25" t="s">
        <v>878</v>
      </c>
    </row>
    <row r="177" spans="1:7" x14ac:dyDescent="0.35">
      <c r="A177" s="25" t="s">
        <v>3331</v>
      </c>
      <c r="B177" s="25" t="s">
        <v>3332</v>
      </c>
      <c r="C177" s="25" t="s">
        <v>3084</v>
      </c>
      <c r="D177" s="25">
        <v>3203</v>
      </c>
      <c r="E177" s="25">
        <v>5.46</v>
      </c>
      <c r="F177" s="25" t="s">
        <v>78</v>
      </c>
      <c r="G177" s="25" t="s">
        <v>36</v>
      </c>
    </row>
    <row r="178" spans="1:7" x14ac:dyDescent="0.35">
      <c r="A178" s="25" t="s">
        <v>1708</v>
      </c>
      <c r="B178" s="25" t="s">
        <v>3336</v>
      </c>
      <c r="C178" s="25" t="s">
        <v>3073</v>
      </c>
      <c r="D178" s="25">
        <v>32458</v>
      </c>
      <c r="E178" s="25">
        <v>0.75</v>
      </c>
      <c r="F178" s="25" t="s">
        <v>36</v>
      </c>
      <c r="G178" s="25" t="s">
        <v>878</v>
      </c>
    </row>
    <row r="179" spans="1:7" x14ac:dyDescent="0.35">
      <c r="A179" s="25" t="s">
        <v>755</v>
      </c>
      <c r="B179" s="25" t="s">
        <v>756</v>
      </c>
      <c r="C179" s="25" t="s">
        <v>3073</v>
      </c>
      <c r="D179" s="25">
        <v>32458</v>
      </c>
      <c r="E179" s="25">
        <v>0.75</v>
      </c>
      <c r="F179" s="25" t="s">
        <v>53</v>
      </c>
      <c r="G179" s="25" t="s">
        <v>36</v>
      </c>
    </row>
    <row r="180" spans="1:7" x14ac:dyDescent="0.35">
      <c r="A180" s="25" t="s">
        <v>1709</v>
      </c>
      <c r="B180" s="25" t="s">
        <v>1710</v>
      </c>
      <c r="C180" s="25" t="s">
        <v>3073</v>
      </c>
      <c r="D180" s="25">
        <v>32458</v>
      </c>
      <c r="E180" s="25">
        <v>0.75</v>
      </c>
      <c r="F180" s="25" t="s">
        <v>36</v>
      </c>
      <c r="G180" s="25" t="s">
        <v>878</v>
      </c>
    </row>
    <row r="181" spans="1:7" x14ac:dyDescent="0.35">
      <c r="A181" s="25" t="s">
        <v>2665</v>
      </c>
      <c r="B181" s="25" t="s">
        <v>2666</v>
      </c>
      <c r="C181" s="25" t="s">
        <v>3073</v>
      </c>
      <c r="D181" s="25">
        <v>32458</v>
      </c>
      <c r="E181" s="25">
        <v>0.75</v>
      </c>
      <c r="F181" s="25" t="s">
        <v>160</v>
      </c>
      <c r="G181" s="25" t="s">
        <v>878</v>
      </c>
    </row>
    <row r="182" spans="1:7" x14ac:dyDescent="0.35">
      <c r="A182" s="25" t="s">
        <v>3341</v>
      </c>
      <c r="B182" s="25" t="s">
        <v>3342</v>
      </c>
      <c r="C182" s="25" t="s">
        <v>3066</v>
      </c>
      <c r="D182" s="25">
        <v>15794</v>
      </c>
      <c r="E182" s="25">
        <v>2.468</v>
      </c>
      <c r="F182" s="25" t="s">
        <v>47</v>
      </c>
      <c r="G182" s="25" t="s">
        <v>878</v>
      </c>
    </row>
    <row r="183" spans="1:7" x14ac:dyDescent="0.35">
      <c r="A183" s="25" t="s">
        <v>1711</v>
      </c>
      <c r="B183" s="25" t="s">
        <v>1712</v>
      </c>
      <c r="C183" s="25" t="s">
        <v>3073</v>
      </c>
      <c r="D183" s="25">
        <v>32458</v>
      </c>
      <c r="E183" s="25">
        <v>0.75</v>
      </c>
      <c r="F183" s="25" t="s">
        <v>148</v>
      </c>
      <c r="G183" s="25" t="s">
        <v>878</v>
      </c>
    </row>
    <row r="184" spans="1:7" x14ac:dyDescent="0.35">
      <c r="A184" s="25" t="s">
        <v>3321</v>
      </c>
      <c r="B184" s="25" t="s">
        <v>3322</v>
      </c>
      <c r="C184" s="25" t="s">
        <v>3073</v>
      </c>
      <c r="D184" s="25">
        <v>11805</v>
      </c>
      <c r="E184" s="25">
        <v>0.75</v>
      </c>
      <c r="F184" s="25" t="s">
        <v>47</v>
      </c>
      <c r="G184" s="25" t="s">
        <v>878</v>
      </c>
    </row>
    <row r="185" spans="1:7" x14ac:dyDescent="0.35">
      <c r="A185" s="25" t="s">
        <v>1713</v>
      </c>
      <c r="B185" s="25" t="s">
        <v>1714</v>
      </c>
      <c r="C185" s="25" t="s">
        <v>3073</v>
      </c>
      <c r="D185" s="25">
        <v>32458</v>
      </c>
      <c r="E185" s="25">
        <v>0.75</v>
      </c>
      <c r="F185" s="25" t="s">
        <v>78</v>
      </c>
      <c r="G185" s="25" t="s">
        <v>878</v>
      </c>
    </row>
    <row r="186" spans="1:7" x14ac:dyDescent="0.35">
      <c r="A186" s="25" t="s">
        <v>1715</v>
      </c>
      <c r="B186" s="25" t="s">
        <v>1716</v>
      </c>
      <c r="C186" s="25" t="s">
        <v>3073</v>
      </c>
      <c r="D186" s="25">
        <v>32458</v>
      </c>
      <c r="E186" s="25">
        <v>0.75</v>
      </c>
      <c r="F186" s="25" t="s">
        <v>36</v>
      </c>
      <c r="G186" s="25" t="s">
        <v>878</v>
      </c>
    </row>
    <row r="187" spans="1:7" x14ac:dyDescent="0.35">
      <c r="A187" s="25" t="s">
        <v>3450</v>
      </c>
      <c r="B187" s="25" t="s">
        <v>3451</v>
      </c>
      <c r="C187" s="25" t="s">
        <v>3065</v>
      </c>
      <c r="D187" s="25">
        <v>2256</v>
      </c>
      <c r="E187" s="25">
        <v>4.3040000000000003</v>
      </c>
      <c r="F187" s="25" t="s">
        <v>68</v>
      </c>
      <c r="G187" s="25" t="s">
        <v>36</v>
      </c>
    </row>
    <row r="188" spans="1:7" x14ac:dyDescent="0.35">
      <c r="A188" s="25" t="s">
        <v>5041</v>
      </c>
      <c r="B188" s="25" t="s">
        <v>5042</v>
      </c>
      <c r="C188" s="25" t="s">
        <v>3073</v>
      </c>
      <c r="D188" s="25">
        <v>31119</v>
      </c>
      <c r="E188" s="25">
        <v>0.84599999999999997</v>
      </c>
      <c r="F188" s="25" t="s">
        <v>87</v>
      </c>
      <c r="G188" s="25" t="s">
        <v>878</v>
      </c>
    </row>
    <row r="189" spans="1:7" x14ac:dyDescent="0.35">
      <c r="A189" s="25" t="s">
        <v>1717</v>
      </c>
      <c r="B189" s="25" t="s">
        <v>1718</v>
      </c>
      <c r="C189" s="25" t="s">
        <v>3073</v>
      </c>
      <c r="D189" s="25">
        <v>32458</v>
      </c>
      <c r="E189" s="25">
        <v>0.75</v>
      </c>
      <c r="F189" s="25" t="s">
        <v>36</v>
      </c>
      <c r="G189" s="25" t="s">
        <v>878</v>
      </c>
    </row>
    <row r="190" spans="1:7" x14ac:dyDescent="0.35">
      <c r="A190" s="25" t="s">
        <v>3323</v>
      </c>
      <c r="B190" s="25" t="s">
        <v>3324</v>
      </c>
      <c r="C190" s="25" t="s">
        <v>3084</v>
      </c>
      <c r="D190" s="25">
        <v>4270</v>
      </c>
      <c r="E190" s="25">
        <v>5.0140000000000002</v>
      </c>
      <c r="F190" s="25" t="s">
        <v>53</v>
      </c>
      <c r="G190" s="25" t="s">
        <v>36</v>
      </c>
    </row>
    <row r="191" spans="1:7" x14ac:dyDescent="0.35">
      <c r="A191" s="25" t="s">
        <v>748</v>
      </c>
      <c r="B191" s="25" t="s">
        <v>749</v>
      </c>
      <c r="C191" s="25" t="s">
        <v>3070</v>
      </c>
      <c r="D191" s="25">
        <v>22571</v>
      </c>
      <c r="E191" s="25">
        <v>1.595</v>
      </c>
      <c r="F191" s="25" t="s">
        <v>36</v>
      </c>
      <c r="G191" s="25" t="s">
        <v>878</v>
      </c>
    </row>
    <row r="192" spans="1:7" x14ac:dyDescent="0.35">
      <c r="A192" s="25" t="s">
        <v>736</v>
      </c>
      <c r="B192" s="25" t="s">
        <v>737</v>
      </c>
      <c r="C192" s="25" t="s">
        <v>3066</v>
      </c>
      <c r="D192" s="25">
        <v>13069</v>
      </c>
      <c r="E192" s="25">
        <v>2.9209999999999998</v>
      </c>
      <c r="F192" s="25" t="s">
        <v>68</v>
      </c>
      <c r="G192" s="25" t="s">
        <v>36</v>
      </c>
    </row>
    <row r="193" spans="1:7" x14ac:dyDescent="0.35">
      <c r="A193" s="25" t="s">
        <v>772</v>
      </c>
      <c r="B193" s="25" t="s">
        <v>773</v>
      </c>
      <c r="C193" s="25" t="s">
        <v>3066</v>
      </c>
      <c r="D193" s="25">
        <v>19187</v>
      </c>
      <c r="E193" s="25">
        <v>1.998</v>
      </c>
      <c r="F193" s="25" t="s">
        <v>36</v>
      </c>
      <c r="G193" s="25" t="s">
        <v>36</v>
      </c>
    </row>
    <row r="194" spans="1:7" x14ac:dyDescent="0.35">
      <c r="A194" s="25" t="s">
        <v>1719</v>
      </c>
      <c r="B194" s="25" t="s">
        <v>1720</v>
      </c>
      <c r="C194" s="25" t="s">
        <v>3073</v>
      </c>
      <c r="D194" s="25">
        <v>32458</v>
      </c>
      <c r="E194" s="25">
        <v>0.75</v>
      </c>
      <c r="F194" s="25" t="s">
        <v>36</v>
      </c>
      <c r="G194" s="25" t="s">
        <v>878</v>
      </c>
    </row>
    <row r="195" spans="1:7" x14ac:dyDescent="0.35">
      <c r="A195" s="25" t="s">
        <v>5063</v>
      </c>
      <c r="B195" s="25" t="s">
        <v>5064</v>
      </c>
      <c r="C195" s="25" t="s">
        <v>3073</v>
      </c>
      <c r="D195" s="25">
        <v>44548</v>
      </c>
      <c r="E195" s="25">
        <v>0.745</v>
      </c>
      <c r="F195" s="25" t="s">
        <v>110</v>
      </c>
      <c r="G195" s="25" t="s">
        <v>36</v>
      </c>
    </row>
    <row r="196" spans="1:7" x14ac:dyDescent="0.35">
      <c r="A196" s="25" t="s">
        <v>2671</v>
      </c>
      <c r="B196" s="25" t="s">
        <v>2672</v>
      </c>
      <c r="C196" s="25" t="s">
        <v>3066</v>
      </c>
      <c r="D196" s="25">
        <v>18777</v>
      </c>
      <c r="E196" s="25">
        <v>2.0539999999999998</v>
      </c>
      <c r="F196" s="25" t="s">
        <v>39</v>
      </c>
      <c r="G196" s="25" t="s">
        <v>36</v>
      </c>
    </row>
    <row r="197" spans="1:7" x14ac:dyDescent="0.35">
      <c r="A197" s="25" t="s">
        <v>3919</v>
      </c>
      <c r="B197" s="25" t="s">
        <v>3920</v>
      </c>
      <c r="C197" s="25" t="s">
        <v>3070</v>
      </c>
      <c r="D197" s="25">
        <v>25566</v>
      </c>
      <c r="E197" s="25">
        <v>1.3009999999999999</v>
      </c>
      <c r="F197" s="25" t="s">
        <v>87</v>
      </c>
      <c r="G197" s="25" t="s">
        <v>36</v>
      </c>
    </row>
    <row r="198" spans="1:7" x14ac:dyDescent="0.35">
      <c r="A198" s="25" t="s">
        <v>790</v>
      </c>
      <c r="B198" s="25" t="s">
        <v>791</v>
      </c>
      <c r="C198" s="25" t="s">
        <v>3073</v>
      </c>
      <c r="D198" s="25">
        <v>11805</v>
      </c>
      <c r="E198" s="25">
        <v>0.75</v>
      </c>
      <c r="F198" s="25" t="s">
        <v>47</v>
      </c>
      <c r="G198" s="25" t="s">
        <v>878</v>
      </c>
    </row>
    <row r="199" spans="1:7" x14ac:dyDescent="0.35">
      <c r="A199" s="25" t="s">
        <v>804</v>
      </c>
      <c r="B199" s="25" t="s">
        <v>805</v>
      </c>
      <c r="C199" s="25" t="s">
        <v>3073</v>
      </c>
      <c r="D199" s="25">
        <v>32458</v>
      </c>
      <c r="E199" s="25">
        <v>0.75</v>
      </c>
      <c r="F199" s="25" t="s">
        <v>53</v>
      </c>
      <c r="G199" s="25" t="s">
        <v>878</v>
      </c>
    </row>
    <row r="200" spans="1:7" x14ac:dyDescent="0.35">
      <c r="A200" s="25" t="s">
        <v>1721</v>
      </c>
      <c r="B200" s="25" t="s">
        <v>1722</v>
      </c>
      <c r="C200" s="25" t="s">
        <v>3073</v>
      </c>
      <c r="D200" s="25">
        <v>32458</v>
      </c>
      <c r="E200" s="25">
        <v>0.75</v>
      </c>
      <c r="F200" s="25" t="s">
        <v>36</v>
      </c>
      <c r="G200" s="25" t="s">
        <v>878</v>
      </c>
    </row>
    <row r="201" spans="1:7" x14ac:dyDescent="0.35">
      <c r="A201" s="25" t="s">
        <v>3329</v>
      </c>
      <c r="B201" s="25" t="s">
        <v>3330</v>
      </c>
      <c r="C201" s="25" t="s">
        <v>3066</v>
      </c>
      <c r="D201" s="25">
        <v>16778</v>
      </c>
      <c r="E201" s="25">
        <v>2.327</v>
      </c>
      <c r="F201" s="25" t="s">
        <v>36</v>
      </c>
      <c r="G201" s="25" t="s">
        <v>878</v>
      </c>
    </row>
    <row r="202" spans="1:7" x14ac:dyDescent="0.35">
      <c r="A202" s="25" t="s">
        <v>1723</v>
      </c>
      <c r="B202" s="25" t="s">
        <v>1724</v>
      </c>
      <c r="C202" s="25" t="s">
        <v>3073</v>
      </c>
      <c r="D202" s="25">
        <v>32458</v>
      </c>
      <c r="E202" s="25">
        <v>0.75</v>
      </c>
      <c r="F202" s="25" t="s">
        <v>36</v>
      </c>
      <c r="G202" s="25" t="s">
        <v>878</v>
      </c>
    </row>
    <row r="203" spans="1:7" x14ac:dyDescent="0.35">
      <c r="A203" s="25" t="s">
        <v>5057</v>
      </c>
      <c r="B203" s="25" t="s">
        <v>5058</v>
      </c>
      <c r="C203" s="25" t="s">
        <v>3073</v>
      </c>
      <c r="D203" s="25">
        <v>44548</v>
      </c>
      <c r="E203" s="25">
        <v>0.745</v>
      </c>
      <c r="F203" s="25" t="s">
        <v>110</v>
      </c>
      <c r="G203" s="25" t="s">
        <v>36</v>
      </c>
    </row>
    <row r="204" spans="1:7" x14ac:dyDescent="0.35">
      <c r="A204" s="25" t="s">
        <v>1725</v>
      </c>
      <c r="B204" s="25" t="s">
        <v>1726</v>
      </c>
      <c r="C204" s="25" t="s">
        <v>3084</v>
      </c>
      <c r="D204" s="25">
        <v>3943</v>
      </c>
      <c r="E204" s="25">
        <v>5.125</v>
      </c>
      <c r="F204" s="25" t="s">
        <v>36</v>
      </c>
      <c r="G204" s="25" t="s">
        <v>36</v>
      </c>
    </row>
    <row r="205" spans="1:7" x14ac:dyDescent="0.35">
      <c r="A205" s="25" t="s">
        <v>1727</v>
      </c>
      <c r="B205" s="25" t="s">
        <v>1728</v>
      </c>
      <c r="C205" s="25" t="s">
        <v>3073</v>
      </c>
      <c r="D205" s="25">
        <v>32458</v>
      </c>
      <c r="E205" s="25">
        <v>0.75</v>
      </c>
      <c r="F205" s="25" t="s">
        <v>36</v>
      </c>
      <c r="G205" s="25" t="s">
        <v>878</v>
      </c>
    </row>
    <row r="206" spans="1:7" x14ac:dyDescent="0.35">
      <c r="A206" s="25" t="s">
        <v>5037</v>
      </c>
      <c r="B206" s="25" t="s">
        <v>5038</v>
      </c>
      <c r="C206" s="25" t="s">
        <v>3066</v>
      </c>
      <c r="D206" s="25">
        <v>11802</v>
      </c>
      <c r="E206" s="25">
        <v>3.1379999999999999</v>
      </c>
      <c r="F206" s="25" t="s">
        <v>50</v>
      </c>
      <c r="G206" s="25" t="s">
        <v>36</v>
      </c>
    </row>
    <row r="207" spans="1:7" x14ac:dyDescent="0.35">
      <c r="A207" s="25" t="s">
        <v>3334</v>
      </c>
      <c r="B207" s="25" t="s">
        <v>3335</v>
      </c>
      <c r="C207" s="25" t="s">
        <v>3066</v>
      </c>
      <c r="D207" s="25">
        <v>17242</v>
      </c>
      <c r="E207" s="25">
        <v>2.262</v>
      </c>
      <c r="F207" s="25" t="s">
        <v>36</v>
      </c>
      <c r="G207" s="25" t="s">
        <v>878</v>
      </c>
    </row>
    <row r="208" spans="1:7" x14ac:dyDescent="0.35">
      <c r="A208" s="25" t="s">
        <v>1729</v>
      </c>
      <c r="B208" s="25" t="s">
        <v>1730</v>
      </c>
      <c r="C208" s="25" t="s">
        <v>3073</v>
      </c>
      <c r="D208" s="25">
        <v>32458</v>
      </c>
      <c r="E208" s="25">
        <v>0.75</v>
      </c>
      <c r="F208" s="25" t="s">
        <v>42</v>
      </c>
      <c r="G208" s="25" t="s">
        <v>878</v>
      </c>
    </row>
    <row r="209" spans="1:7" x14ac:dyDescent="0.35">
      <c r="A209" s="25" t="s">
        <v>2657</v>
      </c>
      <c r="B209" s="25" t="s">
        <v>2658</v>
      </c>
      <c r="C209" s="25" t="s">
        <v>3073</v>
      </c>
      <c r="D209" s="25">
        <v>11805</v>
      </c>
      <c r="E209" s="25">
        <v>0.75</v>
      </c>
      <c r="F209" s="25" t="s">
        <v>87</v>
      </c>
      <c r="G209" s="25" t="s">
        <v>878</v>
      </c>
    </row>
    <row r="210" spans="1:7" x14ac:dyDescent="0.35">
      <c r="A210" s="25" t="s">
        <v>1731</v>
      </c>
      <c r="B210" s="25" t="s">
        <v>1732</v>
      </c>
      <c r="C210" s="25" t="s">
        <v>3073</v>
      </c>
      <c r="D210" s="25">
        <v>32458</v>
      </c>
      <c r="E210" s="25">
        <v>0.75</v>
      </c>
      <c r="F210" s="25" t="s">
        <v>87</v>
      </c>
      <c r="G210" s="25" t="s">
        <v>878</v>
      </c>
    </row>
    <row r="211" spans="1:7" x14ac:dyDescent="0.35">
      <c r="A211" s="25" t="s">
        <v>3351</v>
      </c>
      <c r="B211" s="25" t="s">
        <v>3352</v>
      </c>
      <c r="C211" s="25" t="s">
        <v>3070</v>
      </c>
      <c r="D211" s="25">
        <v>28976</v>
      </c>
      <c r="E211" s="25">
        <v>0.99399999999999999</v>
      </c>
      <c r="F211" s="25" t="s">
        <v>87</v>
      </c>
      <c r="G211" s="25" t="s">
        <v>36</v>
      </c>
    </row>
    <row r="212" spans="1:7" x14ac:dyDescent="0.35">
      <c r="A212" s="25" t="s">
        <v>4362</v>
      </c>
      <c r="B212" s="25" t="s">
        <v>4363</v>
      </c>
      <c r="C212" s="25" t="s">
        <v>3070</v>
      </c>
      <c r="D212" s="25">
        <v>11576</v>
      </c>
      <c r="E212" s="25">
        <v>0.79800000000000004</v>
      </c>
      <c r="F212" s="25" t="s">
        <v>100</v>
      </c>
      <c r="G212" s="25" t="s">
        <v>36</v>
      </c>
    </row>
    <row r="213" spans="1:7" x14ac:dyDescent="0.35">
      <c r="A213" s="25" t="s">
        <v>3922</v>
      </c>
      <c r="B213" s="25" t="s">
        <v>3923</v>
      </c>
      <c r="C213" s="25" t="s">
        <v>3073</v>
      </c>
      <c r="D213" s="25">
        <v>32458</v>
      </c>
      <c r="E213" s="25">
        <v>0.75</v>
      </c>
      <c r="F213" s="25" t="s">
        <v>68</v>
      </c>
      <c r="G213" s="25" t="s">
        <v>878</v>
      </c>
    </row>
    <row r="214" spans="1:7" x14ac:dyDescent="0.35">
      <c r="A214" s="25" t="s">
        <v>5019</v>
      </c>
      <c r="B214" s="25" t="s">
        <v>5020</v>
      </c>
      <c r="C214" s="25" t="s">
        <v>3073</v>
      </c>
      <c r="D214" s="25">
        <v>16552</v>
      </c>
      <c r="E214" s="25">
        <v>0.74299999999999999</v>
      </c>
      <c r="F214" s="25" t="s">
        <v>87</v>
      </c>
      <c r="G214" s="25" t="s">
        <v>36</v>
      </c>
    </row>
    <row r="215" spans="1:7" x14ac:dyDescent="0.35">
      <c r="A215" s="25" t="s">
        <v>483</v>
      </c>
      <c r="B215" s="25" t="s">
        <v>484</v>
      </c>
      <c r="C215" s="25" t="s">
        <v>3073</v>
      </c>
      <c r="D215" s="25">
        <v>11805</v>
      </c>
      <c r="E215" s="25">
        <v>0.75</v>
      </c>
      <c r="F215" s="25" t="s">
        <v>47</v>
      </c>
      <c r="G215" s="25" t="s">
        <v>878</v>
      </c>
    </row>
    <row r="216" spans="1:7" x14ac:dyDescent="0.35">
      <c r="A216" s="25" t="s">
        <v>1733</v>
      </c>
      <c r="B216" s="25" t="s">
        <v>1734</v>
      </c>
      <c r="C216" s="25" t="s">
        <v>3073</v>
      </c>
      <c r="D216" s="25">
        <v>32458</v>
      </c>
      <c r="E216" s="25">
        <v>0.75</v>
      </c>
      <c r="F216" s="25" t="s">
        <v>100</v>
      </c>
      <c r="G216" s="25" t="s">
        <v>878</v>
      </c>
    </row>
    <row r="217" spans="1:7" x14ac:dyDescent="0.35">
      <c r="A217" s="25" t="s">
        <v>1735</v>
      </c>
      <c r="B217" s="25" t="s">
        <v>1736</v>
      </c>
      <c r="C217" s="25" t="s">
        <v>3073</v>
      </c>
      <c r="D217" s="25">
        <v>32458</v>
      </c>
      <c r="E217" s="25">
        <v>0.75</v>
      </c>
      <c r="F217" s="25" t="s">
        <v>68</v>
      </c>
      <c r="G217" s="25" t="s">
        <v>878</v>
      </c>
    </row>
    <row r="218" spans="1:7" x14ac:dyDescent="0.35">
      <c r="A218" s="25" t="s">
        <v>1737</v>
      </c>
      <c r="B218" s="25" t="s">
        <v>1738</v>
      </c>
      <c r="C218" s="25" t="s">
        <v>3073</v>
      </c>
      <c r="D218" s="25">
        <v>32458</v>
      </c>
      <c r="E218" s="25">
        <v>0.75</v>
      </c>
      <c r="F218" s="25" t="s">
        <v>68</v>
      </c>
      <c r="G218" s="25" t="s">
        <v>878</v>
      </c>
    </row>
    <row r="219" spans="1:7" x14ac:dyDescent="0.35">
      <c r="A219" s="25" t="s">
        <v>1739</v>
      </c>
      <c r="B219" s="25" t="s">
        <v>1740</v>
      </c>
      <c r="C219" s="25" t="s">
        <v>3073</v>
      </c>
      <c r="D219" s="25">
        <v>20720</v>
      </c>
      <c r="E219" s="25">
        <v>0.74199999999999999</v>
      </c>
      <c r="F219" s="25" t="s">
        <v>36</v>
      </c>
      <c r="G219" s="25" t="s">
        <v>878</v>
      </c>
    </row>
    <row r="220" spans="1:7" x14ac:dyDescent="0.35">
      <c r="A220" s="25" t="s">
        <v>825</v>
      </c>
      <c r="B220" s="25" t="s">
        <v>826</v>
      </c>
      <c r="C220" s="25" t="s">
        <v>3073</v>
      </c>
      <c r="D220" s="25">
        <v>32458</v>
      </c>
      <c r="E220" s="25">
        <v>0.75</v>
      </c>
      <c r="F220" s="25" t="s">
        <v>87</v>
      </c>
      <c r="G220" s="25" t="s">
        <v>878</v>
      </c>
    </row>
    <row r="221" spans="1:7" x14ac:dyDescent="0.35">
      <c r="A221" s="25" t="s">
        <v>759</v>
      </c>
      <c r="B221" s="25" t="s">
        <v>3921</v>
      </c>
      <c r="C221" s="25" t="s">
        <v>3066</v>
      </c>
      <c r="D221" s="25">
        <v>16520</v>
      </c>
      <c r="E221" s="25">
        <v>2.3660000000000001</v>
      </c>
      <c r="F221" s="25" t="s">
        <v>148</v>
      </c>
      <c r="G221" s="25" t="s">
        <v>36</v>
      </c>
    </row>
    <row r="222" spans="1:7" x14ac:dyDescent="0.35">
      <c r="A222" s="25" t="s">
        <v>1742</v>
      </c>
      <c r="B222" s="25" t="s">
        <v>1743</v>
      </c>
      <c r="C222" s="25" t="s">
        <v>3073</v>
      </c>
      <c r="D222" s="25">
        <v>32458</v>
      </c>
      <c r="E222" s="25">
        <v>0.75</v>
      </c>
      <c r="F222" s="25" t="s">
        <v>160</v>
      </c>
      <c r="G222" s="25" t="s">
        <v>878</v>
      </c>
    </row>
    <row r="223" spans="1:7" x14ac:dyDescent="0.35">
      <c r="A223" s="25" t="s">
        <v>1744</v>
      </c>
      <c r="B223" s="25" t="s">
        <v>1745</v>
      </c>
      <c r="C223" s="25" t="s">
        <v>3073</v>
      </c>
      <c r="D223" s="25">
        <v>32458</v>
      </c>
      <c r="E223" s="25">
        <v>0.75</v>
      </c>
      <c r="F223" s="25" t="s">
        <v>47</v>
      </c>
      <c r="G223" s="25" t="s">
        <v>878</v>
      </c>
    </row>
    <row r="224" spans="1:7" x14ac:dyDescent="0.35">
      <c r="A224" s="25" t="s">
        <v>5061</v>
      </c>
      <c r="B224" s="25" t="s">
        <v>5062</v>
      </c>
      <c r="C224" s="25" t="s">
        <v>3073</v>
      </c>
      <c r="D224" s="25">
        <v>44548</v>
      </c>
      <c r="E224" s="25">
        <v>0.745</v>
      </c>
      <c r="F224" s="25" t="s">
        <v>110</v>
      </c>
      <c r="G224" s="25" t="s">
        <v>36</v>
      </c>
    </row>
    <row r="225" spans="1:7" x14ac:dyDescent="0.35">
      <c r="A225" s="25" t="s">
        <v>842</v>
      </c>
      <c r="B225" s="25" t="s">
        <v>843</v>
      </c>
      <c r="C225" s="25" t="s">
        <v>3073</v>
      </c>
      <c r="D225" s="25">
        <v>11805</v>
      </c>
      <c r="E225" s="25">
        <v>0.75</v>
      </c>
      <c r="F225" s="25" t="s">
        <v>39</v>
      </c>
      <c r="G225" s="25" t="s">
        <v>878</v>
      </c>
    </row>
    <row r="226" spans="1:7" x14ac:dyDescent="0.35">
      <c r="A226" s="25" t="s">
        <v>1746</v>
      </c>
      <c r="B226" s="25" t="s">
        <v>1747</v>
      </c>
      <c r="C226" s="25" t="s">
        <v>3073</v>
      </c>
      <c r="D226" s="25">
        <v>11805</v>
      </c>
      <c r="E226" s="25">
        <v>0.75</v>
      </c>
      <c r="F226" s="25" t="s">
        <v>36</v>
      </c>
      <c r="G226" s="25" t="s">
        <v>878</v>
      </c>
    </row>
    <row r="227" spans="1:7" x14ac:dyDescent="0.35">
      <c r="A227" s="25" t="s">
        <v>1748</v>
      </c>
      <c r="B227" s="25" t="s">
        <v>1749</v>
      </c>
      <c r="C227" s="25" t="s">
        <v>3073</v>
      </c>
      <c r="D227" s="25">
        <v>11805</v>
      </c>
      <c r="E227" s="25">
        <v>0.75</v>
      </c>
      <c r="F227" s="25" t="s">
        <v>53</v>
      </c>
      <c r="G227" s="25" t="s">
        <v>878</v>
      </c>
    </row>
    <row r="228" spans="1:7" x14ac:dyDescent="0.35">
      <c r="A228" s="25" t="s">
        <v>764</v>
      </c>
      <c r="B228" s="25" t="s">
        <v>765</v>
      </c>
      <c r="C228" s="25" t="s">
        <v>3066</v>
      </c>
      <c r="D228" s="25">
        <v>17618</v>
      </c>
      <c r="E228" s="25">
        <v>2.2109999999999999</v>
      </c>
      <c r="F228" s="25" t="s">
        <v>100</v>
      </c>
      <c r="G228" s="25" t="s">
        <v>36</v>
      </c>
    </row>
    <row r="229" spans="1:7" x14ac:dyDescent="0.35">
      <c r="A229" s="25" t="s">
        <v>796</v>
      </c>
      <c r="B229" s="25" t="s">
        <v>797</v>
      </c>
      <c r="C229" s="25" t="s">
        <v>3073</v>
      </c>
      <c r="D229" s="25">
        <v>11805</v>
      </c>
      <c r="E229" s="25">
        <v>0.75</v>
      </c>
      <c r="F229" s="25" t="s">
        <v>53</v>
      </c>
      <c r="G229" s="25" t="s">
        <v>878</v>
      </c>
    </row>
    <row r="230" spans="1:7" x14ac:dyDescent="0.35">
      <c r="A230" s="25" t="s">
        <v>1750</v>
      </c>
      <c r="B230" s="25" t="s">
        <v>1751</v>
      </c>
      <c r="C230" s="25" t="s">
        <v>3073</v>
      </c>
      <c r="D230" s="25">
        <v>32458</v>
      </c>
      <c r="E230" s="25">
        <v>0.75</v>
      </c>
      <c r="F230" s="25" t="s">
        <v>78</v>
      </c>
      <c r="G230" s="25" t="s">
        <v>878</v>
      </c>
    </row>
    <row r="231" spans="1:7" x14ac:dyDescent="0.35">
      <c r="A231" s="25" t="s">
        <v>5031</v>
      </c>
      <c r="B231" s="25" t="s">
        <v>5032</v>
      </c>
      <c r="C231" s="25" t="s">
        <v>3084</v>
      </c>
      <c r="D231" s="25">
        <v>3831</v>
      </c>
      <c r="E231" s="25">
        <v>5.2110000000000003</v>
      </c>
      <c r="F231" s="25" t="s">
        <v>78</v>
      </c>
      <c r="G231" s="25" t="s">
        <v>36</v>
      </c>
    </row>
    <row r="232" spans="1:7" x14ac:dyDescent="0.35">
      <c r="A232" s="25" t="s">
        <v>5059</v>
      </c>
      <c r="B232" s="25" t="s">
        <v>5060</v>
      </c>
      <c r="C232" s="25" t="s">
        <v>3073</v>
      </c>
      <c r="D232" s="25">
        <v>44548</v>
      </c>
      <c r="E232" s="25">
        <v>0.745</v>
      </c>
      <c r="F232" s="25" t="s">
        <v>110</v>
      </c>
      <c r="G232" s="25" t="s">
        <v>36</v>
      </c>
    </row>
    <row r="233" spans="1:7" x14ac:dyDescent="0.35">
      <c r="A233" s="25" t="s">
        <v>1752</v>
      </c>
      <c r="B233" s="25" t="s">
        <v>1753</v>
      </c>
      <c r="C233" s="25" t="s">
        <v>3073</v>
      </c>
      <c r="D233" s="25">
        <v>32458</v>
      </c>
      <c r="E233" s="25">
        <v>0.75</v>
      </c>
      <c r="F233" s="25" t="s">
        <v>36</v>
      </c>
      <c r="G233" s="25" t="s">
        <v>878</v>
      </c>
    </row>
    <row r="234" spans="1:7" x14ac:dyDescent="0.35">
      <c r="A234" s="25" t="s">
        <v>2401</v>
      </c>
      <c r="B234" s="25" t="s">
        <v>2402</v>
      </c>
      <c r="C234" s="25" t="s">
        <v>3073</v>
      </c>
      <c r="D234" s="25">
        <v>30802</v>
      </c>
      <c r="E234" s="25">
        <v>0.86899999999999999</v>
      </c>
      <c r="F234" s="25" t="s">
        <v>42</v>
      </c>
      <c r="G234" s="25" t="s">
        <v>36</v>
      </c>
    </row>
    <row r="235" spans="1:7" x14ac:dyDescent="0.35">
      <c r="A235" s="25" t="s">
        <v>3317</v>
      </c>
      <c r="B235" s="25" t="s">
        <v>3318</v>
      </c>
      <c r="C235" s="25" t="s">
        <v>3070</v>
      </c>
      <c r="D235" s="25">
        <v>10355</v>
      </c>
      <c r="E235" s="25">
        <v>1.07</v>
      </c>
      <c r="F235" s="25" t="s">
        <v>47</v>
      </c>
      <c r="G235" s="25" t="s">
        <v>36</v>
      </c>
    </row>
    <row r="236" spans="1:7" x14ac:dyDescent="0.35">
      <c r="A236" s="25" t="s">
        <v>2689</v>
      </c>
      <c r="B236" s="25" t="s">
        <v>2690</v>
      </c>
      <c r="C236" s="25" t="s">
        <v>3084</v>
      </c>
      <c r="D236" s="25">
        <v>3882</v>
      </c>
      <c r="E236" s="25">
        <v>5.15</v>
      </c>
      <c r="F236" s="25" t="s">
        <v>83</v>
      </c>
      <c r="G236" s="25" t="s">
        <v>36</v>
      </c>
    </row>
    <row r="237" spans="1:7" x14ac:dyDescent="0.35">
      <c r="A237" s="25" t="s">
        <v>2685</v>
      </c>
      <c r="B237" s="25" t="s">
        <v>2686</v>
      </c>
      <c r="C237" s="25" t="s">
        <v>3073</v>
      </c>
      <c r="D237" s="25">
        <v>32458</v>
      </c>
      <c r="E237" s="25">
        <v>0.75</v>
      </c>
      <c r="F237" s="25" t="s">
        <v>73</v>
      </c>
      <c r="G237" s="25" t="s">
        <v>878</v>
      </c>
    </row>
    <row r="238" spans="1:7" x14ac:dyDescent="0.35">
      <c r="A238" s="25" t="s">
        <v>1869</v>
      </c>
      <c r="B238" s="25" t="s">
        <v>1870</v>
      </c>
      <c r="C238" s="25" t="s">
        <v>3073</v>
      </c>
      <c r="D238" s="25">
        <v>32458</v>
      </c>
      <c r="E238" s="25">
        <v>0.75</v>
      </c>
      <c r="F238" s="25" t="s">
        <v>73</v>
      </c>
      <c r="G238" s="25" t="s">
        <v>878</v>
      </c>
    </row>
    <row r="239" spans="1:7" x14ac:dyDescent="0.35">
      <c r="A239" s="25" t="s">
        <v>1754</v>
      </c>
      <c r="B239" s="25" t="s">
        <v>1755</v>
      </c>
      <c r="C239" s="25" t="s">
        <v>3073</v>
      </c>
      <c r="D239" s="25">
        <v>11805</v>
      </c>
      <c r="E239" s="25">
        <v>0.75</v>
      </c>
      <c r="F239" s="25" t="s">
        <v>36</v>
      </c>
      <c r="G239" s="25" t="s">
        <v>878</v>
      </c>
    </row>
    <row r="240" spans="1:7" x14ac:dyDescent="0.35">
      <c r="A240" s="25" t="s">
        <v>3907</v>
      </c>
      <c r="B240" s="25" t="s">
        <v>3908</v>
      </c>
      <c r="C240" s="25" t="s">
        <v>3073</v>
      </c>
      <c r="D240" s="25">
        <v>11805</v>
      </c>
      <c r="E240" s="25">
        <v>0.75</v>
      </c>
      <c r="F240" s="25" t="s">
        <v>39</v>
      </c>
      <c r="G240" s="25" t="s">
        <v>36</v>
      </c>
    </row>
    <row r="241" spans="1:7" x14ac:dyDescent="0.35">
      <c r="A241" s="25" t="s">
        <v>2659</v>
      </c>
      <c r="B241" s="25" t="s">
        <v>2660</v>
      </c>
      <c r="C241" s="25" t="s">
        <v>3073</v>
      </c>
      <c r="D241" s="25">
        <v>32458</v>
      </c>
      <c r="E241" s="25">
        <v>0.75</v>
      </c>
      <c r="F241" s="25" t="s">
        <v>47</v>
      </c>
      <c r="G241" s="25" t="s">
        <v>878</v>
      </c>
    </row>
    <row r="242" spans="1:7" x14ac:dyDescent="0.35">
      <c r="A242" s="25" t="s">
        <v>1756</v>
      </c>
      <c r="B242" s="25" t="s">
        <v>1757</v>
      </c>
      <c r="C242" s="25" t="s">
        <v>3073</v>
      </c>
      <c r="D242" s="25">
        <v>32458</v>
      </c>
      <c r="E242" s="25">
        <v>0.75</v>
      </c>
      <c r="F242" s="25" t="s">
        <v>36</v>
      </c>
      <c r="G242" s="25" t="s">
        <v>878</v>
      </c>
    </row>
    <row r="243" spans="1:7" x14ac:dyDescent="0.35">
      <c r="A243" s="25" t="s">
        <v>840</v>
      </c>
      <c r="B243" s="25" t="s">
        <v>841</v>
      </c>
      <c r="C243" s="25" t="s">
        <v>3073</v>
      </c>
      <c r="D243" s="25">
        <v>32458</v>
      </c>
      <c r="E243" s="25">
        <v>0.75</v>
      </c>
      <c r="F243" s="25" t="s">
        <v>47</v>
      </c>
      <c r="G243" s="25" t="s">
        <v>878</v>
      </c>
    </row>
    <row r="244" spans="1:7" x14ac:dyDescent="0.35">
      <c r="A244" s="25" t="s">
        <v>738</v>
      </c>
      <c r="B244" s="25" t="s">
        <v>739</v>
      </c>
      <c r="C244" s="25" t="s">
        <v>3073</v>
      </c>
      <c r="D244" s="25">
        <v>32458</v>
      </c>
      <c r="E244" s="25">
        <v>0.75</v>
      </c>
      <c r="F244" s="25" t="s">
        <v>36</v>
      </c>
      <c r="G244" s="25" t="s">
        <v>878</v>
      </c>
    </row>
    <row r="245" spans="1:7" x14ac:dyDescent="0.35">
      <c r="A245" s="25" t="s">
        <v>1758</v>
      </c>
      <c r="B245" s="25" t="s">
        <v>1759</v>
      </c>
      <c r="C245" s="25" t="s">
        <v>3073</v>
      </c>
      <c r="D245" s="25">
        <v>11805</v>
      </c>
      <c r="E245" s="25">
        <v>0.75</v>
      </c>
      <c r="F245" s="25" t="s">
        <v>100</v>
      </c>
      <c r="G245" s="25" t="s">
        <v>878</v>
      </c>
    </row>
    <row r="246" spans="1:7" x14ac:dyDescent="0.35">
      <c r="A246" s="25" t="s">
        <v>774</v>
      </c>
      <c r="B246" s="25" t="s">
        <v>775</v>
      </c>
      <c r="C246" s="25" t="s">
        <v>3065</v>
      </c>
      <c r="D246" s="25">
        <v>7780</v>
      </c>
      <c r="E246" s="25">
        <v>3.9830000000000001</v>
      </c>
      <c r="F246" s="25" t="s">
        <v>36</v>
      </c>
      <c r="G246" s="25" t="s">
        <v>36</v>
      </c>
    </row>
    <row r="247" spans="1:7" x14ac:dyDescent="0.35">
      <c r="A247" s="25" t="s">
        <v>5027</v>
      </c>
      <c r="B247" s="25" t="s">
        <v>5028</v>
      </c>
      <c r="C247" s="25" t="s">
        <v>3084</v>
      </c>
      <c r="D247" s="25">
        <v>2776</v>
      </c>
      <c r="E247" s="25">
        <v>5.7030000000000003</v>
      </c>
      <c r="F247" s="25" t="s">
        <v>36</v>
      </c>
      <c r="G247" s="25" t="s">
        <v>36</v>
      </c>
    </row>
    <row r="248" spans="1:7" x14ac:dyDescent="0.35">
      <c r="A248" s="25" t="s">
        <v>2650</v>
      </c>
      <c r="B248" s="25" t="s">
        <v>2651</v>
      </c>
      <c r="C248" s="25" t="s">
        <v>3070</v>
      </c>
      <c r="D248" s="25">
        <v>30654</v>
      </c>
      <c r="E248" s="25">
        <v>0.88</v>
      </c>
      <c r="F248" s="25" t="s">
        <v>39</v>
      </c>
      <c r="G248" s="25" t="s">
        <v>36</v>
      </c>
    </row>
    <row r="249" spans="1:7" x14ac:dyDescent="0.35">
      <c r="A249" s="25" t="s">
        <v>1760</v>
      </c>
      <c r="B249" s="25" t="s">
        <v>1761</v>
      </c>
      <c r="C249" s="25" t="s">
        <v>3073</v>
      </c>
      <c r="D249" s="25">
        <v>32458</v>
      </c>
      <c r="E249" s="25">
        <v>0.75</v>
      </c>
      <c r="F249" s="25" t="s">
        <v>39</v>
      </c>
      <c r="G249" s="25" t="s">
        <v>878</v>
      </c>
    </row>
    <row r="250" spans="1:7" x14ac:dyDescent="0.35">
      <c r="A250" s="25" t="s">
        <v>716</v>
      </c>
      <c r="B250" s="25" t="s">
        <v>717</v>
      </c>
      <c r="C250" s="25" t="s">
        <v>3065</v>
      </c>
      <c r="D250" s="25">
        <v>5750</v>
      </c>
      <c r="E250" s="25">
        <v>4.5229999999999997</v>
      </c>
      <c r="F250" s="25" t="s">
        <v>39</v>
      </c>
      <c r="G250" s="25" t="s">
        <v>36</v>
      </c>
    </row>
    <row r="251" spans="1:7" x14ac:dyDescent="0.35">
      <c r="A251" s="25" t="s">
        <v>5017</v>
      </c>
      <c r="B251" s="25" t="s">
        <v>5018</v>
      </c>
      <c r="C251" s="25" t="s">
        <v>3073</v>
      </c>
      <c r="D251" s="25">
        <v>16552</v>
      </c>
      <c r="E251" s="25">
        <v>0.74299999999999999</v>
      </c>
      <c r="F251" s="25" t="s">
        <v>110</v>
      </c>
      <c r="G251" s="25" t="s">
        <v>36</v>
      </c>
    </row>
    <row r="252" spans="1:7" x14ac:dyDescent="0.35">
      <c r="A252" s="25" t="s">
        <v>1762</v>
      </c>
      <c r="B252" s="25" t="s">
        <v>1763</v>
      </c>
      <c r="C252" s="25" t="s">
        <v>3073</v>
      </c>
      <c r="D252" s="25">
        <v>32458</v>
      </c>
      <c r="E252" s="25">
        <v>0.75</v>
      </c>
      <c r="F252" s="25" t="s">
        <v>73</v>
      </c>
      <c r="G252" s="25" t="s">
        <v>36</v>
      </c>
    </row>
    <row r="253" spans="1:7" x14ac:dyDescent="0.35">
      <c r="A253" s="25" t="s">
        <v>2669</v>
      </c>
      <c r="B253" s="25" t="s">
        <v>2670</v>
      </c>
      <c r="C253" s="25" t="s">
        <v>3073</v>
      </c>
      <c r="D253" s="25">
        <v>11805</v>
      </c>
      <c r="E253" s="25">
        <v>0.75</v>
      </c>
      <c r="F253" s="25" t="s">
        <v>87</v>
      </c>
      <c r="G253" s="25" t="s">
        <v>36</v>
      </c>
    </row>
    <row r="254" spans="1:7" x14ac:dyDescent="0.35">
      <c r="A254" s="25" t="s">
        <v>3916</v>
      </c>
      <c r="B254" s="25" t="s">
        <v>3917</v>
      </c>
      <c r="C254" s="25" t="s">
        <v>3065</v>
      </c>
      <c r="D254" s="25">
        <v>5508</v>
      </c>
      <c r="E254" s="25">
        <v>4.5919999999999996</v>
      </c>
      <c r="F254" s="25" t="s">
        <v>47</v>
      </c>
      <c r="G254" s="25" t="s">
        <v>36</v>
      </c>
    </row>
    <row r="255" spans="1:7" x14ac:dyDescent="0.35">
      <c r="A255" s="25" t="s">
        <v>1764</v>
      </c>
      <c r="B255" s="25" t="s">
        <v>1765</v>
      </c>
      <c r="C255" s="25" t="s">
        <v>3073</v>
      </c>
      <c r="D255" s="25">
        <v>11805</v>
      </c>
      <c r="E255" s="25">
        <v>0.75</v>
      </c>
      <c r="F255" s="25" t="s">
        <v>73</v>
      </c>
      <c r="G255" s="25" t="s">
        <v>878</v>
      </c>
    </row>
    <row r="256" spans="1:7" x14ac:dyDescent="0.35">
      <c r="A256" s="25" t="s">
        <v>1766</v>
      </c>
      <c r="B256" s="25" t="s">
        <v>1767</v>
      </c>
      <c r="C256" s="25" t="s">
        <v>3073</v>
      </c>
      <c r="D256" s="25">
        <v>11805</v>
      </c>
      <c r="E256" s="25">
        <v>0.75</v>
      </c>
      <c r="F256" s="25" t="s">
        <v>78</v>
      </c>
      <c r="G256" s="25" t="s">
        <v>878</v>
      </c>
    </row>
    <row r="257" spans="1:7" x14ac:dyDescent="0.35">
      <c r="A257" s="25" t="s">
        <v>854</v>
      </c>
      <c r="B257" s="25" t="s">
        <v>855</v>
      </c>
      <c r="C257" s="25" t="s">
        <v>3066</v>
      </c>
      <c r="D257" s="25">
        <v>10654</v>
      </c>
      <c r="E257" s="25">
        <v>3.363</v>
      </c>
      <c r="F257" s="25" t="s">
        <v>73</v>
      </c>
      <c r="G257" s="25" t="s">
        <v>36</v>
      </c>
    </row>
    <row r="258" spans="1:7" x14ac:dyDescent="0.35">
      <c r="A258" s="25" t="s">
        <v>2681</v>
      </c>
      <c r="B258" s="25" t="s">
        <v>2682</v>
      </c>
      <c r="C258" s="25" t="s">
        <v>3073</v>
      </c>
      <c r="D258" s="25">
        <v>32458</v>
      </c>
      <c r="E258" s="25">
        <v>0.75</v>
      </c>
      <c r="F258" s="25" t="s">
        <v>36</v>
      </c>
      <c r="G258" s="25" t="s">
        <v>36</v>
      </c>
    </row>
    <row r="259" spans="1:7" x14ac:dyDescent="0.35">
      <c r="A259" s="25" t="s">
        <v>856</v>
      </c>
      <c r="B259" s="25" t="s">
        <v>857</v>
      </c>
      <c r="C259" s="25" t="s">
        <v>3070</v>
      </c>
      <c r="D259" s="25">
        <v>22452</v>
      </c>
      <c r="E259" s="25">
        <v>1.6080000000000001</v>
      </c>
      <c r="F259" s="25" t="s">
        <v>53</v>
      </c>
      <c r="G259" s="25" t="s">
        <v>36</v>
      </c>
    </row>
    <row r="260" spans="1:7" x14ac:dyDescent="0.35">
      <c r="A260" s="25" t="s">
        <v>1768</v>
      </c>
      <c r="B260" s="25" t="s">
        <v>1769</v>
      </c>
      <c r="C260" s="25" t="s">
        <v>3073</v>
      </c>
      <c r="D260" s="25">
        <v>32458</v>
      </c>
      <c r="E260" s="25">
        <v>0.75</v>
      </c>
      <c r="F260" s="25" t="s">
        <v>36</v>
      </c>
      <c r="G260" s="25" t="s">
        <v>878</v>
      </c>
    </row>
    <row r="261" spans="1:7" x14ac:dyDescent="0.35">
      <c r="A261" s="25" t="s">
        <v>5055</v>
      </c>
      <c r="B261" s="25" t="s">
        <v>5056</v>
      </c>
      <c r="C261" s="25" t="s">
        <v>3073</v>
      </c>
      <c r="D261" s="25">
        <v>44548</v>
      </c>
      <c r="E261" s="25">
        <v>0.745</v>
      </c>
      <c r="F261" s="25" t="s">
        <v>110</v>
      </c>
      <c r="G261" s="25" t="s">
        <v>36</v>
      </c>
    </row>
    <row r="262" spans="1:7" x14ac:dyDescent="0.35">
      <c r="A262" s="25" t="s">
        <v>399</v>
      </c>
      <c r="B262" s="25" t="s">
        <v>400</v>
      </c>
      <c r="C262" s="25" t="s">
        <v>3073</v>
      </c>
      <c r="D262" s="25">
        <v>32458</v>
      </c>
      <c r="E262" s="25">
        <v>0.75</v>
      </c>
      <c r="F262" s="25" t="s">
        <v>36</v>
      </c>
      <c r="G262" s="25" t="s">
        <v>878</v>
      </c>
    </row>
    <row r="263" spans="1:7" x14ac:dyDescent="0.35">
      <c r="A263" s="25" t="s">
        <v>1770</v>
      </c>
      <c r="B263" s="25" t="s">
        <v>1771</v>
      </c>
      <c r="C263" s="25" t="s">
        <v>3073</v>
      </c>
      <c r="D263" s="25">
        <v>11805</v>
      </c>
      <c r="E263" s="25">
        <v>0.75</v>
      </c>
      <c r="F263" s="25" t="s">
        <v>78</v>
      </c>
      <c r="G263" s="25" t="s">
        <v>878</v>
      </c>
    </row>
    <row r="264" spans="1:7" x14ac:dyDescent="0.35">
      <c r="A264" s="25" t="s">
        <v>1871</v>
      </c>
      <c r="B264" s="25" t="s">
        <v>1872</v>
      </c>
      <c r="C264" s="25" t="s">
        <v>3066</v>
      </c>
      <c r="D264" s="25">
        <v>11256</v>
      </c>
      <c r="E264" s="25">
        <v>3.246</v>
      </c>
      <c r="F264" s="25" t="s">
        <v>87</v>
      </c>
      <c r="G264" s="25" t="s">
        <v>36</v>
      </c>
    </row>
    <row r="265" spans="1:7" x14ac:dyDescent="0.35">
      <c r="A265" s="25" t="s">
        <v>800</v>
      </c>
      <c r="B265" s="25" t="s">
        <v>801</v>
      </c>
      <c r="C265" s="25" t="s">
        <v>3073</v>
      </c>
      <c r="D265" s="25">
        <v>32458</v>
      </c>
      <c r="E265" s="25">
        <v>0.75</v>
      </c>
      <c r="F265" s="25" t="s">
        <v>73</v>
      </c>
      <c r="G265" s="25" t="s">
        <v>878</v>
      </c>
    </row>
    <row r="266" spans="1:7" x14ac:dyDescent="0.35">
      <c r="A266" s="25" t="s">
        <v>1772</v>
      </c>
      <c r="B266" s="25" t="s">
        <v>1773</v>
      </c>
      <c r="C266" s="25" t="s">
        <v>3073</v>
      </c>
      <c r="D266" s="25">
        <v>11805</v>
      </c>
      <c r="E266" s="25">
        <v>0.75</v>
      </c>
      <c r="F266" s="25" t="s">
        <v>68</v>
      </c>
      <c r="G266" s="25" t="s">
        <v>878</v>
      </c>
    </row>
    <row r="267" spans="1:7" x14ac:dyDescent="0.35">
      <c r="A267" s="25" t="s">
        <v>1873</v>
      </c>
      <c r="B267" s="25" t="s">
        <v>1874</v>
      </c>
      <c r="C267" s="25" t="s">
        <v>3073</v>
      </c>
      <c r="D267" s="25">
        <v>11805</v>
      </c>
      <c r="E267" s="25">
        <v>0.75</v>
      </c>
      <c r="F267" s="25" t="s">
        <v>78</v>
      </c>
      <c r="G267" s="25" t="s">
        <v>878</v>
      </c>
    </row>
    <row r="268" spans="1:7" x14ac:dyDescent="0.35">
      <c r="A268" s="25" t="s">
        <v>1774</v>
      </c>
      <c r="B268" s="25" t="s">
        <v>1775</v>
      </c>
      <c r="C268" s="25" t="s">
        <v>3073</v>
      </c>
      <c r="D268" s="25">
        <v>11805</v>
      </c>
      <c r="E268" s="25">
        <v>0.75</v>
      </c>
      <c r="F268" s="25" t="s">
        <v>36</v>
      </c>
      <c r="G268" s="25" t="s">
        <v>878</v>
      </c>
    </row>
    <row r="269" spans="1:7" x14ac:dyDescent="0.35">
      <c r="A269" s="25" t="s">
        <v>2687</v>
      </c>
      <c r="B269" s="25" t="s">
        <v>2688</v>
      </c>
      <c r="C269" s="25" t="s">
        <v>3073</v>
      </c>
      <c r="D269" s="25">
        <v>32458</v>
      </c>
      <c r="E269" s="25">
        <v>0.75</v>
      </c>
      <c r="F269" s="25" t="s">
        <v>87</v>
      </c>
      <c r="G269" s="25" t="s">
        <v>878</v>
      </c>
    </row>
    <row r="270" spans="1:7" x14ac:dyDescent="0.35">
      <c r="A270" s="25" t="s">
        <v>3355</v>
      </c>
      <c r="B270" s="25" t="s">
        <v>3356</v>
      </c>
      <c r="C270" s="25" t="s">
        <v>3073</v>
      </c>
      <c r="D270" s="25">
        <v>31082</v>
      </c>
      <c r="E270" s="25">
        <v>0.84799999999999998</v>
      </c>
      <c r="F270" s="25" t="s">
        <v>78</v>
      </c>
      <c r="G270" s="25" t="s">
        <v>36</v>
      </c>
    </row>
    <row r="271" spans="1:7" x14ac:dyDescent="0.35">
      <c r="A271" s="25" t="s">
        <v>1776</v>
      </c>
      <c r="B271" s="25" t="s">
        <v>1777</v>
      </c>
      <c r="C271" s="25" t="s">
        <v>3073</v>
      </c>
      <c r="D271" s="25">
        <v>32458</v>
      </c>
      <c r="E271" s="25">
        <v>0.75</v>
      </c>
      <c r="F271" s="25" t="s">
        <v>73</v>
      </c>
      <c r="G271" s="25" t="s">
        <v>36</v>
      </c>
    </row>
    <row r="272" spans="1:7" x14ac:dyDescent="0.35">
      <c r="A272" s="25" t="s">
        <v>1778</v>
      </c>
      <c r="B272" s="25" t="s">
        <v>1779</v>
      </c>
      <c r="C272" s="25" t="s">
        <v>3073</v>
      </c>
      <c r="D272" s="25">
        <v>32458</v>
      </c>
      <c r="E272" s="25">
        <v>0.75</v>
      </c>
      <c r="F272" s="25" t="s">
        <v>36</v>
      </c>
      <c r="G272" s="25" t="s">
        <v>878</v>
      </c>
    </row>
    <row r="273" spans="1:7" x14ac:dyDescent="0.35">
      <c r="A273" s="25" t="s">
        <v>1780</v>
      </c>
      <c r="B273" s="25" t="s">
        <v>1781</v>
      </c>
      <c r="C273" s="25" t="s">
        <v>3073</v>
      </c>
      <c r="D273" s="25">
        <v>32458</v>
      </c>
      <c r="E273" s="25">
        <v>0.75</v>
      </c>
      <c r="F273" s="25" t="s">
        <v>148</v>
      </c>
      <c r="G273" s="25" t="s">
        <v>878</v>
      </c>
    </row>
    <row r="274" spans="1:7" x14ac:dyDescent="0.35">
      <c r="A274" s="25" t="s">
        <v>5075</v>
      </c>
      <c r="B274" s="25" t="s">
        <v>5076</v>
      </c>
      <c r="C274" s="25" t="s">
        <v>3073</v>
      </c>
      <c r="D274" s="25">
        <v>44548</v>
      </c>
      <c r="E274" s="25">
        <v>0.745</v>
      </c>
      <c r="F274" s="25" t="s">
        <v>110</v>
      </c>
      <c r="G274" s="25" t="s">
        <v>36</v>
      </c>
    </row>
    <row r="275" spans="1:7" x14ac:dyDescent="0.35">
      <c r="A275" s="25" t="s">
        <v>5069</v>
      </c>
      <c r="B275" s="25" t="s">
        <v>5070</v>
      </c>
      <c r="C275" s="25" t="s">
        <v>3073</v>
      </c>
      <c r="D275" s="25">
        <v>44548</v>
      </c>
      <c r="E275" s="25">
        <v>0.745</v>
      </c>
      <c r="F275" s="25" t="s">
        <v>83</v>
      </c>
      <c r="G275" s="25" t="s">
        <v>36</v>
      </c>
    </row>
    <row r="276" spans="1:7" x14ac:dyDescent="0.35">
      <c r="A276" s="25" t="s">
        <v>814</v>
      </c>
      <c r="B276" s="25" t="s">
        <v>815</v>
      </c>
      <c r="C276" s="25" t="s">
        <v>3065</v>
      </c>
      <c r="D276" s="25">
        <v>9519</v>
      </c>
      <c r="E276" s="25">
        <v>3.5859999999999999</v>
      </c>
      <c r="F276" s="25" t="s">
        <v>36</v>
      </c>
      <c r="G276" s="25" t="s">
        <v>878</v>
      </c>
    </row>
    <row r="277" spans="1:7" x14ac:dyDescent="0.35">
      <c r="A277" s="25" t="s">
        <v>768</v>
      </c>
      <c r="B277" s="25" t="s">
        <v>769</v>
      </c>
      <c r="C277" s="25" t="s">
        <v>3073</v>
      </c>
      <c r="D277" s="25">
        <v>32458</v>
      </c>
      <c r="E277" s="25">
        <v>0.75</v>
      </c>
      <c r="F277" s="25" t="s">
        <v>68</v>
      </c>
      <c r="G277" s="25" t="s">
        <v>878</v>
      </c>
    </row>
    <row r="278" spans="1:7" x14ac:dyDescent="0.35">
      <c r="A278" s="25" t="s">
        <v>1782</v>
      </c>
      <c r="B278" s="25" t="s">
        <v>1783</v>
      </c>
      <c r="C278" s="25" t="s">
        <v>3070</v>
      </c>
      <c r="D278" s="25">
        <v>11360</v>
      </c>
      <c r="E278" s="25">
        <v>0.84299999999999997</v>
      </c>
      <c r="F278" s="25" t="s">
        <v>100</v>
      </c>
      <c r="G278" s="25" t="s">
        <v>36</v>
      </c>
    </row>
    <row r="279" spans="1:7" x14ac:dyDescent="0.35">
      <c r="A279" s="25" t="s">
        <v>816</v>
      </c>
      <c r="B279" s="25" t="s">
        <v>817</v>
      </c>
      <c r="C279" s="25" t="s">
        <v>3066</v>
      </c>
      <c r="D279" s="25">
        <v>15411</v>
      </c>
      <c r="E279" s="25">
        <v>2.5329999999999999</v>
      </c>
      <c r="F279" s="25" t="s">
        <v>148</v>
      </c>
      <c r="G279" s="25" t="s">
        <v>36</v>
      </c>
    </row>
    <row r="280" spans="1:7" x14ac:dyDescent="0.35">
      <c r="A280" s="25" t="s">
        <v>846</v>
      </c>
      <c r="B280" s="25" t="s">
        <v>847</v>
      </c>
      <c r="C280" s="25" t="s">
        <v>3066</v>
      </c>
      <c r="D280" s="25">
        <v>4676</v>
      </c>
      <c r="E280" s="25">
        <v>2.8650000000000002</v>
      </c>
      <c r="F280" s="25" t="s">
        <v>73</v>
      </c>
      <c r="G280" s="25" t="s">
        <v>36</v>
      </c>
    </row>
    <row r="281" spans="1:7" x14ac:dyDescent="0.35">
      <c r="A281" s="25" t="s">
        <v>3909</v>
      </c>
      <c r="B281" s="25" t="s">
        <v>3910</v>
      </c>
      <c r="C281" s="25" t="s">
        <v>3073</v>
      </c>
      <c r="D281" s="25">
        <v>11805</v>
      </c>
      <c r="E281" s="25">
        <v>0.75</v>
      </c>
      <c r="F281" s="25" t="s">
        <v>87</v>
      </c>
      <c r="G281" s="25" t="s">
        <v>878</v>
      </c>
    </row>
    <row r="282" spans="1:7" x14ac:dyDescent="0.35">
      <c r="A282" s="25" t="s">
        <v>852</v>
      </c>
      <c r="B282" s="25" t="s">
        <v>853</v>
      </c>
      <c r="C282" s="25" t="s">
        <v>3073</v>
      </c>
      <c r="D282" s="25">
        <v>11805</v>
      </c>
      <c r="E282" s="25">
        <v>0.75</v>
      </c>
      <c r="F282" s="25" t="s">
        <v>36</v>
      </c>
      <c r="G282" s="25" t="s">
        <v>878</v>
      </c>
    </row>
  </sheetData>
  <sheetProtection algorithmName="SHA-512" hashValue="sC2T1vXvKms1ewdZ+E9buxiDdGGd5XzM7cUDWfnnQLCK2yjQ5r6LM83Aq/h41wWdbqeQ5MaPx1RnqkDssaW04A==" saltValue="5ZGCX0tw/XXwWlrNsfEAcA==" spinCount="100000" sheet="1" objects="1" scenarios="1"/>
  <autoFilter ref="A1:G254" xr:uid="{00000000-0001-0000-1200-000000000000}"/>
  <sortState xmlns:xlrd2="http://schemas.microsoft.com/office/spreadsheetml/2017/richdata2" ref="A2:G282">
    <sortCondition ref="B2:B282"/>
  </sortState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G278"/>
  <sheetViews>
    <sheetView workbookViewId="0"/>
  </sheetViews>
  <sheetFormatPr baseColWidth="10" defaultRowHeight="12.75" x14ac:dyDescent="0.35"/>
  <cols>
    <col min="1" max="1" width="11.73046875" bestFit="1" customWidth="1"/>
    <col min="2" max="2" width="25.9296875" bestFit="1" customWidth="1"/>
    <col min="3" max="3" width="10.33203125" bestFit="1" customWidth="1"/>
    <col min="4" max="4" width="5.73046875" bestFit="1" customWidth="1"/>
    <col min="5" max="5" width="5.86328125" bestFit="1" customWidth="1"/>
    <col min="6" max="6" width="8.59765625" bestFit="1" customWidth="1"/>
    <col min="7" max="7" width="5.53125" bestFit="1" customWidth="1"/>
  </cols>
  <sheetData>
    <row r="1" spans="1:7" x14ac:dyDescent="0.35">
      <c r="A1" s="41" t="s">
        <v>13</v>
      </c>
      <c r="B1" s="41" t="s">
        <v>3058</v>
      </c>
      <c r="C1" s="41" t="s">
        <v>3059</v>
      </c>
      <c r="D1" s="41" t="s">
        <v>3060</v>
      </c>
      <c r="E1" s="41" t="s">
        <v>3061</v>
      </c>
      <c r="F1" s="41" t="s">
        <v>3062</v>
      </c>
      <c r="G1" s="41" t="s">
        <v>3063</v>
      </c>
    </row>
    <row r="2" spans="1:7" x14ac:dyDescent="0.35">
      <c r="A2" s="25" t="s">
        <v>2705</v>
      </c>
      <c r="B2" s="25" t="s">
        <v>2706</v>
      </c>
      <c r="C2" s="25" t="s">
        <v>3066</v>
      </c>
      <c r="D2" s="25">
        <v>13830</v>
      </c>
      <c r="E2" s="25">
        <v>2.7909999999999999</v>
      </c>
      <c r="F2" s="25" t="s">
        <v>36</v>
      </c>
      <c r="G2" s="25" t="s">
        <v>36</v>
      </c>
    </row>
    <row r="3" spans="1:7" x14ac:dyDescent="0.35">
      <c r="A3" s="25" t="s">
        <v>2909</v>
      </c>
      <c r="B3" s="25" t="s">
        <v>2910</v>
      </c>
      <c r="C3" s="25" t="s">
        <v>3073</v>
      </c>
      <c r="D3" s="25">
        <v>32330</v>
      </c>
      <c r="E3" s="25">
        <v>0.75900000000000001</v>
      </c>
      <c r="F3" s="25" t="s">
        <v>39</v>
      </c>
      <c r="G3" s="25" t="s">
        <v>878</v>
      </c>
    </row>
    <row r="4" spans="1:7" x14ac:dyDescent="0.35">
      <c r="A4" s="25" t="s">
        <v>3364</v>
      </c>
      <c r="B4" s="25" t="s">
        <v>3365</v>
      </c>
      <c r="C4" s="25" t="s">
        <v>3066</v>
      </c>
      <c r="D4" s="25">
        <v>7408</v>
      </c>
      <c r="E4" s="25">
        <v>1.83</v>
      </c>
      <c r="F4" s="25" t="s">
        <v>36</v>
      </c>
      <c r="G4" s="25" t="s">
        <v>36</v>
      </c>
    </row>
    <row r="5" spans="1:7" x14ac:dyDescent="0.35">
      <c r="A5" s="25" t="s">
        <v>2877</v>
      </c>
      <c r="B5" s="25" t="s">
        <v>2878</v>
      </c>
      <c r="C5" s="25" t="s">
        <v>3066</v>
      </c>
      <c r="D5" s="25">
        <v>16058</v>
      </c>
      <c r="E5" s="25">
        <v>2.4319999999999999</v>
      </c>
      <c r="F5" s="25" t="s">
        <v>36</v>
      </c>
      <c r="G5" s="25" t="s">
        <v>36</v>
      </c>
    </row>
    <row r="6" spans="1:7" x14ac:dyDescent="0.35">
      <c r="A6" s="25" t="s">
        <v>2807</v>
      </c>
      <c r="B6" s="25" t="s">
        <v>2808</v>
      </c>
      <c r="C6" s="25" t="s">
        <v>3066</v>
      </c>
      <c r="D6" s="25">
        <v>5350</v>
      </c>
      <c r="E6" s="25">
        <v>2.5680000000000001</v>
      </c>
      <c r="F6" s="25" t="s">
        <v>47</v>
      </c>
      <c r="G6" s="25" t="s">
        <v>36</v>
      </c>
    </row>
    <row r="7" spans="1:7" x14ac:dyDescent="0.35">
      <c r="A7" s="25" t="s">
        <v>2717</v>
      </c>
      <c r="B7" s="25" t="s">
        <v>2718</v>
      </c>
      <c r="C7" s="25" t="s">
        <v>3065</v>
      </c>
      <c r="D7" s="25">
        <v>7512</v>
      </c>
      <c r="E7" s="25">
        <v>4.0439999999999996</v>
      </c>
      <c r="F7" s="25" t="s">
        <v>100</v>
      </c>
      <c r="G7" s="25" t="s">
        <v>36</v>
      </c>
    </row>
    <row r="8" spans="1:7" x14ac:dyDescent="0.35">
      <c r="A8" s="25" t="s">
        <v>5144</v>
      </c>
      <c r="B8" s="25" t="s">
        <v>5145</v>
      </c>
      <c r="C8" s="25" t="s">
        <v>3070</v>
      </c>
      <c r="D8" s="25">
        <v>27404</v>
      </c>
      <c r="E8" s="25">
        <v>1.1459999999999999</v>
      </c>
      <c r="F8" s="25" t="s">
        <v>110</v>
      </c>
      <c r="G8" s="25" t="s">
        <v>36</v>
      </c>
    </row>
    <row r="9" spans="1:7" x14ac:dyDescent="0.35">
      <c r="A9" s="25" t="s">
        <v>5141</v>
      </c>
      <c r="B9" s="25" t="s">
        <v>5142</v>
      </c>
      <c r="C9" s="25" t="s">
        <v>3070</v>
      </c>
      <c r="D9" s="25">
        <v>25792</v>
      </c>
      <c r="E9" s="25">
        <v>1.284</v>
      </c>
      <c r="F9" s="25" t="s">
        <v>110</v>
      </c>
      <c r="G9" s="25" t="s">
        <v>36</v>
      </c>
    </row>
    <row r="10" spans="1:7" x14ac:dyDescent="0.35">
      <c r="A10" s="25" t="s">
        <v>2186</v>
      </c>
      <c r="B10" s="25" t="s">
        <v>2187</v>
      </c>
      <c r="C10" s="25" t="s">
        <v>3070</v>
      </c>
      <c r="D10" s="25">
        <v>8473</v>
      </c>
      <c r="E10" s="25">
        <v>1.5209999999999999</v>
      </c>
      <c r="F10" s="25" t="s">
        <v>148</v>
      </c>
      <c r="G10" s="25" t="s">
        <v>878</v>
      </c>
    </row>
    <row r="11" spans="1:7" x14ac:dyDescent="0.35">
      <c r="A11" s="25" t="s">
        <v>864</v>
      </c>
      <c r="B11" s="25" t="s">
        <v>865</v>
      </c>
      <c r="C11" s="25" t="s">
        <v>3073</v>
      </c>
      <c r="D11" s="25">
        <v>31584</v>
      </c>
      <c r="E11" s="25">
        <v>0.81200000000000006</v>
      </c>
      <c r="F11" s="25" t="s">
        <v>36</v>
      </c>
      <c r="G11" s="25" t="s">
        <v>36</v>
      </c>
    </row>
    <row r="12" spans="1:7" x14ac:dyDescent="0.35">
      <c r="A12" s="25" t="s">
        <v>2919</v>
      </c>
      <c r="B12" s="25" t="s">
        <v>2920</v>
      </c>
      <c r="C12" s="25" t="s">
        <v>3073</v>
      </c>
      <c r="D12" s="25">
        <v>11805</v>
      </c>
      <c r="E12" s="25">
        <v>0.75</v>
      </c>
      <c r="F12" s="25" t="s">
        <v>35</v>
      </c>
      <c r="G12" s="25" t="s">
        <v>878</v>
      </c>
    </row>
    <row r="13" spans="1:7" x14ac:dyDescent="0.35">
      <c r="A13" s="25" t="s">
        <v>3043</v>
      </c>
      <c r="B13" s="25" t="s">
        <v>3044</v>
      </c>
      <c r="C13" s="25" t="s">
        <v>3073</v>
      </c>
      <c r="D13" s="25">
        <v>32458</v>
      </c>
      <c r="E13" s="25">
        <v>0.75</v>
      </c>
      <c r="F13" s="25" t="s">
        <v>83</v>
      </c>
      <c r="G13" s="25" t="s">
        <v>878</v>
      </c>
    </row>
    <row r="14" spans="1:7" x14ac:dyDescent="0.35">
      <c r="A14" s="25" t="s">
        <v>5118</v>
      </c>
      <c r="B14" s="25" t="s">
        <v>5119</v>
      </c>
      <c r="C14" s="25" t="s">
        <v>3084</v>
      </c>
      <c r="D14" s="25">
        <v>2849</v>
      </c>
      <c r="E14" s="25">
        <v>5.657</v>
      </c>
      <c r="F14" s="25" t="s">
        <v>73</v>
      </c>
      <c r="G14" s="25" t="s">
        <v>36</v>
      </c>
    </row>
    <row r="15" spans="1:7" x14ac:dyDescent="0.35">
      <c r="A15" s="25" t="s">
        <v>3962</v>
      </c>
      <c r="B15" s="25" t="s">
        <v>3963</v>
      </c>
      <c r="C15" s="25" t="s">
        <v>3073</v>
      </c>
      <c r="D15" s="25">
        <v>31804</v>
      </c>
      <c r="E15" s="25">
        <v>0.79600000000000004</v>
      </c>
      <c r="F15" s="25" t="s">
        <v>50</v>
      </c>
      <c r="G15" s="25" t="s">
        <v>36</v>
      </c>
    </row>
    <row r="16" spans="1:7" x14ac:dyDescent="0.35">
      <c r="A16" s="25" t="s">
        <v>2861</v>
      </c>
      <c r="B16" s="25" t="s">
        <v>2862</v>
      </c>
      <c r="C16" s="25" t="s">
        <v>3065</v>
      </c>
      <c r="D16" s="25">
        <v>9418</v>
      </c>
      <c r="E16" s="25">
        <v>3.6080000000000001</v>
      </c>
      <c r="F16" s="25" t="s">
        <v>78</v>
      </c>
      <c r="G16" s="25" t="s">
        <v>36</v>
      </c>
    </row>
    <row r="17" spans="1:7" x14ac:dyDescent="0.35">
      <c r="A17" s="25" t="s">
        <v>3958</v>
      </c>
      <c r="B17" s="25" t="s">
        <v>3959</v>
      </c>
      <c r="C17" s="25" t="s">
        <v>3070</v>
      </c>
      <c r="D17" s="25">
        <v>22723</v>
      </c>
      <c r="E17" s="25">
        <v>1.577</v>
      </c>
      <c r="F17" s="25" t="s">
        <v>83</v>
      </c>
      <c r="G17" s="25" t="s">
        <v>36</v>
      </c>
    </row>
    <row r="18" spans="1:7" x14ac:dyDescent="0.35">
      <c r="A18" s="25" t="s">
        <v>2232</v>
      </c>
      <c r="B18" s="25" t="s">
        <v>2233</v>
      </c>
      <c r="C18" s="25" t="s">
        <v>3066</v>
      </c>
      <c r="D18" s="25">
        <v>11287</v>
      </c>
      <c r="E18" s="25">
        <v>3.238</v>
      </c>
      <c r="F18" s="25" t="s">
        <v>53</v>
      </c>
      <c r="G18" s="25" t="s">
        <v>36</v>
      </c>
    </row>
    <row r="19" spans="1:7" x14ac:dyDescent="0.35">
      <c r="A19" s="25" t="s">
        <v>2831</v>
      </c>
      <c r="B19" s="25" t="s">
        <v>2832</v>
      </c>
      <c r="C19" s="25" t="s">
        <v>3073</v>
      </c>
      <c r="D19" s="25">
        <v>32458</v>
      </c>
      <c r="E19" s="25">
        <v>0.75</v>
      </c>
      <c r="F19" s="25" t="s">
        <v>36</v>
      </c>
      <c r="G19" s="25" t="s">
        <v>878</v>
      </c>
    </row>
    <row r="20" spans="1:7" x14ac:dyDescent="0.35">
      <c r="A20" s="25" t="s">
        <v>2993</v>
      </c>
      <c r="B20" s="25" t="s">
        <v>2994</v>
      </c>
      <c r="C20" s="25" t="s">
        <v>3073</v>
      </c>
      <c r="D20" s="25">
        <v>32458</v>
      </c>
      <c r="E20" s="25">
        <v>0.75</v>
      </c>
      <c r="F20" s="25" t="s">
        <v>36</v>
      </c>
      <c r="G20" s="25" t="s">
        <v>878</v>
      </c>
    </row>
    <row r="21" spans="1:7" x14ac:dyDescent="0.35">
      <c r="A21" s="25" t="s">
        <v>2885</v>
      </c>
      <c r="B21" s="25" t="s">
        <v>2886</v>
      </c>
      <c r="C21" s="25" t="s">
        <v>3073</v>
      </c>
      <c r="D21" s="25">
        <v>32458</v>
      </c>
      <c r="E21" s="25">
        <v>0.75</v>
      </c>
      <c r="F21" s="25" t="s">
        <v>39</v>
      </c>
      <c r="G21" s="25" t="s">
        <v>36</v>
      </c>
    </row>
    <row r="22" spans="1:7" x14ac:dyDescent="0.35">
      <c r="A22" s="25" t="s">
        <v>2887</v>
      </c>
      <c r="B22" s="25" t="s">
        <v>2888</v>
      </c>
      <c r="C22" s="25" t="s">
        <v>3073</v>
      </c>
      <c r="D22" s="25">
        <v>30811</v>
      </c>
      <c r="E22" s="25">
        <v>0.86899999999999999</v>
      </c>
      <c r="F22" s="25" t="s">
        <v>87</v>
      </c>
      <c r="G22" s="25" t="s">
        <v>36</v>
      </c>
    </row>
    <row r="23" spans="1:7" x14ac:dyDescent="0.35">
      <c r="A23" s="25" t="s">
        <v>3009</v>
      </c>
      <c r="B23" s="25" t="s">
        <v>3010</v>
      </c>
      <c r="C23" s="25" t="s">
        <v>3073</v>
      </c>
      <c r="D23" s="25">
        <v>32458</v>
      </c>
      <c r="E23" s="25">
        <v>0.75</v>
      </c>
      <c r="F23" s="25" t="s">
        <v>36</v>
      </c>
      <c r="G23" s="25" t="s">
        <v>878</v>
      </c>
    </row>
    <row r="24" spans="1:7" x14ac:dyDescent="0.35">
      <c r="A24" s="25" t="s">
        <v>3007</v>
      </c>
      <c r="B24" s="25" t="s">
        <v>3008</v>
      </c>
      <c r="C24" s="25" t="s">
        <v>3073</v>
      </c>
      <c r="D24" s="25">
        <v>32458</v>
      </c>
      <c r="E24" s="25">
        <v>0.75</v>
      </c>
      <c r="F24" s="25" t="s">
        <v>36</v>
      </c>
      <c r="G24" s="25" t="s">
        <v>878</v>
      </c>
    </row>
    <row r="25" spans="1:7" x14ac:dyDescent="0.35">
      <c r="A25" s="25" t="s">
        <v>5096</v>
      </c>
      <c r="B25" s="25" t="s">
        <v>5097</v>
      </c>
      <c r="C25" s="25" t="s">
        <v>3070</v>
      </c>
      <c r="D25" s="25">
        <v>7993</v>
      </c>
      <c r="E25" s="25">
        <v>1.6619999999999999</v>
      </c>
      <c r="F25" s="25" t="s">
        <v>110</v>
      </c>
      <c r="G25" s="25" t="s">
        <v>36</v>
      </c>
    </row>
    <row r="26" spans="1:7" x14ac:dyDescent="0.35">
      <c r="A26" s="25" t="s">
        <v>2925</v>
      </c>
      <c r="B26" s="25" t="s">
        <v>2926</v>
      </c>
      <c r="C26" s="25" t="s">
        <v>3073</v>
      </c>
      <c r="D26" s="25">
        <v>11805</v>
      </c>
      <c r="E26" s="25">
        <v>0.75</v>
      </c>
      <c r="F26" s="25" t="s">
        <v>47</v>
      </c>
      <c r="G26" s="25" t="s">
        <v>878</v>
      </c>
    </row>
    <row r="27" spans="1:7" x14ac:dyDescent="0.35">
      <c r="A27" s="25" t="s">
        <v>2859</v>
      </c>
      <c r="B27" s="25" t="s">
        <v>2860</v>
      </c>
      <c r="C27" s="25" t="s">
        <v>3066</v>
      </c>
      <c r="D27" s="25">
        <v>6235</v>
      </c>
      <c r="E27" s="25">
        <v>2.2109999999999999</v>
      </c>
      <c r="F27" s="25" t="s">
        <v>39</v>
      </c>
      <c r="G27" s="25" t="s">
        <v>36</v>
      </c>
    </row>
    <row r="28" spans="1:7" x14ac:dyDescent="0.35">
      <c r="A28" s="25" t="s">
        <v>5122</v>
      </c>
      <c r="B28" s="25" t="s">
        <v>5123</v>
      </c>
      <c r="C28" s="25" t="s">
        <v>3084</v>
      </c>
      <c r="D28" s="25">
        <v>3315</v>
      </c>
      <c r="E28" s="25">
        <v>5.4050000000000002</v>
      </c>
      <c r="F28" s="25" t="s">
        <v>36</v>
      </c>
      <c r="G28" s="25" t="s">
        <v>878</v>
      </c>
    </row>
    <row r="29" spans="1:7" x14ac:dyDescent="0.35">
      <c r="A29" s="25" t="s">
        <v>2829</v>
      </c>
      <c r="B29" s="25" t="s">
        <v>2830</v>
      </c>
      <c r="C29" s="25" t="s">
        <v>3073</v>
      </c>
      <c r="D29" s="25">
        <v>58320</v>
      </c>
      <c r="E29" s="25">
        <v>0.254</v>
      </c>
      <c r="F29" s="25" t="s">
        <v>148</v>
      </c>
      <c r="G29" s="25" t="s">
        <v>36</v>
      </c>
    </row>
    <row r="30" spans="1:7" x14ac:dyDescent="0.35">
      <c r="A30" s="25" t="s">
        <v>2875</v>
      </c>
      <c r="B30" s="25" t="s">
        <v>2876</v>
      </c>
      <c r="C30" s="25" t="s">
        <v>3073</v>
      </c>
      <c r="D30" s="25">
        <v>11805</v>
      </c>
      <c r="E30" s="25">
        <v>0.75</v>
      </c>
      <c r="F30" s="25" t="s">
        <v>100</v>
      </c>
      <c r="G30" s="25" t="s">
        <v>878</v>
      </c>
    </row>
    <row r="31" spans="1:7" x14ac:dyDescent="0.35">
      <c r="A31" s="25" t="s">
        <v>2979</v>
      </c>
      <c r="B31" s="25" t="s">
        <v>2980</v>
      </c>
      <c r="C31" s="25" t="s">
        <v>3073</v>
      </c>
      <c r="D31" s="25">
        <v>11805</v>
      </c>
      <c r="E31" s="25">
        <v>0.75</v>
      </c>
      <c r="F31" s="25" t="s">
        <v>53</v>
      </c>
      <c r="G31" s="25" t="s">
        <v>878</v>
      </c>
    </row>
    <row r="32" spans="1:7" x14ac:dyDescent="0.35">
      <c r="A32" s="25" t="s">
        <v>3053</v>
      </c>
      <c r="B32" s="25" t="s">
        <v>3054</v>
      </c>
      <c r="C32" s="25" t="s">
        <v>3070</v>
      </c>
      <c r="D32" s="25">
        <v>22824</v>
      </c>
      <c r="E32" s="25">
        <v>1.5640000000000001</v>
      </c>
      <c r="F32" s="25" t="s">
        <v>73</v>
      </c>
      <c r="G32" s="25" t="s">
        <v>36</v>
      </c>
    </row>
    <row r="33" spans="1:7" x14ac:dyDescent="0.35">
      <c r="A33" s="25" t="s">
        <v>2803</v>
      </c>
      <c r="B33" s="25" t="s">
        <v>2804</v>
      </c>
      <c r="C33" s="25" t="s">
        <v>3066</v>
      </c>
      <c r="D33" s="25">
        <v>5168</v>
      </c>
      <c r="E33" s="25">
        <v>2.6360000000000001</v>
      </c>
      <c r="F33" s="25" t="s">
        <v>78</v>
      </c>
      <c r="G33" s="25" t="s">
        <v>36</v>
      </c>
    </row>
    <row r="34" spans="1:7" x14ac:dyDescent="0.35">
      <c r="A34" s="25" t="s">
        <v>3005</v>
      </c>
      <c r="B34" s="25" t="s">
        <v>3006</v>
      </c>
      <c r="C34" s="25" t="s">
        <v>3073</v>
      </c>
      <c r="D34" s="25">
        <v>32458</v>
      </c>
      <c r="E34" s="25">
        <v>0.75</v>
      </c>
      <c r="F34" s="25" t="s">
        <v>39</v>
      </c>
      <c r="G34" s="25" t="s">
        <v>878</v>
      </c>
    </row>
    <row r="35" spans="1:7" x14ac:dyDescent="0.35">
      <c r="A35" s="25" t="s">
        <v>3373</v>
      </c>
      <c r="B35" s="25" t="s">
        <v>3374</v>
      </c>
      <c r="C35" s="25" t="s">
        <v>3066</v>
      </c>
      <c r="D35" s="25">
        <v>16487</v>
      </c>
      <c r="E35" s="25">
        <v>2.371</v>
      </c>
      <c r="F35" s="25" t="s">
        <v>36</v>
      </c>
      <c r="G35" s="25" t="s">
        <v>878</v>
      </c>
    </row>
    <row r="36" spans="1:7" x14ac:dyDescent="0.35">
      <c r="A36" s="25" t="s">
        <v>5146</v>
      </c>
      <c r="B36" s="25" t="s">
        <v>5147</v>
      </c>
      <c r="C36" s="25" t="s">
        <v>3073</v>
      </c>
      <c r="D36" s="25">
        <v>32458</v>
      </c>
      <c r="E36" s="25">
        <v>0.75</v>
      </c>
      <c r="F36" s="25" t="s">
        <v>83</v>
      </c>
      <c r="G36" s="25" t="s">
        <v>36</v>
      </c>
    </row>
    <row r="37" spans="1:7" x14ac:dyDescent="0.35">
      <c r="A37" s="25" t="s">
        <v>2236</v>
      </c>
      <c r="B37" s="25" t="s">
        <v>2237</v>
      </c>
      <c r="C37" s="25" t="s">
        <v>3065</v>
      </c>
      <c r="D37" s="25">
        <v>8059</v>
      </c>
      <c r="E37" s="25">
        <v>3.9119999999999999</v>
      </c>
      <c r="F37" s="25" t="s">
        <v>39</v>
      </c>
      <c r="G37" s="25" t="s">
        <v>36</v>
      </c>
    </row>
    <row r="38" spans="1:7" x14ac:dyDescent="0.35">
      <c r="A38" s="25" t="s">
        <v>2701</v>
      </c>
      <c r="B38" s="25" t="s">
        <v>2702</v>
      </c>
      <c r="C38" s="25" t="s">
        <v>3065</v>
      </c>
      <c r="D38" s="25">
        <v>5451</v>
      </c>
      <c r="E38" s="25">
        <v>4.6079999999999997</v>
      </c>
      <c r="F38" s="25" t="s">
        <v>36</v>
      </c>
      <c r="G38" s="25" t="s">
        <v>36</v>
      </c>
    </row>
    <row r="39" spans="1:7" x14ac:dyDescent="0.35">
      <c r="A39" s="25" t="s">
        <v>2915</v>
      </c>
      <c r="B39" s="25" t="s">
        <v>2916</v>
      </c>
      <c r="C39" s="25" t="s">
        <v>3073</v>
      </c>
      <c r="D39" s="25">
        <v>11805</v>
      </c>
      <c r="E39" s="25">
        <v>0.75</v>
      </c>
      <c r="F39" s="25" t="s">
        <v>36</v>
      </c>
      <c r="G39" s="25" t="s">
        <v>878</v>
      </c>
    </row>
    <row r="40" spans="1:7" x14ac:dyDescent="0.35">
      <c r="A40" s="25" t="s">
        <v>3967</v>
      </c>
      <c r="B40" s="25" t="s">
        <v>5143</v>
      </c>
      <c r="C40" s="25" t="s">
        <v>3070</v>
      </c>
      <c r="D40" s="25">
        <v>26959</v>
      </c>
      <c r="E40" s="25">
        <v>1.1839999999999999</v>
      </c>
      <c r="F40" s="25" t="s">
        <v>87</v>
      </c>
      <c r="G40" s="25" t="s">
        <v>36</v>
      </c>
    </row>
    <row r="41" spans="1:7" x14ac:dyDescent="0.35">
      <c r="A41" s="25" t="s">
        <v>5116</v>
      </c>
      <c r="B41" s="25" t="s">
        <v>5117</v>
      </c>
      <c r="C41" s="25" t="s">
        <v>3073</v>
      </c>
      <c r="D41" s="25">
        <v>21208</v>
      </c>
      <c r="E41" s="25">
        <v>0.56200000000000006</v>
      </c>
      <c r="F41" s="25" t="s">
        <v>110</v>
      </c>
      <c r="G41" s="25" t="s">
        <v>36</v>
      </c>
    </row>
    <row r="42" spans="1:7" x14ac:dyDescent="0.35">
      <c r="A42" s="25" t="s">
        <v>2967</v>
      </c>
      <c r="B42" s="25" t="s">
        <v>2968</v>
      </c>
      <c r="C42" s="25" t="s">
        <v>3073</v>
      </c>
      <c r="D42" s="25">
        <v>32458</v>
      </c>
      <c r="E42" s="25">
        <v>0.75</v>
      </c>
      <c r="F42" s="25" t="s">
        <v>148</v>
      </c>
      <c r="G42" s="25" t="s">
        <v>878</v>
      </c>
    </row>
    <row r="43" spans="1:7" x14ac:dyDescent="0.35">
      <c r="A43" s="25" t="s">
        <v>2817</v>
      </c>
      <c r="B43" s="25" t="s">
        <v>2818</v>
      </c>
      <c r="C43" s="25" t="s">
        <v>3066</v>
      </c>
      <c r="D43" s="25">
        <v>11835</v>
      </c>
      <c r="E43" s="25">
        <v>3.1339999999999999</v>
      </c>
      <c r="F43" s="25" t="s">
        <v>68</v>
      </c>
      <c r="G43" s="25" t="s">
        <v>36</v>
      </c>
    </row>
    <row r="44" spans="1:7" x14ac:dyDescent="0.35">
      <c r="A44" s="25" t="s">
        <v>2851</v>
      </c>
      <c r="B44" s="25" t="s">
        <v>2852</v>
      </c>
      <c r="C44" s="25" t="s">
        <v>3070</v>
      </c>
      <c r="D44" s="25">
        <v>9109</v>
      </c>
      <c r="E44" s="25">
        <v>1.367</v>
      </c>
      <c r="F44" s="25" t="s">
        <v>68</v>
      </c>
      <c r="G44" s="25" t="s">
        <v>36</v>
      </c>
    </row>
    <row r="45" spans="1:7" x14ac:dyDescent="0.35">
      <c r="A45" s="25" t="s">
        <v>2693</v>
      </c>
      <c r="B45" s="25" t="s">
        <v>2694</v>
      </c>
      <c r="C45" s="25" t="s">
        <v>3065</v>
      </c>
      <c r="D45" s="25">
        <v>8384</v>
      </c>
      <c r="E45" s="25">
        <v>3.8380000000000001</v>
      </c>
      <c r="F45" s="25" t="s">
        <v>36</v>
      </c>
      <c r="G45" s="25" t="s">
        <v>878</v>
      </c>
    </row>
    <row r="46" spans="1:7" x14ac:dyDescent="0.35">
      <c r="A46" s="25" t="s">
        <v>2255</v>
      </c>
      <c r="B46" s="25" t="s">
        <v>2256</v>
      </c>
      <c r="C46" s="25" t="s">
        <v>3073</v>
      </c>
      <c r="D46" s="25">
        <v>11805</v>
      </c>
      <c r="E46" s="25">
        <v>0.75</v>
      </c>
      <c r="F46" s="25" t="s">
        <v>36</v>
      </c>
      <c r="G46" s="25" t="s">
        <v>878</v>
      </c>
    </row>
    <row r="47" spans="1:7" x14ac:dyDescent="0.35">
      <c r="A47" s="25" t="s">
        <v>2955</v>
      </c>
      <c r="B47" s="25" t="s">
        <v>2956</v>
      </c>
      <c r="C47" s="25" t="s">
        <v>3073</v>
      </c>
      <c r="D47" s="25">
        <v>11805</v>
      </c>
      <c r="E47" s="25">
        <v>0.75</v>
      </c>
      <c r="F47" s="25" t="s">
        <v>36</v>
      </c>
      <c r="G47" s="25" t="s">
        <v>878</v>
      </c>
    </row>
    <row r="48" spans="1:7" x14ac:dyDescent="0.35">
      <c r="A48" s="25" t="s">
        <v>130</v>
      </c>
      <c r="B48" s="25" t="s">
        <v>131</v>
      </c>
      <c r="C48" s="25" t="s">
        <v>3073</v>
      </c>
      <c r="D48" s="25">
        <v>32458</v>
      </c>
      <c r="E48" s="25">
        <v>0.75</v>
      </c>
      <c r="F48" s="25" t="s">
        <v>100</v>
      </c>
      <c r="G48" s="25" t="s">
        <v>36</v>
      </c>
    </row>
    <row r="49" spans="1:7" x14ac:dyDescent="0.35">
      <c r="A49" s="25" t="s">
        <v>2763</v>
      </c>
      <c r="B49" s="25" t="s">
        <v>2764</v>
      </c>
      <c r="C49" s="25" t="s">
        <v>3065</v>
      </c>
      <c r="D49" s="25">
        <v>3433</v>
      </c>
      <c r="E49" s="25">
        <v>3.512</v>
      </c>
      <c r="F49" s="25" t="s">
        <v>53</v>
      </c>
      <c r="G49" s="25" t="s">
        <v>36</v>
      </c>
    </row>
    <row r="50" spans="1:7" x14ac:dyDescent="0.35">
      <c r="A50" s="25" t="s">
        <v>2901</v>
      </c>
      <c r="B50" s="25" t="s">
        <v>2902</v>
      </c>
      <c r="C50" s="25" t="s">
        <v>3065</v>
      </c>
      <c r="D50" s="25">
        <v>3234</v>
      </c>
      <c r="E50" s="25">
        <v>3.6379999999999999</v>
      </c>
      <c r="F50" s="25" t="s">
        <v>36</v>
      </c>
      <c r="G50" s="25" t="s">
        <v>36</v>
      </c>
    </row>
    <row r="51" spans="1:7" x14ac:dyDescent="0.35">
      <c r="A51" s="25" t="s">
        <v>2839</v>
      </c>
      <c r="B51" s="25" t="s">
        <v>2840</v>
      </c>
      <c r="C51" s="25" t="s">
        <v>3070</v>
      </c>
      <c r="D51" s="25">
        <v>9062</v>
      </c>
      <c r="E51" s="25">
        <v>1.377</v>
      </c>
      <c r="F51" s="25" t="s">
        <v>42</v>
      </c>
      <c r="G51" s="25" t="s">
        <v>36</v>
      </c>
    </row>
    <row r="52" spans="1:7" x14ac:dyDescent="0.35">
      <c r="A52" s="25" t="s">
        <v>2242</v>
      </c>
      <c r="B52" s="25" t="s">
        <v>2243</v>
      </c>
      <c r="C52" s="25" t="s">
        <v>3066</v>
      </c>
      <c r="D52" s="25">
        <v>7762</v>
      </c>
      <c r="E52" s="25">
        <v>1.7310000000000001</v>
      </c>
      <c r="F52" s="25" t="s">
        <v>53</v>
      </c>
      <c r="G52" s="25" t="s">
        <v>878</v>
      </c>
    </row>
    <row r="53" spans="1:7" x14ac:dyDescent="0.35">
      <c r="A53" s="25" t="s">
        <v>2230</v>
      </c>
      <c r="B53" s="25" t="s">
        <v>2231</v>
      </c>
      <c r="C53" s="25" t="s">
        <v>3065</v>
      </c>
      <c r="D53" s="25">
        <v>6182</v>
      </c>
      <c r="E53" s="25">
        <v>4.3920000000000003</v>
      </c>
      <c r="F53" s="25" t="s">
        <v>42</v>
      </c>
      <c r="G53" s="25" t="s">
        <v>36</v>
      </c>
    </row>
    <row r="54" spans="1:7" x14ac:dyDescent="0.35">
      <c r="A54" s="25" t="s">
        <v>2801</v>
      </c>
      <c r="B54" s="25" t="s">
        <v>2802</v>
      </c>
      <c r="C54" s="25" t="s">
        <v>3066</v>
      </c>
      <c r="D54" s="25">
        <v>7536</v>
      </c>
      <c r="E54" s="25">
        <v>1.792</v>
      </c>
      <c r="F54" s="25" t="s">
        <v>78</v>
      </c>
      <c r="G54" s="25" t="s">
        <v>878</v>
      </c>
    </row>
    <row r="55" spans="1:7" x14ac:dyDescent="0.35">
      <c r="A55" s="25" t="s">
        <v>161</v>
      </c>
      <c r="B55" s="25" t="s">
        <v>162</v>
      </c>
      <c r="C55" s="25" t="s">
        <v>3065</v>
      </c>
      <c r="D55" s="25">
        <v>5349</v>
      </c>
      <c r="E55" s="25">
        <v>4.6509999999999998</v>
      </c>
      <c r="F55" s="25" t="s">
        <v>39</v>
      </c>
      <c r="G55" s="25" t="s">
        <v>36</v>
      </c>
    </row>
    <row r="56" spans="1:7" x14ac:dyDescent="0.35">
      <c r="A56" s="25" t="s">
        <v>2699</v>
      </c>
      <c r="B56" s="25" t="s">
        <v>2700</v>
      </c>
      <c r="C56" s="25" t="s">
        <v>3084</v>
      </c>
      <c r="D56" s="25">
        <v>3800</v>
      </c>
      <c r="E56" s="25">
        <v>5.19</v>
      </c>
      <c r="F56" s="25" t="s">
        <v>73</v>
      </c>
      <c r="G56" s="25" t="s">
        <v>36</v>
      </c>
    </row>
    <row r="57" spans="1:7" x14ac:dyDescent="0.35">
      <c r="A57" s="25" t="s">
        <v>3051</v>
      </c>
      <c r="B57" s="25" t="s">
        <v>3052</v>
      </c>
      <c r="C57" s="25" t="s">
        <v>3073</v>
      </c>
      <c r="D57" s="25">
        <v>32458</v>
      </c>
      <c r="E57" s="25">
        <v>0.75</v>
      </c>
      <c r="F57" s="25" t="s">
        <v>87</v>
      </c>
      <c r="G57" s="25" t="s">
        <v>878</v>
      </c>
    </row>
    <row r="58" spans="1:7" x14ac:dyDescent="0.35">
      <c r="A58" s="25" t="s">
        <v>2741</v>
      </c>
      <c r="B58" s="25" t="s">
        <v>2742</v>
      </c>
      <c r="C58" s="25" t="s">
        <v>3065</v>
      </c>
      <c r="D58" s="25">
        <v>6672</v>
      </c>
      <c r="E58" s="25">
        <v>4.2510000000000003</v>
      </c>
      <c r="F58" s="25" t="s">
        <v>73</v>
      </c>
      <c r="G58" s="25" t="s">
        <v>36</v>
      </c>
    </row>
    <row r="59" spans="1:7" x14ac:dyDescent="0.35">
      <c r="A59" s="25" t="s">
        <v>2757</v>
      </c>
      <c r="B59" s="25" t="s">
        <v>2758</v>
      </c>
      <c r="C59" s="25" t="s">
        <v>3065</v>
      </c>
      <c r="D59" s="25">
        <v>7168</v>
      </c>
      <c r="E59" s="25">
        <v>4.1180000000000003</v>
      </c>
      <c r="F59" s="25" t="s">
        <v>39</v>
      </c>
      <c r="G59" s="25" t="s">
        <v>36</v>
      </c>
    </row>
    <row r="60" spans="1:7" x14ac:dyDescent="0.35">
      <c r="A60" s="25" t="s">
        <v>2759</v>
      </c>
      <c r="B60" s="25" t="s">
        <v>2760</v>
      </c>
      <c r="C60" s="25" t="s">
        <v>3065</v>
      </c>
      <c r="D60" s="25">
        <v>6183</v>
      </c>
      <c r="E60" s="25">
        <v>4.3920000000000003</v>
      </c>
      <c r="F60" s="25" t="s">
        <v>39</v>
      </c>
      <c r="G60" s="25" t="s">
        <v>36</v>
      </c>
    </row>
    <row r="61" spans="1:7" x14ac:dyDescent="0.35">
      <c r="A61" s="25" t="s">
        <v>2895</v>
      </c>
      <c r="B61" s="25" t="s">
        <v>2896</v>
      </c>
      <c r="C61" s="25" t="s">
        <v>3073</v>
      </c>
      <c r="D61" s="25">
        <v>32458</v>
      </c>
      <c r="E61" s="25">
        <v>0.75</v>
      </c>
      <c r="F61" s="25" t="s">
        <v>36</v>
      </c>
      <c r="G61" s="25" t="s">
        <v>878</v>
      </c>
    </row>
    <row r="62" spans="1:7" x14ac:dyDescent="0.35">
      <c r="A62" s="25" t="s">
        <v>2923</v>
      </c>
      <c r="B62" s="25" t="s">
        <v>2924</v>
      </c>
      <c r="C62" s="25" t="s">
        <v>3070</v>
      </c>
      <c r="D62" s="25">
        <v>24228</v>
      </c>
      <c r="E62" s="25">
        <v>1.4179999999999999</v>
      </c>
      <c r="F62" s="25" t="s">
        <v>68</v>
      </c>
      <c r="G62" s="25" t="s">
        <v>878</v>
      </c>
    </row>
    <row r="63" spans="1:7" x14ac:dyDescent="0.35">
      <c r="A63" s="25" t="s">
        <v>2953</v>
      </c>
      <c r="B63" s="25" t="s">
        <v>2954</v>
      </c>
      <c r="C63" s="25" t="s">
        <v>3073</v>
      </c>
      <c r="D63" s="25">
        <v>11805</v>
      </c>
      <c r="E63" s="25">
        <v>0.75</v>
      </c>
      <c r="F63" s="25" t="s">
        <v>36</v>
      </c>
      <c r="G63" s="25" t="s">
        <v>878</v>
      </c>
    </row>
    <row r="64" spans="1:7" x14ac:dyDescent="0.35">
      <c r="A64" s="25" t="s">
        <v>2737</v>
      </c>
      <c r="B64" s="25" t="s">
        <v>2738</v>
      </c>
      <c r="C64" s="25" t="s">
        <v>3084</v>
      </c>
      <c r="D64" s="25">
        <v>3892</v>
      </c>
      <c r="E64" s="25">
        <v>5.1449999999999996</v>
      </c>
      <c r="F64" s="25" t="s">
        <v>36</v>
      </c>
      <c r="G64" s="25" t="s">
        <v>36</v>
      </c>
    </row>
    <row r="65" spans="1:7" x14ac:dyDescent="0.35">
      <c r="A65" s="25" t="s">
        <v>2935</v>
      </c>
      <c r="B65" s="25" t="s">
        <v>2936</v>
      </c>
      <c r="C65" s="25" t="s">
        <v>3073</v>
      </c>
      <c r="D65" s="25">
        <v>32458</v>
      </c>
      <c r="E65" s="25">
        <v>0.75</v>
      </c>
      <c r="F65" s="25" t="s">
        <v>159</v>
      </c>
      <c r="G65" s="25" t="s">
        <v>878</v>
      </c>
    </row>
    <row r="66" spans="1:7" x14ac:dyDescent="0.35">
      <c r="A66" s="25" t="s">
        <v>2929</v>
      </c>
      <c r="B66" s="25" t="s">
        <v>2930</v>
      </c>
      <c r="C66" s="25" t="s">
        <v>3073</v>
      </c>
      <c r="D66" s="25">
        <v>11805</v>
      </c>
      <c r="E66" s="25">
        <v>0.75</v>
      </c>
      <c r="F66" s="25" t="s">
        <v>47</v>
      </c>
      <c r="G66" s="25" t="s">
        <v>878</v>
      </c>
    </row>
    <row r="67" spans="1:7" x14ac:dyDescent="0.35">
      <c r="A67" s="25" t="s">
        <v>2959</v>
      </c>
      <c r="B67" s="25" t="s">
        <v>2960</v>
      </c>
      <c r="C67" s="25" t="s">
        <v>3066</v>
      </c>
      <c r="D67" s="25">
        <v>16876</v>
      </c>
      <c r="E67" s="25">
        <v>2.3130000000000002</v>
      </c>
      <c r="F67" s="25" t="s">
        <v>53</v>
      </c>
      <c r="G67" s="25" t="s">
        <v>36</v>
      </c>
    </row>
    <row r="68" spans="1:7" x14ac:dyDescent="0.35">
      <c r="A68" s="25" t="s">
        <v>2771</v>
      </c>
      <c r="B68" s="25" t="s">
        <v>2772</v>
      </c>
      <c r="C68" s="25" t="s">
        <v>3084</v>
      </c>
      <c r="D68" s="25">
        <v>3877</v>
      </c>
      <c r="E68" s="25">
        <v>5.1539999999999999</v>
      </c>
      <c r="F68" s="25" t="s">
        <v>87</v>
      </c>
      <c r="G68" s="25" t="s">
        <v>36</v>
      </c>
    </row>
    <row r="69" spans="1:7" x14ac:dyDescent="0.35">
      <c r="A69" s="25" t="s">
        <v>2941</v>
      </c>
      <c r="B69" s="25" t="s">
        <v>2942</v>
      </c>
      <c r="C69" s="25" t="s">
        <v>3066</v>
      </c>
      <c r="D69" s="25">
        <v>14618</v>
      </c>
      <c r="E69" s="25">
        <v>2.6589999999999998</v>
      </c>
      <c r="F69" s="25" t="s">
        <v>36</v>
      </c>
      <c r="G69" s="25" t="s">
        <v>878</v>
      </c>
    </row>
    <row r="70" spans="1:7" x14ac:dyDescent="0.35">
      <c r="A70" s="25" t="s">
        <v>5102</v>
      </c>
      <c r="B70" s="25" t="s">
        <v>5103</v>
      </c>
      <c r="C70" s="25" t="s">
        <v>3073</v>
      </c>
      <c r="D70" s="25">
        <v>16552</v>
      </c>
      <c r="E70" s="25">
        <v>0.74299999999999999</v>
      </c>
      <c r="F70" s="25" t="s">
        <v>73</v>
      </c>
      <c r="G70" s="25" t="s">
        <v>36</v>
      </c>
    </row>
    <row r="71" spans="1:7" x14ac:dyDescent="0.35">
      <c r="A71" s="25" t="s">
        <v>5124</v>
      </c>
      <c r="B71" s="25" t="s">
        <v>5125</v>
      </c>
      <c r="C71" s="25" t="s">
        <v>3084</v>
      </c>
      <c r="D71" s="25">
        <v>3747</v>
      </c>
      <c r="E71" s="25">
        <v>5.2110000000000003</v>
      </c>
      <c r="F71" s="25" t="s">
        <v>83</v>
      </c>
      <c r="G71" s="25" t="s">
        <v>36</v>
      </c>
    </row>
    <row r="72" spans="1:7" x14ac:dyDescent="0.35">
      <c r="A72" s="25" t="s">
        <v>3377</v>
      </c>
      <c r="B72" s="25" t="s">
        <v>3378</v>
      </c>
      <c r="C72" s="25" t="s">
        <v>3066</v>
      </c>
      <c r="D72" s="25">
        <v>16659</v>
      </c>
      <c r="E72" s="25">
        <v>2.3460000000000001</v>
      </c>
      <c r="F72" s="25" t="s">
        <v>47</v>
      </c>
      <c r="G72" s="25" t="s">
        <v>36</v>
      </c>
    </row>
    <row r="73" spans="1:7" x14ac:dyDescent="0.35">
      <c r="A73" s="25" t="s">
        <v>3381</v>
      </c>
      <c r="B73" s="25" t="s">
        <v>3382</v>
      </c>
      <c r="C73" s="25" t="s">
        <v>3084</v>
      </c>
      <c r="D73" s="25">
        <v>4683</v>
      </c>
      <c r="E73" s="25">
        <v>4.859</v>
      </c>
      <c r="F73" s="25" t="s">
        <v>87</v>
      </c>
      <c r="G73" s="25" t="s">
        <v>36</v>
      </c>
    </row>
    <row r="74" spans="1:7" x14ac:dyDescent="0.35">
      <c r="A74" s="25" t="s">
        <v>2855</v>
      </c>
      <c r="B74" s="25" t="s">
        <v>2856</v>
      </c>
      <c r="C74" s="25" t="s">
        <v>3073</v>
      </c>
      <c r="D74" s="25">
        <v>11805</v>
      </c>
      <c r="E74" s="25">
        <v>0.75</v>
      </c>
      <c r="F74" s="25" t="s">
        <v>78</v>
      </c>
      <c r="G74" s="25" t="s">
        <v>36</v>
      </c>
    </row>
    <row r="75" spans="1:7" x14ac:dyDescent="0.35">
      <c r="A75" s="25" t="s">
        <v>2833</v>
      </c>
      <c r="B75" s="25" t="s">
        <v>2834</v>
      </c>
      <c r="C75" s="25" t="s">
        <v>3066</v>
      </c>
      <c r="D75" s="25">
        <v>4993</v>
      </c>
      <c r="E75" s="25">
        <v>2.71</v>
      </c>
      <c r="F75" s="25" t="s">
        <v>47</v>
      </c>
      <c r="G75" s="25" t="s">
        <v>36</v>
      </c>
    </row>
    <row r="76" spans="1:7" x14ac:dyDescent="0.35">
      <c r="A76" s="25" t="s">
        <v>2843</v>
      </c>
      <c r="B76" s="25" t="s">
        <v>2844</v>
      </c>
      <c r="C76" s="25" t="s">
        <v>3073</v>
      </c>
      <c r="D76" s="25">
        <v>11805</v>
      </c>
      <c r="E76" s="25">
        <v>0.75</v>
      </c>
      <c r="F76" s="25" t="s">
        <v>148</v>
      </c>
      <c r="G76" s="25" t="s">
        <v>878</v>
      </c>
    </row>
    <row r="77" spans="1:7" x14ac:dyDescent="0.35">
      <c r="A77" s="25" t="s">
        <v>2813</v>
      </c>
      <c r="B77" s="25" t="s">
        <v>2814</v>
      </c>
      <c r="C77" s="25" t="s">
        <v>3065</v>
      </c>
      <c r="D77" s="25">
        <v>6783</v>
      </c>
      <c r="E77" s="25">
        <v>4.22</v>
      </c>
      <c r="F77" s="25" t="s">
        <v>36</v>
      </c>
      <c r="G77" s="25" t="s">
        <v>36</v>
      </c>
    </row>
    <row r="78" spans="1:7" x14ac:dyDescent="0.35">
      <c r="A78" s="25" t="s">
        <v>3011</v>
      </c>
      <c r="B78" s="25" t="s">
        <v>3012</v>
      </c>
      <c r="C78" s="25" t="s">
        <v>3073</v>
      </c>
      <c r="D78" s="25">
        <v>32458</v>
      </c>
      <c r="E78" s="25">
        <v>0.75</v>
      </c>
      <c r="F78" s="25" t="s">
        <v>36</v>
      </c>
      <c r="G78" s="25" t="s">
        <v>878</v>
      </c>
    </row>
    <row r="79" spans="1:7" x14ac:dyDescent="0.35">
      <c r="A79" s="25" t="s">
        <v>2961</v>
      </c>
      <c r="B79" s="25" t="s">
        <v>2962</v>
      </c>
      <c r="C79" s="25" t="s">
        <v>3073</v>
      </c>
      <c r="D79" s="25">
        <v>11805</v>
      </c>
      <c r="E79" s="25">
        <v>0.75</v>
      </c>
      <c r="F79" s="25" t="s">
        <v>39</v>
      </c>
      <c r="G79" s="25" t="s">
        <v>878</v>
      </c>
    </row>
    <row r="80" spans="1:7" x14ac:dyDescent="0.35">
      <c r="A80" s="25" t="s">
        <v>5148</v>
      </c>
      <c r="B80" s="25" t="s">
        <v>5149</v>
      </c>
      <c r="C80" s="25" t="s">
        <v>3073</v>
      </c>
      <c r="D80" s="25">
        <v>32458</v>
      </c>
      <c r="E80" s="25">
        <v>0.75</v>
      </c>
      <c r="F80" s="25" t="s">
        <v>83</v>
      </c>
      <c r="G80" s="25" t="s">
        <v>36</v>
      </c>
    </row>
    <row r="81" spans="1:7" x14ac:dyDescent="0.35">
      <c r="A81" s="25" t="s">
        <v>2238</v>
      </c>
      <c r="B81" s="25" t="s">
        <v>2239</v>
      </c>
      <c r="C81" s="25" t="s">
        <v>3073</v>
      </c>
      <c r="D81" s="25">
        <v>32458</v>
      </c>
      <c r="E81" s="25">
        <v>0.75</v>
      </c>
      <c r="F81" s="25" t="s">
        <v>36</v>
      </c>
      <c r="G81" s="25" t="s">
        <v>878</v>
      </c>
    </row>
    <row r="82" spans="1:7" x14ac:dyDescent="0.35">
      <c r="A82" s="25" t="s">
        <v>2865</v>
      </c>
      <c r="B82" s="25" t="s">
        <v>2866</v>
      </c>
      <c r="C82" s="25" t="s">
        <v>3073</v>
      </c>
      <c r="D82" s="25">
        <v>32458</v>
      </c>
      <c r="E82" s="25">
        <v>0.75</v>
      </c>
      <c r="F82" s="25" t="s">
        <v>68</v>
      </c>
      <c r="G82" s="25" t="s">
        <v>878</v>
      </c>
    </row>
    <row r="83" spans="1:7" x14ac:dyDescent="0.35">
      <c r="A83" s="25" t="s">
        <v>2743</v>
      </c>
      <c r="B83" s="25" t="s">
        <v>2744</v>
      </c>
      <c r="C83" s="25" t="s">
        <v>3070</v>
      </c>
      <c r="D83" s="25">
        <v>23815</v>
      </c>
      <c r="E83" s="25">
        <v>1.458</v>
      </c>
      <c r="F83" s="25" t="s">
        <v>39</v>
      </c>
      <c r="G83" s="25" t="s">
        <v>36</v>
      </c>
    </row>
    <row r="84" spans="1:7" x14ac:dyDescent="0.35">
      <c r="A84" s="25" t="s">
        <v>3003</v>
      </c>
      <c r="B84" s="25" t="s">
        <v>3004</v>
      </c>
      <c r="C84" s="25" t="s">
        <v>3073</v>
      </c>
      <c r="D84" s="25">
        <v>32458</v>
      </c>
      <c r="E84" s="25">
        <v>0.75</v>
      </c>
      <c r="F84" s="25" t="s">
        <v>36</v>
      </c>
      <c r="G84" s="25" t="s">
        <v>878</v>
      </c>
    </row>
    <row r="85" spans="1:7" x14ac:dyDescent="0.35">
      <c r="A85" s="25" t="s">
        <v>2975</v>
      </c>
      <c r="B85" s="25" t="s">
        <v>2976</v>
      </c>
      <c r="C85" s="25" t="s">
        <v>3073</v>
      </c>
      <c r="D85" s="25">
        <v>11805</v>
      </c>
      <c r="E85" s="25">
        <v>0.75</v>
      </c>
      <c r="F85" s="25" t="s">
        <v>148</v>
      </c>
      <c r="G85" s="25" t="s">
        <v>878</v>
      </c>
    </row>
    <row r="86" spans="1:7" x14ac:dyDescent="0.35">
      <c r="A86" s="25" t="s">
        <v>2753</v>
      </c>
      <c r="B86" s="25" t="s">
        <v>2754</v>
      </c>
      <c r="C86" s="25" t="s">
        <v>3066</v>
      </c>
      <c r="D86" s="25">
        <v>6772</v>
      </c>
      <c r="E86" s="25">
        <v>2.0310000000000001</v>
      </c>
      <c r="F86" s="25" t="s">
        <v>78</v>
      </c>
      <c r="G86" s="25" t="s">
        <v>36</v>
      </c>
    </row>
    <row r="87" spans="1:7" x14ac:dyDescent="0.35">
      <c r="A87" s="25" t="s">
        <v>2248</v>
      </c>
      <c r="B87" s="25" t="s">
        <v>2249</v>
      </c>
      <c r="C87" s="25" t="s">
        <v>3065</v>
      </c>
      <c r="D87" s="25">
        <v>3632</v>
      </c>
      <c r="E87" s="25">
        <v>3.399</v>
      </c>
      <c r="F87" s="25" t="s">
        <v>78</v>
      </c>
      <c r="G87" s="25" t="s">
        <v>36</v>
      </c>
    </row>
    <row r="88" spans="1:7" x14ac:dyDescent="0.35">
      <c r="A88" s="25" t="s">
        <v>2246</v>
      </c>
      <c r="B88" s="25" t="s">
        <v>2247</v>
      </c>
      <c r="C88" s="25" t="s">
        <v>3065</v>
      </c>
      <c r="D88" s="25">
        <v>8349</v>
      </c>
      <c r="E88" s="25">
        <v>3.847</v>
      </c>
      <c r="F88" s="25" t="s">
        <v>100</v>
      </c>
      <c r="G88" s="25" t="s">
        <v>36</v>
      </c>
    </row>
    <row r="89" spans="1:7" x14ac:dyDescent="0.35">
      <c r="A89" s="25" t="s">
        <v>2751</v>
      </c>
      <c r="B89" s="25" t="s">
        <v>2752</v>
      </c>
      <c r="C89" s="25" t="s">
        <v>3070</v>
      </c>
      <c r="D89" s="25">
        <v>27723</v>
      </c>
      <c r="E89" s="25">
        <v>1.119</v>
      </c>
      <c r="F89" s="25" t="s">
        <v>42</v>
      </c>
      <c r="G89" s="25" t="s">
        <v>878</v>
      </c>
    </row>
    <row r="90" spans="1:7" x14ac:dyDescent="0.35">
      <c r="A90" s="25" t="s">
        <v>3930</v>
      </c>
      <c r="B90" s="25" t="s">
        <v>3931</v>
      </c>
      <c r="C90" s="25" t="s">
        <v>3084</v>
      </c>
      <c r="D90" s="25">
        <v>2018</v>
      </c>
      <c r="E90" s="25">
        <v>4.5140000000000002</v>
      </c>
      <c r="F90" s="25" t="s">
        <v>36</v>
      </c>
      <c r="G90" s="25" t="s">
        <v>878</v>
      </c>
    </row>
    <row r="91" spans="1:7" x14ac:dyDescent="0.35">
      <c r="A91" s="25" t="s">
        <v>3391</v>
      </c>
      <c r="B91" s="25" t="s">
        <v>3392</v>
      </c>
      <c r="C91" s="25" t="s">
        <v>3070</v>
      </c>
      <c r="D91" s="25">
        <v>20695</v>
      </c>
      <c r="E91" s="25">
        <v>1.8109999999999999</v>
      </c>
      <c r="F91" s="25" t="s">
        <v>83</v>
      </c>
      <c r="G91" s="25" t="s">
        <v>36</v>
      </c>
    </row>
    <row r="92" spans="1:7" x14ac:dyDescent="0.35">
      <c r="A92" s="25" t="s">
        <v>5112</v>
      </c>
      <c r="B92" s="25" t="s">
        <v>5113</v>
      </c>
      <c r="C92" s="25" t="s">
        <v>3073</v>
      </c>
      <c r="D92" s="25">
        <v>16552</v>
      </c>
      <c r="E92" s="25">
        <v>0.74299999999999999</v>
      </c>
      <c r="F92" s="25" t="s">
        <v>50</v>
      </c>
      <c r="G92" s="25" t="s">
        <v>36</v>
      </c>
    </row>
    <row r="93" spans="1:7" x14ac:dyDescent="0.35">
      <c r="A93" s="25" t="s">
        <v>5152</v>
      </c>
      <c r="B93" s="25" t="s">
        <v>5153</v>
      </c>
      <c r="C93" s="25" t="s">
        <v>3073</v>
      </c>
      <c r="D93" s="25">
        <v>56983</v>
      </c>
      <c r="E93" s="25">
        <v>0.67800000000000005</v>
      </c>
      <c r="F93" s="25" t="s">
        <v>110</v>
      </c>
      <c r="G93" s="25" t="s">
        <v>36</v>
      </c>
    </row>
    <row r="94" spans="1:7" x14ac:dyDescent="0.35">
      <c r="A94" s="25" t="s">
        <v>2867</v>
      </c>
      <c r="B94" s="25" t="s">
        <v>2868</v>
      </c>
      <c r="C94" s="25" t="s">
        <v>3070</v>
      </c>
      <c r="D94" s="25">
        <v>26114</v>
      </c>
      <c r="E94" s="25">
        <v>1.256</v>
      </c>
      <c r="F94" s="25" t="s">
        <v>73</v>
      </c>
      <c r="G94" s="25" t="s">
        <v>36</v>
      </c>
    </row>
    <row r="95" spans="1:7" x14ac:dyDescent="0.35">
      <c r="A95" s="25" t="s">
        <v>2971</v>
      </c>
      <c r="B95" s="25" t="s">
        <v>2972</v>
      </c>
      <c r="C95" s="25" t="s">
        <v>3073</v>
      </c>
      <c r="D95" s="25">
        <v>11805</v>
      </c>
      <c r="E95" s="25">
        <v>0.75</v>
      </c>
      <c r="F95" s="25" t="s">
        <v>159</v>
      </c>
      <c r="G95" s="25" t="s">
        <v>878</v>
      </c>
    </row>
    <row r="96" spans="1:7" x14ac:dyDescent="0.35">
      <c r="A96" s="25" t="s">
        <v>5128</v>
      </c>
      <c r="B96" s="25" t="s">
        <v>5129</v>
      </c>
      <c r="C96" s="25" t="s">
        <v>3084</v>
      </c>
      <c r="D96" s="25">
        <v>5067</v>
      </c>
      <c r="E96" s="25">
        <v>4.734</v>
      </c>
      <c r="F96" s="25" t="s">
        <v>78</v>
      </c>
      <c r="G96" s="25" t="s">
        <v>36</v>
      </c>
    </row>
    <row r="97" spans="1:7" x14ac:dyDescent="0.35">
      <c r="A97" s="25" t="s">
        <v>2905</v>
      </c>
      <c r="B97" s="25" t="s">
        <v>2906</v>
      </c>
      <c r="C97" s="25" t="s">
        <v>3073</v>
      </c>
      <c r="D97" s="25">
        <v>32458</v>
      </c>
      <c r="E97" s="25">
        <v>0.75</v>
      </c>
      <c r="F97" s="25" t="s">
        <v>73</v>
      </c>
      <c r="G97" s="25" t="s">
        <v>878</v>
      </c>
    </row>
    <row r="98" spans="1:7" x14ac:dyDescent="0.35">
      <c r="A98" s="25" t="s">
        <v>5100</v>
      </c>
      <c r="B98" s="25" t="s">
        <v>5101</v>
      </c>
      <c r="C98" s="25" t="s">
        <v>3073</v>
      </c>
      <c r="D98" s="25">
        <v>44548</v>
      </c>
      <c r="E98" s="25">
        <v>0.745</v>
      </c>
      <c r="F98" s="25" t="s">
        <v>50</v>
      </c>
      <c r="G98" s="25" t="s">
        <v>36</v>
      </c>
    </row>
    <row r="99" spans="1:7" x14ac:dyDescent="0.35">
      <c r="A99" s="25" t="s">
        <v>3366</v>
      </c>
      <c r="B99" s="25" t="s">
        <v>3367</v>
      </c>
      <c r="C99" s="25" t="s">
        <v>3065</v>
      </c>
      <c r="D99" s="25">
        <v>2815</v>
      </c>
      <c r="E99" s="25">
        <v>3.9060000000000001</v>
      </c>
      <c r="F99" s="25" t="s">
        <v>35</v>
      </c>
      <c r="G99" s="25" t="s">
        <v>36</v>
      </c>
    </row>
    <row r="100" spans="1:7" x14ac:dyDescent="0.35">
      <c r="A100" s="25" t="s">
        <v>3023</v>
      </c>
      <c r="B100" s="25" t="s">
        <v>3024</v>
      </c>
      <c r="C100" s="25" t="s">
        <v>3073</v>
      </c>
      <c r="D100" s="25">
        <v>32458</v>
      </c>
      <c r="E100" s="25">
        <v>0.75</v>
      </c>
      <c r="F100" s="25" t="s">
        <v>36</v>
      </c>
      <c r="G100" s="25" t="s">
        <v>878</v>
      </c>
    </row>
    <row r="101" spans="1:7" x14ac:dyDescent="0.35">
      <c r="A101" s="25" t="s">
        <v>5150</v>
      </c>
      <c r="B101" s="25" t="s">
        <v>5151</v>
      </c>
      <c r="C101" s="25" t="s">
        <v>3073</v>
      </c>
      <c r="D101" s="25">
        <v>56592</v>
      </c>
      <c r="E101" s="25">
        <v>0.71599999999999997</v>
      </c>
      <c r="F101" s="25" t="s">
        <v>50</v>
      </c>
      <c r="G101" s="25" t="s">
        <v>878</v>
      </c>
    </row>
    <row r="102" spans="1:7" x14ac:dyDescent="0.35">
      <c r="A102" s="25" t="s">
        <v>2765</v>
      </c>
      <c r="B102" s="25" t="s">
        <v>2766</v>
      </c>
      <c r="C102" s="25" t="s">
        <v>3070</v>
      </c>
      <c r="D102" s="25">
        <v>26779</v>
      </c>
      <c r="E102" s="25">
        <v>1.1990000000000001</v>
      </c>
      <c r="F102" s="25" t="s">
        <v>78</v>
      </c>
      <c r="G102" s="25" t="s">
        <v>36</v>
      </c>
    </row>
    <row r="103" spans="1:7" x14ac:dyDescent="0.35">
      <c r="A103" s="25" t="s">
        <v>2745</v>
      </c>
      <c r="B103" s="25" t="s">
        <v>2746</v>
      </c>
      <c r="C103" s="25" t="s">
        <v>3084</v>
      </c>
      <c r="D103" s="25">
        <v>1618</v>
      </c>
      <c r="E103" s="25">
        <v>4.8959999999999999</v>
      </c>
      <c r="F103" s="25" t="s">
        <v>42</v>
      </c>
      <c r="G103" s="25" t="s">
        <v>36</v>
      </c>
    </row>
    <row r="104" spans="1:7" x14ac:dyDescent="0.35">
      <c r="A104" s="25" t="s">
        <v>2729</v>
      </c>
      <c r="B104" s="25" t="s">
        <v>2730</v>
      </c>
      <c r="C104" s="25" t="s">
        <v>3065</v>
      </c>
      <c r="D104" s="25">
        <v>3577</v>
      </c>
      <c r="E104" s="25">
        <v>3.4340000000000002</v>
      </c>
      <c r="F104" s="25" t="s">
        <v>42</v>
      </c>
      <c r="G104" s="25" t="s">
        <v>36</v>
      </c>
    </row>
    <row r="105" spans="1:7" x14ac:dyDescent="0.35">
      <c r="A105" s="25" t="s">
        <v>2767</v>
      </c>
      <c r="B105" s="25" t="s">
        <v>2768</v>
      </c>
      <c r="C105" s="25" t="s">
        <v>3065</v>
      </c>
      <c r="D105" s="25">
        <v>3432</v>
      </c>
      <c r="E105" s="25">
        <v>3.5129999999999999</v>
      </c>
      <c r="F105" s="25" t="s">
        <v>100</v>
      </c>
      <c r="G105" s="25" t="s">
        <v>36</v>
      </c>
    </row>
    <row r="106" spans="1:7" x14ac:dyDescent="0.35">
      <c r="A106" s="25" t="s">
        <v>3041</v>
      </c>
      <c r="B106" s="25" t="s">
        <v>3042</v>
      </c>
      <c r="C106" s="25" t="s">
        <v>3070</v>
      </c>
      <c r="D106" s="25">
        <v>23165</v>
      </c>
      <c r="E106" s="25">
        <v>1.5249999999999999</v>
      </c>
      <c r="F106" s="25" t="s">
        <v>87</v>
      </c>
      <c r="G106" s="25" t="s">
        <v>36</v>
      </c>
    </row>
    <row r="107" spans="1:7" x14ac:dyDescent="0.35">
      <c r="A107" s="25" t="s">
        <v>2805</v>
      </c>
      <c r="B107" s="25" t="s">
        <v>2806</v>
      </c>
      <c r="C107" s="25" t="s">
        <v>3064</v>
      </c>
      <c r="D107" s="25">
        <v>866</v>
      </c>
      <c r="E107" s="25">
        <v>5.99</v>
      </c>
      <c r="F107" s="25" t="s">
        <v>87</v>
      </c>
      <c r="G107" s="25" t="s">
        <v>36</v>
      </c>
    </row>
    <row r="108" spans="1:7" x14ac:dyDescent="0.35">
      <c r="A108" s="25" t="s">
        <v>2755</v>
      </c>
      <c r="B108" s="25" t="s">
        <v>2756</v>
      </c>
      <c r="C108" s="25" t="s">
        <v>3066</v>
      </c>
      <c r="D108" s="25">
        <v>7297</v>
      </c>
      <c r="E108" s="25">
        <v>1.8620000000000001</v>
      </c>
      <c r="F108" s="25" t="s">
        <v>73</v>
      </c>
      <c r="G108" s="25" t="s">
        <v>878</v>
      </c>
    </row>
    <row r="109" spans="1:7" x14ac:dyDescent="0.35">
      <c r="A109" s="25" t="s">
        <v>2711</v>
      </c>
      <c r="B109" s="25" t="s">
        <v>2712</v>
      </c>
      <c r="C109" s="25" t="s">
        <v>3070</v>
      </c>
      <c r="D109" s="25">
        <v>21302</v>
      </c>
      <c r="E109" s="25">
        <v>1.734</v>
      </c>
      <c r="F109" s="25" t="s">
        <v>36</v>
      </c>
      <c r="G109" s="25" t="s">
        <v>878</v>
      </c>
    </row>
    <row r="110" spans="1:7" x14ac:dyDescent="0.35">
      <c r="A110" s="25" t="s">
        <v>2747</v>
      </c>
      <c r="B110" s="25" t="s">
        <v>2748</v>
      </c>
      <c r="C110" s="25" t="s">
        <v>3066</v>
      </c>
      <c r="D110" s="25">
        <v>7143</v>
      </c>
      <c r="E110" s="25">
        <v>1.909</v>
      </c>
      <c r="F110" s="25" t="s">
        <v>36</v>
      </c>
      <c r="G110" s="25" t="s">
        <v>878</v>
      </c>
    </row>
    <row r="111" spans="1:7" x14ac:dyDescent="0.35">
      <c r="A111" s="25" t="s">
        <v>2781</v>
      </c>
      <c r="B111" s="25" t="s">
        <v>2782</v>
      </c>
      <c r="C111" s="25" t="s">
        <v>3084</v>
      </c>
      <c r="D111" s="25">
        <v>1299</v>
      </c>
      <c r="E111" s="25">
        <v>5.27</v>
      </c>
      <c r="F111" s="25" t="s">
        <v>78</v>
      </c>
      <c r="G111" s="25" t="s">
        <v>36</v>
      </c>
    </row>
    <row r="112" spans="1:7" x14ac:dyDescent="0.35">
      <c r="A112" s="25" t="s">
        <v>2977</v>
      </c>
      <c r="B112" s="25" t="s">
        <v>2978</v>
      </c>
      <c r="C112" s="25" t="s">
        <v>3073</v>
      </c>
      <c r="D112" s="25">
        <v>32458</v>
      </c>
      <c r="E112" s="25">
        <v>0.75</v>
      </c>
      <c r="F112" s="25" t="s">
        <v>160</v>
      </c>
      <c r="G112" s="25" t="s">
        <v>878</v>
      </c>
    </row>
    <row r="113" spans="1:7" x14ac:dyDescent="0.35">
      <c r="A113" s="25" t="s">
        <v>2257</v>
      </c>
      <c r="B113" s="25" t="s">
        <v>2258</v>
      </c>
      <c r="C113" s="25" t="s">
        <v>3066</v>
      </c>
      <c r="D113" s="25">
        <v>13015</v>
      </c>
      <c r="E113" s="25">
        <v>2.9289999999999998</v>
      </c>
      <c r="F113" s="25" t="s">
        <v>148</v>
      </c>
      <c r="G113" s="25" t="s">
        <v>36</v>
      </c>
    </row>
    <row r="114" spans="1:7" x14ac:dyDescent="0.35">
      <c r="A114" s="25" t="s">
        <v>3015</v>
      </c>
      <c r="B114" s="25" t="s">
        <v>3016</v>
      </c>
      <c r="C114" s="25" t="s">
        <v>3070</v>
      </c>
      <c r="D114" s="25">
        <v>10280</v>
      </c>
      <c r="E114" s="25">
        <v>1.091</v>
      </c>
      <c r="F114" s="25" t="s">
        <v>47</v>
      </c>
      <c r="G114" s="25" t="s">
        <v>878</v>
      </c>
    </row>
    <row r="115" spans="1:7" x14ac:dyDescent="0.35">
      <c r="A115" s="25" t="s">
        <v>3944</v>
      </c>
      <c r="B115" s="25" t="s">
        <v>3945</v>
      </c>
      <c r="C115" s="25" t="s">
        <v>3084</v>
      </c>
      <c r="D115" s="25">
        <v>3831</v>
      </c>
      <c r="E115" s="25">
        <v>5.2110000000000003</v>
      </c>
      <c r="F115" s="25" t="s">
        <v>36</v>
      </c>
      <c r="G115" s="25" t="s">
        <v>36</v>
      </c>
    </row>
    <row r="116" spans="1:7" x14ac:dyDescent="0.35">
      <c r="A116" s="25" t="s">
        <v>2733</v>
      </c>
      <c r="B116" s="25" t="s">
        <v>2734</v>
      </c>
      <c r="C116" s="25" t="s">
        <v>3066</v>
      </c>
      <c r="D116" s="25">
        <v>12392</v>
      </c>
      <c r="E116" s="25">
        <v>3.0339999999999998</v>
      </c>
      <c r="F116" s="25" t="s">
        <v>78</v>
      </c>
      <c r="G116" s="25" t="s">
        <v>36</v>
      </c>
    </row>
    <row r="117" spans="1:7" x14ac:dyDescent="0.35">
      <c r="A117" s="25" t="s">
        <v>2845</v>
      </c>
      <c r="B117" s="25" t="s">
        <v>2846</v>
      </c>
      <c r="C117" s="25" t="s">
        <v>3066</v>
      </c>
      <c r="D117" s="25">
        <v>15773</v>
      </c>
      <c r="E117" s="25">
        <v>2.4729999999999999</v>
      </c>
      <c r="F117" s="25" t="s">
        <v>53</v>
      </c>
      <c r="G117" s="25" t="s">
        <v>36</v>
      </c>
    </row>
    <row r="118" spans="1:7" x14ac:dyDescent="0.35">
      <c r="A118" s="25" t="s">
        <v>109</v>
      </c>
      <c r="B118" s="25" t="s">
        <v>438</v>
      </c>
      <c r="C118" s="25" t="s">
        <v>3073</v>
      </c>
      <c r="D118" s="25">
        <v>32458</v>
      </c>
      <c r="E118" s="25">
        <v>0.75</v>
      </c>
      <c r="F118" s="25" t="s">
        <v>42</v>
      </c>
      <c r="G118" s="25" t="s">
        <v>36</v>
      </c>
    </row>
    <row r="119" spans="1:7" x14ac:dyDescent="0.35">
      <c r="A119" s="25" t="s">
        <v>5120</v>
      </c>
      <c r="B119" s="25" t="s">
        <v>5121</v>
      </c>
      <c r="C119" s="25" t="s">
        <v>3084</v>
      </c>
      <c r="D119" s="25">
        <v>3100</v>
      </c>
      <c r="E119" s="25">
        <v>5.5179999999999998</v>
      </c>
      <c r="F119" s="25" t="s">
        <v>36</v>
      </c>
      <c r="G119" s="25" t="s">
        <v>36</v>
      </c>
    </row>
    <row r="120" spans="1:7" x14ac:dyDescent="0.35">
      <c r="A120" s="25" t="s">
        <v>5094</v>
      </c>
      <c r="B120" s="25" t="s">
        <v>5095</v>
      </c>
      <c r="C120" s="25" t="s">
        <v>3070</v>
      </c>
      <c r="D120" s="25">
        <v>7958</v>
      </c>
      <c r="E120" s="25">
        <v>1.6719999999999999</v>
      </c>
      <c r="F120" s="25" t="s">
        <v>87</v>
      </c>
      <c r="G120" s="25" t="s">
        <v>36</v>
      </c>
    </row>
    <row r="121" spans="1:7" x14ac:dyDescent="0.35">
      <c r="A121" s="25" t="s">
        <v>2991</v>
      </c>
      <c r="B121" s="25" t="s">
        <v>2992</v>
      </c>
      <c r="C121" s="25" t="s">
        <v>3073</v>
      </c>
      <c r="D121" s="25">
        <v>32458</v>
      </c>
      <c r="E121" s="25">
        <v>0.75</v>
      </c>
      <c r="F121" s="25" t="s">
        <v>36</v>
      </c>
      <c r="G121" s="25" t="s">
        <v>878</v>
      </c>
    </row>
    <row r="122" spans="1:7" x14ac:dyDescent="0.35">
      <c r="A122" s="25" t="s">
        <v>2719</v>
      </c>
      <c r="B122" s="25" t="s">
        <v>2720</v>
      </c>
      <c r="C122" s="25" t="s">
        <v>3066</v>
      </c>
      <c r="D122" s="25">
        <v>14406</v>
      </c>
      <c r="E122" s="25">
        <v>2.6920000000000002</v>
      </c>
      <c r="F122" s="25" t="s">
        <v>39</v>
      </c>
      <c r="G122" s="25" t="s">
        <v>36</v>
      </c>
    </row>
    <row r="123" spans="1:7" x14ac:dyDescent="0.35">
      <c r="A123" s="25" t="s">
        <v>2825</v>
      </c>
      <c r="B123" s="25" t="s">
        <v>2826</v>
      </c>
      <c r="C123" s="25" t="s">
        <v>3066</v>
      </c>
      <c r="D123" s="25">
        <v>12883</v>
      </c>
      <c r="E123" s="25">
        <v>2.9550000000000001</v>
      </c>
      <c r="F123" s="25" t="s">
        <v>100</v>
      </c>
      <c r="G123" s="25" t="s">
        <v>36</v>
      </c>
    </row>
    <row r="124" spans="1:7" x14ac:dyDescent="0.35">
      <c r="A124" s="25" t="s">
        <v>3019</v>
      </c>
      <c r="B124" s="25" t="s">
        <v>3020</v>
      </c>
      <c r="C124" s="25" t="s">
        <v>3073</v>
      </c>
      <c r="D124" s="25">
        <v>32458</v>
      </c>
      <c r="E124" s="25">
        <v>0.75</v>
      </c>
      <c r="F124" s="25" t="s">
        <v>36</v>
      </c>
      <c r="G124" s="25" t="s">
        <v>878</v>
      </c>
    </row>
    <row r="125" spans="1:7" x14ac:dyDescent="0.35">
      <c r="A125" s="25" t="s">
        <v>2989</v>
      </c>
      <c r="B125" s="25" t="s">
        <v>2990</v>
      </c>
      <c r="C125" s="25" t="s">
        <v>3073</v>
      </c>
      <c r="D125" s="25">
        <v>32458</v>
      </c>
      <c r="E125" s="25">
        <v>0.75</v>
      </c>
      <c r="F125" s="25" t="s">
        <v>36</v>
      </c>
      <c r="G125" s="25" t="s">
        <v>878</v>
      </c>
    </row>
    <row r="126" spans="1:7" x14ac:dyDescent="0.35">
      <c r="A126" s="25" t="s">
        <v>3952</v>
      </c>
      <c r="B126" s="25" t="s">
        <v>3953</v>
      </c>
      <c r="C126" s="25" t="s">
        <v>3066</v>
      </c>
      <c r="D126" s="25">
        <v>16880</v>
      </c>
      <c r="E126" s="25">
        <v>2.3119999999999998</v>
      </c>
      <c r="F126" s="25" t="s">
        <v>36</v>
      </c>
      <c r="G126" s="25" t="s">
        <v>36</v>
      </c>
    </row>
    <row r="127" spans="1:7" x14ac:dyDescent="0.35">
      <c r="A127" s="25" t="s">
        <v>3956</v>
      </c>
      <c r="B127" s="25" t="s">
        <v>3957</v>
      </c>
      <c r="C127" s="25" t="s">
        <v>3070</v>
      </c>
      <c r="D127" s="25">
        <v>22415</v>
      </c>
      <c r="E127" s="25">
        <v>1.611</v>
      </c>
      <c r="F127" s="25" t="s">
        <v>87</v>
      </c>
      <c r="G127" s="25" t="s">
        <v>36</v>
      </c>
    </row>
    <row r="128" spans="1:7" x14ac:dyDescent="0.35">
      <c r="A128" s="25" t="s">
        <v>2791</v>
      </c>
      <c r="B128" s="25" t="s">
        <v>2792</v>
      </c>
      <c r="C128" s="25" t="s">
        <v>3070</v>
      </c>
      <c r="D128" s="25">
        <v>9404</v>
      </c>
      <c r="E128" s="25">
        <v>1.2949999999999999</v>
      </c>
      <c r="F128" s="25" t="s">
        <v>78</v>
      </c>
      <c r="G128" s="25" t="s">
        <v>36</v>
      </c>
    </row>
    <row r="129" spans="1:7" x14ac:dyDescent="0.35">
      <c r="A129" s="25" t="s">
        <v>2739</v>
      </c>
      <c r="B129" s="25" t="s">
        <v>2740</v>
      </c>
      <c r="C129" s="25" t="s">
        <v>3084</v>
      </c>
      <c r="D129" s="25">
        <v>3858</v>
      </c>
      <c r="E129" s="25">
        <v>5.165</v>
      </c>
      <c r="F129" s="25" t="s">
        <v>36</v>
      </c>
      <c r="G129" s="25" t="s">
        <v>36</v>
      </c>
    </row>
    <row r="130" spans="1:7" x14ac:dyDescent="0.35">
      <c r="A130" s="25" t="s">
        <v>2897</v>
      </c>
      <c r="B130" s="25" t="s">
        <v>2898</v>
      </c>
      <c r="C130" s="25" t="s">
        <v>3066</v>
      </c>
      <c r="D130" s="25">
        <v>15351</v>
      </c>
      <c r="E130" s="25">
        <v>2.5760000000000001</v>
      </c>
      <c r="F130" s="25" t="s">
        <v>78</v>
      </c>
      <c r="G130" s="25" t="s">
        <v>36</v>
      </c>
    </row>
    <row r="131" spans="1:7" x14ac:dyDescent="0.35">
      <c r="A131" s="25" t="s">
        <v>3027</v>
      </c>
      <c r="B131" s="25" t="s">
        <v>3028</v>
      </c>
      <c r="C131" s="25" t="s">
        <v>3073</v>
      </c>
      <c r="D131" s="25">
        <v>32458</v>
      </c>
      <c r="E131" s="25">
        <v>0.75</v>
      </c>
      <c r="F131" s="25" t="s">
        <v>36</v>
      </c>
      <c r="G131" s="25" t="s">
        <v>878</v>
      </c>
    </row>
    <row r="132" spans="1:7" x14ac:dyDescent="0.35">
      <c r="A132" s="25" t="s">
        <v>2252</v>
      </c>
      <c r="B132" s="25" t="s">
        <v>2253</v>
      </c>
      <c r="C132" s="25" t="s">
        <v>3066</v>
      </c>
      <c r="D132" s="25">
        <v>6742</v>
      </c>
      <c r="E132" s="25">
        <v>2.0409999999999999</v>
      </c>
      <c r="F132" s="25" t="s">
        <v>35</v>
      </c>
      <c r="G132" s="25" t="s">
        <v>36</v>
      </c>
    </row>
    <row r="133" spans="1:7" x14ac:dyDescent="0.35">
      <c r="A133" s="25" t="s">
        <v>5092</v>
      </c>
      <c r="B133" s="25" t="s">
        <v>5093</v>
      </c>
      <c r="C133" s="25" t="s">
        <v>3066</v>
      </c>
      <c r="D133" s="25">
        <v>5566</v>
      </c>
      <c r="E133" s="25">
        <v>2.4729999999999999</v>
      </c>
      <c r="F133" s="25" t="s">
        <v>73</v>
      </c>
      <c r="G133" s="25" t="s">
        <v>36</v>
      </c>
    </row>
    <row r="134" spans="1:7" x14ac:dyDescent="0.35">
      <c r="A134" s="25" t="s">
        <v>3360</v>
      </c>
      <c r="B134" s="25" t="s">
        <v>3361</v>
      </c>
      <c r="C134" s="25" t="s">
        <v>3065</v>
      </c>
      <c r="D134" s="25">
        <v>2211</v>
      </c>
      <c r="E134" s="25">
        <v>4.3520000000000003</v>
      </c>
      <c r="F134" s="25" t="s">
        <v>42</v>
      </c>
      <c r="G134" s="25" t="s">
        <v>36</v>
      </c>
    </row>
    <row r="135" spans="1:7" x14ac:dyDescent="0.35">
      <c r="A135" s="25" t="s">
        <v>5098</v>
      </c>
      <c r="B135" s="25" t="s">
        <v>5099</v>
      </c>
      <c r="C135" s="25" t="s">
        <v>3070</v>
      </c>
      <c r="D135" s="25">
        <v>11189</v>
      </c>
      <c r="E135" s="25">
        <v>0.876</v>
      </c>
      <c r="F135" s="25" t="s">
        <v>110</v>
      </c>
      <c r="G135" s="25" t="s">
        <v>36</v>
      </c>
    </row>
    <row r="136" spans="1:7" x14ac:dyDescent="0.35">
      <c r="A136" s="25" t="s">
        <v>2957</v>
      </c>
      <c r="B136" s="25" t="s">
        <v>2958</v>
      </c>
      <c r="C136" s="25" t="s">
        <v>3073</v>
      </c>
      <c r="D136" s="25">
        <v>32458</v>
      </c>
      <c r="E136" s="25">
        <v>0.75</v>
      </c>
      <c r="F136" s="25" t="s">
        <v>53</v>
      </c>
      <c r="G136" s="25" t="s">
        <v>36</v>
      </c>
    </row>
    <row r="137" spans="1:7" x14ac:dyDescent="0.35">
      <c r="A137" s="25" t="s">
        <v>2921</v>
      </c>
      <c r="B137" s="25" t="s">
        <v>2922</v>
      </c>
      <c r="C137" s="25" t="s">
        <v>3073</v>
      </c>
      <c r="D137" s="25">
        <v>32458</v>
      </c>
      <c r="E137" s="25">
        <v>0.75</v>
      </c>
      <c r="F137" s="25" t="s">
        <v>36</v>
      </c>
      <c r="G137" s="25" t="s">
        <v>878</v>
      </c>
    </row>
    <row r="138" spans="1:7" x14ac:dyDescent="0.35">
      <c r="A138" s="25" t="s">
        <v>2899</v>
      </c>
      <c r="B138" s="25" t="s">
        <v>2900</v>
      </c>
      <c r="C138" s="25" t="s">
        <v>3073</v>
      </c>
      <c r="D138" s="25">
        <v>32458</v>
      </c>
      <c r="E138" s="25">
        <v>0.75</v>
      </c>
      <c r="F138" s="25" t="s">
        <v>36</v>
      </c>
      <c r="G138" s="25" t="s">
        <v>878</v>
      </c>
    </row>
    <row r="139" spans="1:7" x14ac:dyDescent="0.35">
      <c r="A139" s="25" t="s">
        <v>2793</v>
      </c>
      <c r="B139" s="25" t="s">
        <v>2794</v>
      </c>
      <c r="C139" s="25" t="s">
        <v>3073</v>
      </c>
      <c r="D139" s="25">
        <v>11805</v>
      </c>
      <c r="E139" s="25">
        <v>0.75</v>
      </c>
      <c r="F139" s="25" t="s">
        <v>148</v>
      </c>
      <c r="G139" s="25" t="s">
        <v>878</v>
      </c>
    </row>
    <row r="140" spans="1:7" x14ac:dyDescent="0.35">
      <c r="A140" s="25" t="s">
        <v>2565</v>
      </c>
      <c r="B140" s="25" t="s">
        <v>2566</v>
      </c>
      <c r="C140" s="25" t="s">
        <v>3073</v>
      </c>
      <c r="D140" s="25">
        <v>32458</v>
      </c>
      <c r="E140" s="25">
        <v>0.75</v>
      </c>
      <c r="F140" s="25" t="s">
        <v>87</v>
      </c>
      <c r="G140" s="25" t="s">
        <v>878</v>
      </c>
    </row>
    <row r="141" spans="1:7" x14ac:dyDescent="0.35">
      <c r="A141" s="25" t="s">
        <v>5110</v>
      </c>
      <c r="B141" s="25" t="s">
        <v>5111</v>
      </c>
      <c r="C141" s="25" t="s">
        <v>3073</v>
      </c>
      <c r="D141" s="25">
        <v>16552</v>
      </c>
      <c r="E141" s="25">
        <v>0.74299999999999999</v>
      </c>
      <c r="F141" s="25" t="s">
        <v>83</v>
      </c>
      <c r="G141" s="25" t="s">
        <v>36</v>
      </c>
    </row>
    <row r="142" spans="1:7" x14ac:dyDescent="0.35">
      <c r="A142" s="25" t="s">
        <v>5126</v>
      </c>
      <c r="B142" s="25" t="s">
        <v>5127</v>
      </c>
      <c r="C142" s="25" t="s">
        <v>3084</v>
      </c>
      <c r="D142" s="25">
        <v>3839</v>
      </c>
      <c r="E142" s="25">
        <v>5.1740000000000004</v>
      </c>
      <c r="F142" s="25" t="s">
        <v>78</v>
      </c>
      <c r="G142" s="25" t="s">
        <v>36</v>
      </c>
    </row>
    <row r="143" spans="1:7" x14ac:dyDescent="0.35">
      <c r="A143" s="25" t="s">
        <v>2183</v>
      </c>
      <c r="B143" s="25" t="s">
        <v>2184</v>
      </c>
      <c r="C143" s="25" t="s">
        <v>3084</v>
      </c>
      <c r="D143" s="25">
        <v>1391</v>
      </c>
      <c r="E143" s="25">
        <v>5.1669999999999998</v>
      </c>
      <c r="F143" s="25" t="s">
        <v>87</v>
      </c>
      <c r="G143" s="25" t="s">
        <v>36</v>
      </c>
    </row>
    <row r="144" spans="1:7" x14ac:dyDescent="0.35">
      <c r="A144" s="25" t="s">
        <v>2937</v>
      </c>
      <c r="B144" s="25" t="s">
        <v>2938</v>
      </c>
      <c r="C144" s="25" t="s">
        <v>3073</v>
      </c>
      <c r="D144" s="25">
        <v>32458</v>
      </c>
      <c r="E144" s="25">
        <v>0.75</v>
      </c>
      <c r="F144" s="25" t="s">
        <v>36</v>
      </c>
      <c r="G144" s="25" t="s">
        <v>878</v>
      </c>
    </row>
    <row r="145" spans="1:7" x14ac:dyDescent="0.35">
      <c r="A145" s="25" t="s">
        <v>5104</v>
      </c>
      <c r="B145" s="25" t="s">
        <v>5105</v>
      </c>
      <c r="C145" s="25" t="s">
        <v>3073</v>
      </c>
      <c r="D145" s="25">
        <v>16552</v>
      </c>
      <c r="E145" s="25">
        <v>0.74299999999999999</v>
      </c>
      <c r="F145" s="25" t="s">
        <v>36</v>
      </c>
      <c r="G145" s="25" t="s">
        <v>36</v>
      </c>
    </row>
    <row r="146" spans="1:7" x14ac:dyDescent="0.35">
      <c r="A146" s="25" t="s">
        <v>2695</v>
      </c>
      <c r="B146" s="25" t="s">
        <v>2696</v>
      </c>
      <c r="C146" s="25" t="s">
        <v>3065</v>
      </c>
      <c r="D146" s="25">
        <v>2987</v>
      </c>
      <c r="E146" s="25">
        <v>3.798</v>
      </c>
      <c r="F146" s="25" t="s">
        <v>36</v>
      </c>
      <c r="G146" s="25" t="s">
        <v>36</v>
      </c>
    </row>
    <row r="147" spans="1:7" x14ac:dyDescent="0.35">
      <c r="A147" s="25" t="s">
        <v>3039</v>
      </c>
      <c r="B147" s="25" t="s">
        <v>3040</v>
      </c>
      <c r="C147" s="25" t="s">
        <v>3070</v>
      </c>
      <c r="D147" s="25">
        <v>28193</v>
      </c>
      <c r="E147" s="25">
        <v>1.071</v>
      </c>
      <c r="F147" s="25" t="s">
        <v>87</v>
      </c>
      <c r="G147" s="25" t="s">
        <v>878</v>
      </c>
    </row>
    <row r="148" spans="1:7" x14ac:dyDescent="0.35">
      <c r="A148" s="25" t="s">
        <v>3940</v>
      </c>
      <c r="B148" s="25" t="s">
        <v>3941</v>
      </c>
      <c r="C148" s="25" t="s">
        <v>3070</v>
      </c>
      <c r="D148" s="25">
        <v>9550</v>
      </c>
      <c r="E148" s="25">
        <v>1.262</v>
      </c>
      <c r="F148" s="25" t="s">
        <v>78</v>
      </c>
      <c r="G148" s="25" t="s">
        <v>36</v>
      </c>
    </row>
    <row r="149" spans="1:7" x14ac:dyDescent="0.35">
      <c r="A149" s="25" t="s">
        <v>3368</v>
      </c>
      <c r="B149" s="25" t="s">
        <v>5091</v>
      </c>
      <c r="C149" s="25" t="s">
        <v>3084</v>
      </c>
      <c r="D149" s="25">
        <v>1914</v>
      </c>
      <c r="E149" s="25">
        <v>4.6139999999999999</v>
      </c>
      <c r="F149" s="25" t="s">
        <v>50</v>
      </c>
      <c r="G149" s="25" t="s">
        <v>36</v>
      </c>
    </row>
    <row r="150" spans="1:7" x14ac:dyDescent="0.35">
      <c r="A150" s="25" t="s">
        <v>3362</v>
      </c>
      <c r="B150" s="25" t="s">
        <v>3363</v>
      </c>
      <c r="C150" s="25" t="s">
        <v>3066</v>
      </c>
      <c r="D150" s="25">
        <v>6298</v>
      </c>
      <c r="E150" s="25">
        <v>2.1890000000000001</v>
      </c>
      <c r="F150" s="25" t="s">
        <v>87</v>
      </c>
      <c r="G150" s="25" t="s">
        <v>878</v>
      </c>
    </row>
    <row r="151" spans="1:7" x14ac:dyDescent="0.35">
      <c r="A151" s="25" t="s">
        <v>2827</v>
      </c>
      <c r="B151" s="25" t="s">
        <v>2828</v>
      </c>
      <c r="C151" s="25" t="s">
        <v>3070</v>
      </c>
      <c r="D151" s="25">
        <v>21811</v>
      </c>
      <c r="E151" s="25">
        <v>1.6739999999999999</v>
      </c>
      <c r="F151" s="25" t="s">
        <v>53</v>
      </c>
      <c r="G151" s="25" t="s">
        <v>36</v>
      </c>
    </row>
    <row r="152" spans="1:7" x14ac:dyDescent="0.35">
      <c r="A152" s="25" t="s">
        <v>3033</v>
      </c>
      <c r="B152" s="25" t="s">
        <v>3034</v>
      </c>
      <c r="C152" s="25" t="s">
        <v>3073</v>
      </c>
      <c r="D152" s="25">
        <v>32458</v>
      </c>
      <c r="E152" s="25">
        <v>0.75</v>
      </c>
      <c r="F152" s="25" t="s">
        <v>36</v>
      </c>
      <c r="G152" s="25" t="s">
        <v>878</v>
      </c>
    </row>
    <row r="153" spans="1:7" x14ac:dyDescent="0.35">
      <c r="A153" s="25" t="s">
        <v>2965</v>
      </c>
      <c r="B153" s="25" t="s">
        <v>2966</v>
      </c>
      <c r="C153" s="25" t="s">
        <v>3073</v>
      </c>
      <c r="D153" s="25">
        <v>11805</v>
      </c>
      <c r="E153" s="25">
        <v>0.75</v>
      </c>
      <c r="F153" s="25" t="s">
        <v>47</v>
      </c>
      <c r="G153" s="25" t="s">
        <v>878</v>
      </c>
    </row>
    <row r="154" spans="1:7" x14ac:dyDescent="0.35">
      <c r="A154" s="25" t="s">
        <v>2783</v>
      </c>
      <c r="B154" s="25" t="s">
        <v>2784</v>
      </c>
      <c r="C154" s="25" t="s">
        <v>3070</v>
      </c>
      <c r="D154" s="25">
        <v>11319</v>
      </c>
      <c r="E154" s="25">
        <v>0.85099999999999998</v>
      </c>
      <c r="F154" s="25" t="s">
        <v>39</v>
      </c>
      <c r="G154" s="25" t="s">
        <v>36</v>
      </c>
    </row>
    <row r="155" spans="1:7" x14ac:dyDescent="0.35">
      <c r="A155" s="25" t="s">
        <v>2703</v>
      </c>
      <c r="B155" s="25" t="s">
        <v>2704</v>
      </c>
      <c r="C155" s="25" t="s">
        <v>3070</v>
      </c>
      <c r="D155" s="25">
        <v>22636</v>
      </c>
      <c r="E155" s="25">
        <v>1.5880000000000001</v>
      </c>
      <c r="F155" s="25" t="s">
        <v>39</v>
      </c>
      <c r="G155" s="25" t="s">
        <v>878</v>
      </c>
    </row>
    <row r="156" spans="1:7" x14ac:dyDescent="0.35">
      <c r="A156" s="25" t="s">
        <v>2949</v>
      </c>
      <c r="B156" s="25" t="s">
        <v>2950</v>
      </c>
      <c r="C156" s="25" t="s">
        <v>3073</v>
      </c>
      <c r="D156" s="25">
        <v>11805</v>
      </c>
      <c r="E156" s="25">
        <v>0.75</v>
      </c>
      <c r="F156" s="25" t="s">
        <v>36</v>
      </c>
      <c r="G156" s="25" t="s">
        <v>878</v>
      </c>
    </row>
    <row r="157" spans="1:7" x14ac:dyDescent="0.35">
      <c r="A157" s="25" t="s">
        <v>5137</v>
      </c>
      <c r="B157" s="25" t="s">
        <v>5138</v>
      </c>
      <c r="C157" s="25" t="s">
        <v>3066</v>
      </c>
      <c r="D157" s="25">
        <v>16507</v>
      </c>
      <c r="E157" s="25">
        <v>2.3679999999999999</v>
      </c>
      <c r="F157" s="25" t="s">
        <v>87</v>
      </c>
      <c r="G157" s="25" t="s">
        <v>36</v>
      </c>
    </row>
    <row r="158" spans="1:7" x14ac:dyDescent="0.35">
      <c r="A158" s="25" t="s">
        <v>43</v>
      </c>
      <c r="B158" s="25" t="s">
        <v>44</v>
      </c>
      <c r="C158" s="25" t="s">
        <v>3065</v>
      </c>
      <c r="D158" s="25">
        <v>7488</v>
      </c>
      <c r="E158" s="25">
        <v>4.05</v>
      </c>
      <c r="F158" s="25" t="s">
        <v>78</v>
      </c>
      <c r="G158" s="25" t="s">
        <v>36</v>
      </c>
    </row>
    <row r="159" spans="1:7" x14ac:dyDescent="0.35">
      <c r="A159" s="25" t="s">
        <v>2837</v>
      </c>
      <c r="B159" s="25" t="s">
        <v>2838</v>
      </c>
      <c r="C159" s="25" t="s">
        <v>3073</v>
      </c>
      <c r="D159" s="25">
        <v>32458</v>
      </c>
      <c r="E159" s="25">
        <v>0.75</v>
      </c>
      <c r="F159" s="25" t="s">
        <v>73</v>
      </c>
      <c r="G159" s="25" t="s">
        <v>878</v>
      </c>
    </row>
    <row r="160" spans="1:7" x14ac:dyDescent="0.35">
      <c r="A160" s="25" t="s">
        <v>3383</v>
      </c>
      <c r="B160" s="25" t="s">
        <v>3384</v>
      </c>
      <c r="C160" s="25" t="s">
        <v>3084</v>
      </c>
      <c r="D160" s="25">
        <v>2701</v>
      </c>
      <c r="E160" s="25">
        <v>5.7569999999999997</v>
      </c>
      <c r="F160" s="25" t="s">
        <v>83</v>
      </c>
      <c r="G160" s="25" t="s">
        <v>36</v>
      </c>
    </row>
    <row r="161" spans="1:7" x14ac:dyDescent="0.35">
      <c r="A161" s="25" t="s">
        <v>2785</v>
      </c>
      <c r="B161" s="25" t="s">
        <v>2786</v>
      </c>
      <c r="C161" s="25" t="s">
        <v>3070</v>
      </c>
      <c r="D161" s="25">
        <v>28768</v>
      </c>
      <c r="E161" s="25">
        <v>1.012</v>
      </c>
      <c r="F161" s="25" t="s">
        <v>73</v>
      </c>
      <c r="G161" s="25" t="s">
        <v>878</v>
      </c>
    </row>
    <row r="162" spans="1:7" x14ac:dyDescent="0.35">
      <c r="A162" s="25" t="s">
        <v>2713</v>
      </c>
      <c r="B162" s="25" t="s">
        <v>2714</v>
      </c>
      <c r="C162" s="25" t="s">
        <v>3084</v>
      </c>
      <c r="D162" s="25">
        <v>4319</v>
      </c>
      <c r="E162" s="25">
        <v>4.9960000000000004</v>
      </c>
      <c r="F162" s="25" t="s">
        <v>68</v>
      </c>
      <c r="G162" s="25" t="s">
        <v>36</v>
      </c>
    </row>
    <row r="163" spans="1:7" x14ac:dyDescent="0.35">
      <c r="A163" s="25" t="s">
        <v>2907</v>
      </c>
      <c r="B163" s="25" t="s">
        <v>2908</v>
      </c>
      <c r="C163" s="25" t="s">
        <v>3065</v>
      </c>
      <c r="D163" s="25">
        <v>2480</v>
      </c>
      <c r="E163" s="25">
        <v>4.1269999999999998</v>
      </c>
      <c r="F163" s="25" t="s">
        <v>73</v>
      </c>
      <c r="G163" s="25" t="s">
        <v>36</v>
      </c>
    </row>
    <row r="164" spans="1:7" x14ac:dyDescent="0.35">
      <c r="A164" s="25" t="s">
        <v>2945</v>
      </c>
      <c r="B164" s="25" t="s">
        <v>2946</v>
      </c>
      <c r="C164" s="25" t="s">
        <v>3070</v>
      </c>
      <c r="D164" s="25">
        <v>28889</v>
      </c>
      <c r="E164" s="25">
        <v>1.0009999999999999</v>
      </c>
      <c r="F164" s="25" t="s">
        <v>78</v>
      </c>
      <c r="G164" s="25" t="s">
        <v>878</v>
      </c>
    </row>
    <row r="165" spans="1:7" x14ac:dyDescent="0.35">
      <c r="A165" s="25" t="s">
        <v>3379</v>
      </c>
      <c r="B165" s="25" t="s">
        <v>3380</v>
      </c>
      <c r="C165" s="25" t="s">
        <v>3066</v>
      </c>
      <c r="D165" s="25">
        <v>15525</v>
      </c>
      <c r="E165" s="25">
        <v>2.5110000000000001</v>
      </c>
      <c r="F165" s="25" t="s">
        <v>87</v>
      </c>
      <c r="G165" s="25" t="s">
        <v>36</v>
      </c>
    </row>
    <row r="166" spans="1:7" x14ac:dyDescent="0.35">
      <c r="A166" s="25" t="s">
        <v>2853</v>
      </c>
      <c r="B166" s="25" t="s">
        <v>2854</v>
      </c>
      <c r="C166" s="25" t="s">
        <v>3066</v>
      </c>
      <c r="D166" s="25">
        <v>14313</v>
      </c>
      <c r="E166" s="25">
        <v>2.7090000000000001</v>
      </c>
      <c r="F166" s="25" t="s">
        <v>100</v>
      </c>
      <c r="G166" s="25" t="s">
        <v>36</v>
      </c>
    </row>
    <row r="167" spans="1:7" x14ac:dyDescent="0.35">
      <c r="A167" s="25" t="s">
        <v>3928</v>
      </c>
      <c r="B167" s="25" t="s">
        <v>3929</v>
      </c>
      <c r="C167" s="25" t="s">
        <v>3065</v>
      </c>
      <c r="D167" s="25">
        <v>2951</v>
      </c>
      <c r="E167" s="25">
        <v>3.823</v>
      </c>
      <c r="F167" s="25" t="s">
        <v>53</v>
      </c>
      <c r="G167" s="25" t="s">
        <v>36</v>
      </c>
    </row>
    <row r="168" spans="1:7" x14ac:dyDescent="0.35">
      <c r="A168" s="25" t="s">
        <v>2240</v>
      </c>
      <c r="B168" s="25" t="s">
        <v>2241</v>
      </c>
      <c r="C168" s="25" t="s">
        <v>3065</v>
      </c>
      <c r="D168" s="25">
        <v>10209</v>
      </c>
      <c r="E168" s="25">
        <v>3.452</v>
      </c>
      <c r="F168" s="25" t="s">
        <v>53</v>
      </c>
      <c r="G168" s="25" t="s">
        <v>36</v>
      </c>
    </row>
    <row r="169" spans="1:7" x14ac:dyDescent="0.35">
      <c r="A169" s="25" t="s">
        <v>2795</v>
      </c>
      <c r="B169" s="25" t="s">
        <v>2796</v>
      </c>
      <c r="C169" s="25" t="s">
        <v>3073</v>
      </c>
      <c r="D169" s="25">
        <v>32458</v>
      </c>
      <c r="E169" s="25">
        <v>0.75</v>
      </c>
      <c r="F169" s="25" t="s">
        <v>36</v>
      </c>
      <c r="G169" s="25" t="s">
        <v>878</v>
      </c>
    </row>
    <row r="170" spans="1:7" x14ac:dyDescent="0.35">
      <c r="A170" s="25" t="s">
        <v>3369</v>
      </c>
      <c r="B170" s="25" t="s">
        <v>3370</v>
      </c>
      <c r="C170" s="25" t="s">
        <v>3065</v>
      </c>
      <c r="D170" s="25">
        <v>3883</v>
      </c>
      <c r="E170" s="25">
        <v>3.262</v>
      </c>
      <c r="F170" s="25" t="s">
        <v>87</v>
      </c>
      <c r="G170" s="25" t="s">
        <v>36</v>
      </c>
    </row>
    <row r="171" spans="1:7" x14ac:dyDescent="0.35">
      <c r="A171" s="25" t="s">
        <v>5108</v>
      </c>
      <c r="B171" s="25" t="s">
        <v>5109</v>
      </c>
      <c r="C171" s="25" t="s">
        <v>3073</v>
      </c>
      <c r="D171" s="25">
        <v>16552</v>
      </c>
      <c r="E171" s="25">
        <v>0.74299999999999999</v>
      </c>
      <c r="F171" s="25" t="s">
        <v>73</v>
      </c>
      <c r="G171" s="25" t="s">
        <v>36</v>
      </c>
    </row>
    <row r="172" spans="1:7" x14ac:dyDescent="0.35">
      <c r="A172" s="25" t="s">
        <v>3964</v>
      </c>
      <c r="B172" s="25" t="s">
        <v>3965</v>
      </c>
      <c r="C172" s="25" t="s">
        <v>3073</v>
      </c>
      <c r="D172" s="25">
        <v>32188</v>
      </c>
      <c r="E172" s="25">
        <v>0.76900000000000002</v>
      </c>
      <c r="F172" s="25" t="s">
        <v>36</v>
      </c>
      <c r="G172" s="25" t="s">
        <v>878</v>
      </c>
    </row>
    <row r="173" spans="1:7" x14ac:dyDescent="0.35">
      <c r="A173" s="25" t="s">
        <v>2773</v>
      </c>
      <c r="B173" s="25" t="s">
        <v>2774</v>
      </c>
      <c r="C173" s="25" t="s">
        <v>3066</v>
      </c>
      <c r="D173" s="25">
        <v>14063</v>
      </c>
      <c r="E173" s="25">
        <v>2.7519999999999998</v>
      </c>
      <c r="F173" s="25" t="s">
        <v>68</v>
      </c>
      <c r="G173" s="25" t="s">
        <v>36</v>
      </c>
    </row>
    <row r="174" spans="1:7" x14ac:dyDescent="0.35">
      <c r="A174" s="25" t="s">
        <v>2981</v>
      </c>
      <c r="B174" s="25" t="s">
        <v>2982</v>
      </c>
      <c r="C174" s="25" t="s">
        <v>3073</v>
      </c>
      <c r="D174" s="25">
        <v>11805</v>
      </c>
      <c r="E174" s="25">
        <v>0.75</v>
      </c>
      <c r="F174" s="25" t="s">
        <v>148</v>
      </c>
      <c r="G174" s="25" t="s">
        <v>36</v>
      </c>
    </row>
    <row r="175" spans="1:7" x14ac:dyDescent="0.35">
      <c r="A175" s="25" t="s">
        <v>5133</v>
      </c>
      <c r="B175" s="25" t="s">
        <v>5134</v>
      </c>
      <c r="C175" s="25" t="s">
        <v>3065</v>
      </c>
      <c r="D175" s="25">
        <v>7671</v>
      </c>
      <c r="E175" s="25">
        <v>4.0289999999999999</v>
      </c>
      <c r="F175" s="25" t="s">
        <v>68</v>
      </c>
      <c r="G175" s="25" t="s">
        <v>36</v>
      </c>
    </row>
    <row r="176" spans="1:7" x14ac:dyDescent="0.35">
      <c r="A176" s="25" t="s">
        <v>2931</v>
      </c>
      <c r="B176" s="25" t="s">
        <v>2932</v>
      </c>
      <c r="C176" s="25" t="s">
        <v>3073</v>
      </c>
      <c r="D176" s="25">
        <v>32458</v>
      </c>
      <c r="E176" s="25">
        <v>0.75</v>
      </c>
      <c r="F176" s="25" t="s">
        <v>42</v>
      </c>
      <c r="G176" s="25" t="s">
        <v>878</v>
      </c>
    </row>
    <row r="177" spans="1:7" x14ac:dyDescent="0.35">
      <c r="A177" s="25" t="s">
        <v>3025</v>
      </c>
      <c r="B177" s="25" t="s">
        <v>3026</v>
      </c>
      <c r="C177" s="25" t="s">
        <v>3073</v>
      </c>
      <c r="D177" s="25">
        <v>32458</v>
      </c>
      <c r="E177" s="25">
        <v>0.75</v>
      </c>
      <c r="F177" s="25" t="s">
        <v>36</v>
      </c>
      <c r="G177" s="25" t="s">
        <v>878</v>
      </c>
    </row>
    <row r="178" spans="1:7" x14ac:dyDescent="0.35">
      <c r="A178" s="25" t="s">
        <v>2815</v>
      </c>
      <c r="B178" s="25" t="s">
        <v>2816</v>
      </c>
      <c r="C178" s="25" t="s">
        <v>3070</v>
      </c>
      <c r="D178" s="25">
        <v>9673</v>
      </c>
      <c r="E178" s="25">
        <v>1.2330000000000001</v>
      </c>
      <c r="F178" s="25" t="s">
        <v>36</v>
      </c>
      <c r="G178" s="25" t="s">
        <v>878</v>
      </c>
    </row>
    <row r="179" spans="1:7" x14ac:dyDescent="0.35">
      <c r="A179" s="25" t="s">
        <v>2857</v>
      </c>
      <c r="B179" s="25" t="s">
        <v>2858</v>
      </c>
      <c r="C179" s="25" t="s">
        <v>3073</v>
      </c>
      <c r="D179" s="25">
        <v>32458</v>
      </c>
      <c r="E179" s="25">
        <v>0.75</v>
      </c>
      <c r="F179" s="25" t="s">
        <v>87</v>
      </c>
      <c r="G179" s="25" t="s">
        <v>878</v>
      </c>
    </row>
    <row r="180" spans="1:7" x14ac:dyDescent="0.35">
      <c r="A180" s="25" t="s">
        <v>2849</v>
      </c>
      <c r="B180" s="25" t="s">
        <v>2850</v>
      </c>
      <c r="C180" s="25" t="s">
        <v>3073</v>
      </c>
      <c r="D180" s="25">
        <v>32458</v>
      </c>
      <c r="E180" s="25">
        <v>0.75</v>
      </c>
      <c r="F180" s="25" t="s">
        <v>100</v>
      </c>
      <c r="G180" s="25" t="s">
        <v>878</v>
      </c>
    </row>
    <row r="181" spans="1:7" x14ac:dyDescent="0.35">
      <c r="A181" s="25" t="s">
        <v>5089</v>
      </c>
      <c r="B181" s="25" t="s">
        <v>5090</v>
      </c>
      <c r="C181" s="25" t="s">
        <v>3064</v>
      </c>
      <c r="D181" s="25">
        <v>959</v>
      </c>
      <c r="E181" s="25">
        <v>5.798</v>
      </c>
      <c r="F181" s="25" t="s">
        <v>87</v>
      </c>
      <c r="G181" s="25" t="s">
        <v>36</v>
      </c>
    </row>
    <row r="182" spans="1:7" x14ac:dyDescent="0.35">
      <c r="A182" s="25" t="s">
        <v>3385</v>
      </c>
      <c r="B182" s="25" t="s">
        <v>3386</v>
      </c>
      <c r="C182" s="25" t="s">
        <v>3070</v>
      </c>
      <c r="D182" s="25">
        <v>24689</v>
      </c>
      <c r="E182" s="25">
        <v>1.375</v>
      </c>
      <c r="F182" s="25" t="s">
        <v>100</v>
      </c>
      <c r="G182" s="25" t="s">
        <v>36</v>
      </c>
    </row>
    <row r="183" spans="1:7" x14ac:dyDescent="0.35">
      <c r="A183" s="25" t="s">
        <v>2727</v>
      </c>
      <c r="B183" s="25" t="s">
        <v>2728</v>
      </c>
      <c r="C183" s="25" t="s">
        <v>3084</v>
      </c>
      <c r="D183" s="25">
        <v>1174</v>
      </c>
      <c r="E183" s="25">
        <v>5.4459999999999997</v>
      </c>
      <c r="F183" s="25" t="s">
        <v>39</v>
      </c>
      <c r="G183" s="25" t="s">
        <v>36</v>
      </c>
    </row>
    <row r="184" spans="1:7" x14ac:dyDescent="0.35">
      <c r="A184" s="25" t="s">
        <v>3932</v>
      </c>
      <c r="B184" s="25" t="s">
        <v>3933</v>
      </c>
      <c r="C184" s="25" t="s">
        <v>3084</v>
      </c>
      <c r="D184" s="25">
        <v>1172</v>
      </c>
      <c r="E184" s="25">
        <v>5.4470000000000001</v>
      </c>
      <c r="F184" s="25" t="s">
        <v>35</v>
      </c>
      <c r="G184" s="25" t="s">
        <v>36</v>
      </c>
    </row>
    <row r="185" spans="1:7" x14ac:dyDescent="0.35">
      <c r="A185" s="25" t="s">
        <v>2913</v>
      </c>
      <c r="B185" s="25" t="s">
        <v>2914</v>
      </c>
      <c r="C185" s="25" t="s">
        <v>3073</v>
      </c>
      <c r="D185" s="25">
        <v>32458</v>
      </c>
      <c r="E185" s="25">
        <v>0.75</v>
      </c>
      <c r="F185" s="25" t="s">
        <v>100</v>
      </c>
      <c r="G185" s="25" t="s">
        <v>878</v>
      </c>
    </row>
    <row r="186" spans="1:7" x14ac:dyDescent="0.35">
      <c r="A186" s="25" t="s">
        <v>2891</v>
      </c>
      <c r="B186" s="25" t="s">
        <v>2892</v>
      </c>
      <c r="C186" s="25" t="s">
        <v>3073</v>
      </c>
      <c r="D186" s="25">
        <v>32458</v>
      </c>
      <c r="E186" s="25">
        <v>0.75</v>
      </c>
      <c r="F186" s="25" t="s">
        <v>36</v>
      </c>
      <c r="G186" s="25" t="s">
        <v>878</v>
      </c>
    </row>
    <row r="187" spans="1:7" x14ac:dyDescent="0.35">
      <c r="A187" s="25" t="s">
        <v>3029</v>
      </c>
      <c r="B187" s="25" t="s">
        <v>3030</v>
      </c>
      <c r="C187" s="25" t="s">
        <v>3073</v>
      </c>
      <c r="D187" s="25">
        <v>11805</v>
      </c>
      <c r="E187" s="25">
        <v>0.75</v>
      </c>
      <c r="F187" s="25" t="s">
        <v>36</v>
      </c>
      <c r="G187" s="25" t="s">
        <v>878</v>
      </c>
    </row>
    <row r="188" spans="1:7" x14ac:dyDescent="0.35">
      <c r="A188" s="25" t="s">
        <v>3047</v>
      </c>
      <c r="B188" s="25" t="s">
        <v>3048</v>
      </c>
      <c r="C188" s="25" t="s">
        <v>3070</v>
      </c>
      <c r="D188" s="25">
        <v>22112</v>
      </c>
      <c r="E188" s="25">
        <v>1.6439999999999999</v>
      </c>
      <c r="F188" s="25" t="s">
        <v>87</v>
      </c>
      <c r="G188" s="25" t="s">
        <v>36</v>
      </c>
    </row>
    <row r="189" spans="1:7" x14ac:dyDescent="0.35">
      <c r="A189" s="25" t="s">
        <v>3936</v>
      </c>
      <c r="B189" s="25" t="s">
        <v>3937</v>
      </c>
      <c r="C189" s="25" t="s">
        <v>3066</v>
      </c>
      <c r="D189" s="25">
        <v>4642</v>
      </c>
      <c r="E189" s="25">
        <v>2.8809999999999998</v>
      </c>
      <c r="F189" s="25" t="s">
        <v>87</v>
      </c>
      <c r="G189" s="25" t="s">
        <v>36</v>
      </c>
    </row>
    <row r="190" spans="1:7" x14ac:dyDescent="0.35">
      <c r="A190" s="25" t="s">
        <v>3950</v>
      </c>
      <c r="B190" s="25" t="s">
        <v>3951</v>
      </c>
      <c r="C190" s="25" t="s">
        <v>3065</v>
      </c>
      <c r="D190" s="25">
        <v>5465</v>
      </c>
      <c r="E190" s="25">
        <v>4.6050000000000004</v>
      </c>
      <c r="F190" s="25" t="s">
        <v>73</v>
      </c>
      <c r="G190" s="25" t="s">
        <v>36</v>
      </c>
    </row>
    <row r="191" spans="1:7" x14ac:dyDescent="0.35">
      <c r="A191" s="25" t="s">
        <v>2809</v>
      </c>
      <c r="B191" s="25" t="s">
        <v>2810</v>
      </c>
      <c r="C191" s="25" t="s">
        <v>3070</v>
      </c>
      <c r="D191" s="25">
        <v>9544</v>
      </c>
      <c r="E191" s="25">
        <v>1.262</v>
      </c>
      <c r="F191" s="25" t="s">
        <v>68</v>
      </c>
      <c r="G191" s="25" t="s">
        <v>878</v>
      </c>
    </row>
    <row r="192" spans="1:7" x14ac:dyDescent="0.35">
      <c r="A192" s="25" t="s">
        <v>2787</v>
      </c>
      <c r="B192" s="25" t="s">
        <v>2788</v>
      </c>
      <c r="C192" s="25" t="s">
        <v>3070</v>
      </c>
      <c r="D192" s="25">
        <v>8782</v>
      </c>
      <c r="E192" s="25">
        <v>1.4330000000000001</v>
      </c>
      <c r="F192" s="25" t="s">
        <v>47</v>
      </c>
      <c r="G192" s="25" t="s">
        <v>36</v>
      </c>
    </row>
    <row r="193" spans="1:7" x14ac:dyDescent="0.35">
      <c r="A193" s="25" t="s">
        <v>2947</v>
      </c>
      <c r="B193" s="25" t="s">
        <v>2948</v>
      </c>
      <c r="C193" s="25" t="s">
        <v>3073</v>
      </c>
      <c r="D193" s="25">
        <v>32458</v>
      </c>
      <c r="E193" s="25">
        <v>0.75</v>
      </c>
      <c r="F193" s="25" t="s">
        <v>160</v>
      </c>
      <c r="G193" s="25" t="s">
        <v>878</v>
      </c>
    </row>
    <row r="194" spans="1:7" x14ac:dyDescent="0.35">
      <c r="A194" s="25" t="s">
        <v>2777</v>
      </c>
      <c r="B194" s="25" t="s">
        <v>2778</v>
      </c>
      <c r="C194" s="25" t="s">
        <v>3070</v>
      </c>
      <c r="D194" s="25">
        <v>26218</v>
      </c>
      <c r="E194" s="25">
        <v>1.2470000000000001</v>
      </c>
      <c r="F194" s="25" t="s">
        <v>78</v>
      </c>
      <c r="G194" s="25" t="s">
        <v>878</v>
      </c>
    </row>
    <row r="195" spans="1:7" x14ac:dyDescent="0.35">
      <c r="A195" s="25" t="s">
        <v>2799</v>
      </c>
      <c r="B195" s="25" t="s">
        <v>2800</v>
      </c>
      <c r="C195" s="25" t="s">
        <v>3070</v>
      </c>
      <c r="D195" s="25">
        <v>21033</v>
      </c>
      <c r="E195" s="25">
        <v>1.7689999999999999</v>
      </c>
      <c r="F195" s="25" t="s">
        <v>68</v>
      </c>
      <c r="G195" s="25" t="s">
        <v>36</v>
      </c>
    </row>
    <row r="196" spans="1:7" x14ac:dyDescent="0.35">
      <c r="A196" s="25" t="s">
        <v>2735</v>
      </c>
      <c r="B196" s="25" t="s">
        <v>2736</v>
      </c>
      <c r="C196" s="25" t="s">
        <v>3065</v>
      </c>
      <c r="D196" s="25">
        <v>9967</v>
      </c>
      <c r="E196" s="25">
        <v>3.5030000000000001</v>
      </c>
      <c r="F196" s="25" t="s">
        <v>47</v>
      </c>
      <c r="G196" s="25" t="s">
        <v>36</v>
      </c>
    </row>
    <row r="197" spans="1:7" x14ac:dyDescent="0.35">
      <c r="A197" s="25" t="s">
        <v>2987</v>
      </c>
      <c r="B197" s="25" t="s">
        <v>2988</v>
      </c>
      <c r="C197" s="25" t="s">
        <v>3073</v>
      </c>
      <c r="D197" s="25">
        <v>32458</v>
      </c>
      <c r="E197" s="25">
        <v>0.75</v>
      </c>
      <c r="F197" s="25" t="s">
        <v>36</v>
      </c>
      <c r="G197" s="25" t="s">
        <v>878</v>
      </c>
    </row>
    <row r="198" spans="1:7" x14ac:dyDescent="0.35">
      <c r="A198" s="25" t="s">
        <v>2244</v>
      </c>
      <c r="B198" s="25" t="s">
        <v>2245</v>
      </c>
      <c r="C198" s="25" t="s">
        <v>3084</v>
      </c>
      <c r="D198" s="25">
        <v>1909</v>
      </c>
      <c r="E198" s="25">
        <v>4.6219999999999999</v>
      </c>
      <c r="F198" s="25" t="s">
        <v>42</v>
      </c>
      <c r="G198" s="25" t="s">
        <v>36</v>
      </c>
    </row>
    <row r="199" spans="1:7" x14ac:dyDescent="0.35">
      <c r="A199" s="25" t="s">
        <v>3375</v>
      </c>
      <c r="B199" s="25" t="s">
        <v>3376</v>
      </c>
      <c r="C199" s="25" t="s">
        <v>3065</v>
      </c>
      <c r="D199" s="25">
        <v>9579</v>
      </c>
      <c r="E199" s="25">
        <v>3.577</v>
      </c>
      <c r="F199" s="25" t="s">
        <v>68</v>
      </c>
      <c r="G199" s="25" t="s">
        <v>36</v>
      </c>
    </row>
    <row r="200" spans="1:7" x14ac:dyDescent="0.35">
      <c r="A200" s="25" t="s">
        <v>2847</v>
      </c>
      <c r="B200" s="25" t="s">
        <v>2848</v>
      </c>
      <c r="C200" s="25" t="s">
        <v>3070</v>
      </c>
      <c r="D200" s="25">
        <v>8833</v>
      </c>
      <c r="E200" s="25">
        <v>1.421</v>
      </c>
      <c r="F200" s="25" t="s">
        <v>100</v>
      </c>
      <c r="G200" s="25" t="s">
        <v>36</v>
      </c>
    </row>
    <row r="201" spans="1:7" x14ac:dyDescent="0.35">
      <c r="A201" s="25" t="s">
        <v>2731</v>
      </c>
      <c r="B201" s="25" t="s">
        <v>2732</v>
      </c>
      <c r="C201" s="25" t="s">
        <v>3084</v>
      </c>
      <c r="D201" s="25">
        <v>1617</v>
      </c>
      <c r="E201" s="25">
        <v>4.8959999999999999</v>
      </c>
      <c r="F201" s="25" t="s">
        <v>42</v>
      </c>
      <c r="G201" s="25" t="s">
        <v>36</v>
      </c>
    </row>
    <row r="202" spans="1:7" x14ac:dyDescent="0.35">
      <c r="A202" s="25" t="s">
        <v>2999</v>
      </c>
      <c r="B202" s="25" t="s">
        <v>3000</v>
      </c>
      <c r="C202" s="25" t="s">
        <v>3073</v>
      </c>
      <c r="D202" s="25">
        <v>32458</v>
      </c>
      <c r="E202" s="25">
        <v>0.75</v>
      </c>
      <c r="F202" s="25" t="s">
        <v>36</v>
      </c>
      <c r="G202" s="25" t="s">
        <v>878</v>
      </c>
    </row>
    <row r="203" spans="1:7" x14ac:dyDescent="0.35">
      <c r="A203" s="25" t="s">
        <v>2234</v>
      </c>
      <c r="B203" s="25" t="s">
        <v>2235</v>
      </c>
      <c r="C203" s="25" t="s">
        <v>3066</v>
      </c>
      <c r="D203" s="25">
        <v>12758</v>
      </c>
      <c r="E203" s="25">
        <v>2.9740000000000002</v>
      </c>
      <c r="F203" s="25" t="s">
        <v>78</v>
      </c>
      <c r="G203" s="25" t="s">
        <v>878</v>
      </c>
    </row>
    <row r="204" spans="1:7" x14ac:dyDescent="0.35">
      <c r="A204" s="25" t="s">
        <v>2707</v>
      </c>
      <c r="B204" s="25" t="s">
        <v>2708</v>
      </c>
      <c r="C204" s="25" t="s">
        <v>3064</v>
      </c>
      <c r="D204" s="25">
        <v>676</v>
      </c>
      <c r="E204" s="25">
        <v>6.3769999999999998</v>
      </c>
      <c r="F204" s="25" t="s">
        <v>78</v>
      </c>
      <c r="G204" s="25" t="s">
        <v>36</v>
      </c>
    </row>
    <row r="205" spans="1:7" x14ac:dyDescent="0.35">
      <c r="A205" s="25" t="s">
        <v>3938</v>
      </c>
      <c r="B205" s="25" t="s">
        <v>3939</v>
      </c>
      <c r="C205" s="25" t="s">
        <v>3070</v>
      </c>
      <c r="D205" s="25">
        <v>11163</v>
      </c>
      <c r="E205" s="25">
        <v>0.88200000000000001</v>
      </c>
      <c r="F205" s="25" t="s">
        <v>73</v>
      </c>
      <c r="G205" s="25" t="s">
        <v>36</v>
      </c>
    </row>
    <row r="206" spans="1:7" x14ac:dyDescent="0.35">
      <c r="A206" s="25" t="s">
        <v>2881</v>
      </c>
      <c r="B206" s="25" t="s">
        <v>2882</v>
      </c>
      <c r="C206" s="25" t="s">
        <v>3066</v>
      </c>
      <c r="D206" s="25">
        <v>15372</v>
      </c>
      <c r="E206" s="25">
        <v>2.5379999999999998</v>
      </c>
      <c r="F206" s="25" t="s">
        <v>39</v>
      </c>
      <c r="G206" s="25" t="s">
        <v>36</v>
      </c>
    </row>
    <row r="207" spans="1:7" x14ac:dyDescent="0.35">
      <c r="A207" s="25" t="s">
        <v>2723</v>
      </c>
      <c r="B207" s="25" t="s">
        <v>2724</v>
      </c>
      <c r="C207" s="25" t="s">
        <v>3084</v>
      </c>
      <c r="D207" s="25">
        <v>4714</v>
      </c>
      <c r="E207" s="25">
        <v>4.851</v>
      </c>
      <c r="F207" s="25" t="s">
        <v>47</v>
      </c>
      <c r="G207" s="25" t="s">
        <v>36</v>
      </c>
    </row>
    <row r="208" spans="1:7" x14ac:dyDescent="0.35">
      <c r="A208" s="25" t="s">
        <v>2995</v>
      </c>
      <c r="B208" s="25" t="s">
        <v>2996</v>
      </c>
      <c r="C208" s="25" t="s">
        <v>3073</v>
      </c>
      <c r="D208" s="25">
        <v>32458</v>
      </c>
      <c r="E208" s="25">
        <v>0.75</v>
      </c>
      <c r="F208" s="25" t="s">
        <v>36</v>
      </c>
      <c r="G208" s="25" t="s">
        <v>878</v>
      </c>
    </row>
    <row r="209" spans="1:7" x14ac:dyDescent="0.35">
      <c r="A209" s="25" t="s">
        <v>3948</v>
      </c>
      <c r="B209" s="25" t="s">
        <v>3949</v>
      </c>
      <c r="C209" s="25" t="s">
        <v>3065</v>
      </c>
      <c r="D209" s="25">
        <v>5999</v>
      </c>
      <c r="E209" s="25">
        <v>4.4459999999999997</v>
      </c>
      <c r="F209" s="25" t="s">
        <v>68</v>
      </c>
      <c r="G209" s="25" t="s">
        <v>36</v>
      </c>
    </row>
    <row r="210" spans="1:7" x14ac:dyDescent="0.35">
      <c r="A210" s="25" t="s">
        <v>3035</v>
      </c>
      <c r="B210" s="25" t="s">
        <v>3036</v>
      </c>
      <c r="C210" s="25" t="s">
        <v>3073</v>
      </c>
      <c r="D210" s="25">
        <v>32458</v>
      </c>
      <c r="E210" s="25">
        <v>0.75</v>
      </c>
      <c r="F210" s="25" t="s">
        <v>87</v>
      </c>
      <c r="G210" s="25" t="s">
        <v>878</v>
      </c>
    </row>
    <row r="211" spans="1:7" x14ac:dyDescent="0.35">
      <c r="A211" s="25" t="s">
        <v>2725</v>
      </c>
      <c r="B211" s="25" t="s">
        <v>2726</v>
      </c>
      <c r="C211" s="25" t="s">
        <v>3066</v>
      </c>
      <c r="D211" s="25">
        <v>15844</v>
      </c>
      <c r="E211" s="25">
        <v>2.46</v>
      </c>
      <c r="F211" s="25" t="s">
        <v>53</v>
      </c>
      <c r="G211" s="25" t="s">
        <v>878</v>
      </c>
    </row>
    <row r="212" spans="1:7" x14ac:dyDescent="0.35">
      <c r="A212" s="25" t="s">
        <v>2917</v>
      </c>
      <c r="B212" s="25" t="s">
        <v>2918</v>
      </c>
      <c r="C212" s="25" t="s">
        <v>3073</v>
      </c>
      <c r="D212" s="25">
        <v>32458</v>
      </c>
      <c r="E212" s="25">
        <v>0.75</v>
      </c>
      <c r="F212" s="25" t="s">
        <v>73</v>
      </c>
      <c r="G212" s="25" t="s">
        <v>36</v>
      </c>
    </row>
    <row r="213" spans="1:7" x14ac:dyDescent="0.35">
      <c r="A213" s="25" t="s">
        <v>3049</v>
      </c>
      <c r="B213" s="25" t="s">
        <v>3050</v>
      </c>
      <c r="C213" s="25" t="s">
        <v>3066</v>
      </c>
      <c r="D213" s="25">
        <v>15221</v>
      </c>
      <c r="E213" s="25">
        <v>2.5630000000000002</v>
      </c>
      <c r="F213" s="25" t="s">
        <v>87</v>
      </c>
      <c r="G213" s="25" t="s">
        <v>36</v>
      </c>
    </row>
    <row r="214" spans="1:7" x14ac:dyDescent="0.35">
      <c r="A214" s="25" t="s">
        <v>2969</v>
      </c>
      <c r="B214" s="25" t="s">
        <v>2970</v>
      </c>
      <c r="C214" s="25" t="s">
        <v>3073</v>
      </c>
      <c r="D214" s="25">
        <v>11805</v>
      </c>
      <c r="E214" s="25">
        <v>0.75</v>
      </c>
      <c r="F214" s="25" t="s">
        <v>39</v>
      </c>
      <c r="G214" s="25" t="s">
        <v>36</v>
      </c>
    </row>
    <row r="215" spans="1:7" x14ac:dyDescent="0.35">
      <c r="A215" s="25" t="s">
        <v>3021</v>
      </c>
      <c r="B215" s="25" t="s">
        <v>3022</v>
      </c>
      <c r="C215" s="25" t="s">
        <v>3073</v>
      </c>
      <c r="D215" s="25">
        <v>11805</v>
      </c>
      <c r="E215" s="25">
        <v>0.75</v>
      </c>
      <c r="F215" s="25" t="s">
        <v>36</v>
      </c>
      <c r="G215" s="25" t="s">
        <v>878</v>
      </c>
    </row>
    <row r="216" spans="1:7" x14ac:dyDescent="0.35">
      <c r="A216" s="25" t="s">
        <v>3017</v>
      </c>
      <c r="B216" s="25" t="s">
        <v>3018</v>
      </c>
      <c r="C216" s="25" t="s">
        <v>3073</v>
      </c>
      <c r="D216" s="25">
        <v>32458</v>
      </c>
      <c r="E216" s="25">
        <v>0.75</v>
      </c>
      <c r="F216" s="25" t="s">
        <v>36</v>
      </c>
      <c r="G216" s="25" t="s">
        <v>878</v>
      </c>
    </row>
    <row r="217" spans="1:7" x14ac:dyDescent="0.35">
      <c r="A217" s="25" t="s">
        <v>2943</v>
      </c>
      <c r="B217" s="25" t="s">
        <v>2944</v>
      </c>
      <c r="C217" s="25" t="s">
        <v>3073</v>
      </c>
      <c r="D217" s="25">
        <v>32458</v>
      </c>
      <c r="E217" s="25">
        <v>0.75</v>
      </c>
      <c r="F217" s="25" t="s">
        <v>159</v>
      </c>
      <c r="G217" s="25" t="s">
        <v>878</v>
      </c>
    </row>
    <row r="218" spans="1:7" x14ac:dyDescent="0.35">
      <c r="A218" s="25" t="s">
        <v>2811</v>
      </c>
      <c r="B218" s="25" t="s">
        <v>2812</v>
      </c>
      <c r="C218" s="25" t="s">
        <v>3065</v>
      </c>
      <c r="D218" s="25">
        <v>7271</v>
      </c>
      <c r="E218" s="25">
        <v>4.0979999999999999</v>
      </c>
      <c r="F218" s="25" t="s">
        <v>36</v>
      </c>
      <c r="G218" s="25" t="s">
        <v>36</v>
      </c>
    </row>
    <row r="219" spans="1:7" x14ac:dyDescent="0.35">
      <c r="A219" s="25" t="s">
        <v>2973</v>
      </c>
      <c r="B219" s="25" t="s">
        <v>2974</v>
      </c>
      <c r="C219" s="25" t="s">
        <v>3073</v>
      </c>
      <c r="D219" s="25">
        <v>32458</v>
      </c>
      <c r="E219" s="25">
        <v>0.75</v>
      </c>
      <c r="F219" s="25" t="s">
        <v>159</v>
      </c>
      <c r="G219" s="25" t="s">
        <v>878</v>
      </c>
    </row>
    <row r="220" spans="1:7" x14ac:dyDescent="0.35">
      <c r="A220" s="25" t="s">
        <v>169</v>
      </c>
      <c r="B220" s="25" t="s">
        <v>170</v>
      </c>
      <c r="C220" s="25" t="s">
        <v>3073</v>
      </c>
      <c r="D220" s="25">
        <v>32458</v>
      </c>
      <c r="E220" s="25">
        <v>0.75</v>
      </c>
      <c r="F220" s="25" t="s">
        <v>53</v>
      </c>
      <c r="G220" s="25" t="s">
        <v>36</v>
      </c>
    </row>
    <row r="221" spans="1:7" x14ac:dyDescent="0.35">
      <c r="A221" s="25" t="s">
        <v>5114</v>
      </c>
      <c r="B221" s="25" t="s">
        <v>5115</v>
      </c>
      <c r="C221" s="25" t="s">
        <v>3073</v>
      </c>
      <c r="D221" s="25">
        <v>21104</v>
      </c>
      <c r="E221" s="25">
        <v>0.62</v>
      </c>
      <c r="F221" s="25" t="s">
        <v>110</v>
      </c>
      <c r="G221" s="25" t="s">
        <v>36</v>
      </c>
    </row>
    <row r="222" spans="1:7" x14ac:dyDescent="0.35">
      <c r="A222" s="25" t="s">
        <v>5135</v>
      </c>
      <c r="B222" s="25" t="s">
        <v>5136</v>
      </c>
      <c r="C222" s="25" t="s">
        <v>3065</v>
      </c>
      <c r="D222" s="25">
        <v>7671</v>
      </c>
      <c r="E222" s="25">
        <v>4.0289999999999999</v>
      </c>
      <c r="F222" s="25" t="s">
        <v>68</v>
      </c>
      <c r="G222" s="25" t="s">
        <v>36</v>
      </c>
    </row>
    <row r="223" spans="1:7" x14ac:dyDescent="0.35">
      <c r="A223" s="25" t="s">
        <v>2819</v>
      </c>
      <c r="B223" s="25" t="s">
        <v>2820</v>
      </c>
      <c r="C223" s="25" t="s">
        <v>3073</v>
      </c>
      <c r="D223" s="25">
        <v>32458</v>
      </c>
      <c r="E223" s="25">
        <v>0.75</v>
      </c>
      <c r="F223" s="25" t="s">
        <v>87</v>
      </c>
      <c r="G223" s="25" t="s">
        <v>878</v>
      </c>
    </row>
    <row r="224" spans="1:7" x14ac:dyDescent="0.35">
      <c r="A224" s="25" t="s">
        <v>2933</v>
      </c>
      <c r="B224" s="25" t="s">
        <v>2934</v>
      </c>
      <c r="C224" s="25" t="s">
        <v>3073</v>
      </c>
      <c r="D224" s="25">
        <v>32458</v>
      </c>
      <c r="E224" s="25">
        <v>0.75</v>
      </c>
      <c r="F224" s="25" t="s">
        <v>36</v>
      </c>
      <c r="G224" s="25" t="s">
        <v>878</v>
      </c>
    </row>
    <row r="225" spans="1:7" x14ac:dyDescent="0.35">
      <c r="A225" s="25" t="s">
        <v>3942</v>
      </c>
      <c r="B225" s="25" t="s">
        <v>3943</v>
      </c>
      <c r="C225" s="25" t="s">
        <v>3066</v>
      </c>
      <c r="D225" s="25">
        <v>5375</v>
      </c>
      <c r="E225" s="25">
        <v>2.556</v>
      </c>
      <c r="F225" s="25" t="s">
        <v>73</v>
      </c>
      <c r="G225" s="25" t="s">
        <v>878</v>
      </c>
    </row>
    <row r="226" spans="1:7" x14ac:dyDescent="0.35">
      <c r="A226" s="25" t="s">
        <v>2939</v>
      </c>
      <c r="B226" s="25" t="s">
        <v>2940</v>
      </c>
      <c r="C226" s="25" t="s">
        <v>3073</v>
      </c>
      <c r="D226" s="25">
        <v>32458</v>
      </c>
      <c r="E226" s="25">
        <v>0.75</v>
      </c>
      <c r="F226" s="25" t="s">
        <v>73</v>
      </c>
      <c r="G226" s="25" t="s">
        <v>36</v>
      </c>
    </row>
    <row r="227" spans="1:7" x14ac:dyDescent="0.35">
      <c r="A227" s="25" t="s">
        <v>2889</v>
      </c>
      <c r="B227" s="25" t="s">
        <v>2890</v>
      </c>
      <c r="C227" s="25" t="s">
        <v>3070</v>
      </c>
      <c r="D227" s="25">
        <v>7865</v>
      </c>
      <c r="E227" s="25">
        <v>1.6970000000000001</v>
      </c>
      <c r="F227" s="25" t="s">
        <v>73</v>
      </c>
      <c r="G227" s="25" t="s">
        <v>36</v>
      </c>
    </row>
    <row r="228" spans="1:7" x14ac:dyDescent="0.35">
      <c r="A228" s="25" t="s">
        <v>2983</v>
      </c>
      <c r="B228" s="25" t="s">
        <v>2984</v>
      </c>
      <c r="C228" s="25" t="s">
        <v>3084</v>
      </c>
      <c r="D228" s="25">
        <v>4986</v>
      </c>
      <c r="E228" s="25">
        <v>4.7610000000000001</v>
      </c>
      <c r="F228" s="25" t="s">
        <v>36</v>
      </c>
      <c r="G228" s="25" t="s">
        <v>878</v>
      </c>
    </row>
    <row r="229" spans="1:7" x14ac:dyDescent="0.35">
      <c r="A229" s="25" t="s">
        <v>3031</v>
      </c>
      <c r="B229" s="25" t="s">
        <v>3032</v>
      </c>
      <c r="C229" s="25" t="s">
        <v>3073</v>
      </c>
      <c r="D229" s="25">
        <v>11805</v>
      </c>
      <c r="E229" s="25">
        <v>0.75</v>
      </c>
      <c r="F229" s="25" t="s">
        <v>36</v>
      </c>
      <c r="G229" s="25" t="s">
        <v>878</v>
      </c>
    </row>
    <row r="230" spans="1:7" x14ac:dyDescent="0.35">
      <c r="A230" s="25" t="s">
        <v>5106</v>
      </c>
      <c r="B230" s="25" t="s">
        <v>5107</v>
      </c>
      <c r="C230" s="25" t="s">
        <v>3073</v>
      </c>
      <c r="D230" s="25">
        <v>16552</v>
      </c>
      <c r="E230" s="25">
        <v>0.74299999999999999</v>
      </c>
      <c r="F230" s="25" t="s">
        <v>50</v>
      </c>
      <c r="G230" s="25" t="s">
        <v>36</v>
      </c>
    </row>
    <row r="231" spans="1:7" x14ac:dyDescent="0.35">
      <c r="A231" s="25" t="s">
        <v>3037</v>
      </c>
      <c r="B231" s="25" t="s">
        <v>3038</v>
      </c>
      <c r="C231" s="25" t="s">
        <v>3073</v>
      </c>
      <c r="D231" s="25">
        <v>11805</v>
      </c>
      <c r="E231" s="25">
        <v>0.75</v>
      </c>
      <c r="F231" s="25" t="s">
        <v>87</v>
      </c>
      <c r="G231" s="25" t="s">
        <v>878</v>
      </c>
    </row>
    <row r="232" spans="1:7" x14ac:dyDescent="0.35">
      <c r="A232" s="25" t="s">
        <v>2789</v>
      </c>
      <c r="B232" s="25" t="s">
        <v>2790</v>
      </c>
      <c r="C232" s="25" t="s">
        <v>3066</v>
      </c>
      <c r="D232" s="25">
        <v>4162</v>
      </c>
      <c r="E232" s="25">
        <v>3.1139999999999999</v>
      </c>
      <c r="F232" s="25" t="s">
        <v>39</v>
      </c>
      <c r="G232" s="25" t="s">
        <v>36</v>
      </c>
    </row>
    <row r="233" spans="1:7" x14ac:dyDescent="0.35">
      <c r="A233" s="25" t="s">
        <v>2873</v>
      </c>
      <c r="B233" s="25" t="s">
        <v>2874</v>
      </c>
      <c r="C233" s="25" t="s">
        <v>3073</v>
      </c>
      <c r="D233" s="25">
        <v>32458</v>
      </c>
      <c r="E233" s="25">
        <v>0.75</v>
      </c>
      <c r="F233" s="25" t="s">
        <v>36</v>
      </c>
      <c r="G233" s="25" t="s">
        <v>878</v>
      </c>
    </row>
    <row r="234" spans="1:7" x14ac:dyDescent="0.35">
      <c r="A234" s="25" t="s">
        <v>2697</v>
      </c>
      <c r="B234" s="25" t="s">
        <v>2698</v>
      </c>
      <c r="C234" s="25" t="s">
        <v>3066</v>
      </c>
      <c r="D234" s="25">
        <v>5412</v>
      </c>
      <c r="E234" s="25">
        <v>2.54</v>
      </c>
      <c r="F234" s="25" t="s">
        <v>36</v>
      </c>
      <c r="G234" s="25" t="s">
        <v>878</v>
      </c>
    </row>
    <row r="235" spans="1:7" x14ac:dyDescent="0.35">
      <c r="A235" s="25" t="s">
        <v>3389</v>
      </c>
      <c r="B235" s="25" t="s">
        <v>3390</v>
      </c>
      <c r="C235" s="25" t="s">
        <v>3073</v>
      </c>
      <c r="D235" s="25">
        <v>32458</v>
      </c>
      <c r="E235" s="25">
        <v>0.75</v>
      </c>
      <c r="F235" s="25" t="s">
        <v>83</v>
      </c>
      <c r="G235" s="25" t="s">
        <v>878</v>
      </c>
    </row>
    <row r="236" spans="1:7" x14ac:dyDescent="0.35">
      <c r="A236" s="25" t="s">
        <v>3093</v>
      </c>
      <c r="B236" s="25" t="s">
        <v>3094</v>
      </c>
      <c r="C236" s="25" t="s">
        <v>3073</v>
      </c>
      <c r="D236" s="25">
        <v>32458</v>
      </c>
      <c r="E236" s="25">
        <v>0.75</v>
      </c>
      <c r="F236" s="25" t="s">
        <v>87</v>
      </c>
      <c r="G236" s="25" t="s">
        <v>878</v>
      </c>
    </row>
    <row r="237" spans="1:7" x14ac:dyDescent="0.35">
      <c r="A237" s="25" t="s">
        <v>2823</v>
      </c>
      <c r="B237" s="25" t="s">
        <v>2824</v>
      </c>
      <c r="C237" s="25" t="s">
        <v>3070</v>
      </c>
      <c r="D237" s="25">
        <v>9988</v>
      </c>
      <c r="E237" s="25">
        <v>1.167</v>
      </c>
      <c r="F237" s="25" t="s">
        <v>53</v>
      </c>
      <c r="G237" s="25" t="s">
        <v>878</v>
      </c>
    </row>
    <row r="238" spans="1:7" x14ac:dyDescent="0.35">
      <c r="A238" s="25" t="s">
        <v>3387</v>
      </c>
      <c r="B238" s="25" t="s">
        <v>3388</v>
      </c>
      <c r="C238" s="25" t="s">
        <v>3066</v>
      </c>
      <c r="D238" s="25">
        <v>14846</v>
      </c>
      <c r="E238" s="25">
        <v>2.62</v>
      </c>
      <c r="F238" s="25" t="s">
        <v>42</v>
      </c>
      <c r="G238" s="25" t="s">
        <v>36</v>
      </c>
    </row>
    <row r="239" spans="1:7" x14ac:dyDescent="0.35">
      <c r="A239" s="25" t="s">
        <v>3960</v>
      </c>
      <c r="B239" s="25" t="s">
        <v>3961</v>
      </c>
      <c r="C239" s="25" t="s">
        <v>3070</v>
      </c>
      <c r="D239" s="25">
        <v>25679</v>
      </c>
      <c r="E239" s="25">
        <v>1.2929999999999999</v>
      </c>
      <c r="F239" s="25" t="s">
        <v>39</v>
      </c>
      <c r="G239" s="25" t="s">
        <v>36</v>
      </c>
    </row>
    <row r="240" spans="1:7" x14ac:dyDescent="0.35">
      <c r="A240" s="25" t="s">
        <v>3934</v>
      </c>
      <c r="B240" s="25" t="s">
        <v>3935</v>
      </c>
      <c r="C240" s="25" t="s">
        <v>3066</v>
      </c>
      <c r="D240" s="25">
        <v>6506</v>
      </c>
      <c r="E240" s="25">
        <v>2.121</v>
      </c>
      <c r="F240" s="25" t="s">
        <v>50</v>
      </c>
      <c r="G240" s="25" t="s">
        <v>878</v>
      </c>
    </row>
    <row r="241" spans="1:7" x14ac:dyDescent="0.35">
      <c r="A241" s="25" t="s">
        <v>2691</v>
      </c>
      <c r="B241" s="25" t="s">
        <v>2692</v>
      </c>
      <c r="C241" s="25" t="s">
        <v>3066</v>
      </c>
      <c r="D241" s="25">
        <v>4632</v>
      </c>
      <c r="E241" s="25">
        <v>2.8849999999999998</v>
      </c>
      <c r="F241" s="25" t="s">
        <v>87</v>
      </c>
      <c r="G241" s="25" t="s">
        <v>878</v>
      </c>
    </row>
    <row r="242" spans="1:7" x14ac:dyDescent="0.35">
      <c r="A242" s="25" t="s">
        <v>3440</v>
      </c>
      <c r="B242" s="25" t="s">
        <v>3441</v>
      </c>
      <c r="C242" s="25" t="s">
        <v>3065</v>
      </c>
      <c r="D242" s="25">
        <v>3562</v>
      </c>
      <c r="E242" s="25">
        <v>3.444</v>
      </c>
      <c r="F242" s="25" t="s">
        <v>35</v>
      </c>
      <c r="G242" s="25" t="s">
        <v>36</v>
      </c>
    </row>
    <row r="243" spans="1:7" x14ac:dyDescent="0.35">
      <c r="A243" s="25" t="s">
        <v>2879</v>
      </c>
      <c r="B243" s="25" t="s">
        <v>2880</v>
      </c>
      <c r="C243" s="25" t="s">
        <v>3070</v>
      </c>
      <c r="D243" s="25">
        <v>20797</v>
      </c>
      <c r="E243" s="25">
        <v>1.7989999999999999</v>
      </c>
      <c r="F243" s="25" t="s">
        <v>159</v>
      </c>
      <c r="G243" s="25" t="s">
        <v>36</v>
      </c>
    </row>
    <row r="244" spans="1:7" x14ac:dyDescent="0.35">
      <c r="A244" s="25" t="s">
        <v>2869</v>
      </c>
      <c r="B244" s="25" t="s">
        <v>2870</v>
      </c>
      <c r="C244" s="25" t="s">
        <v>3066</v>
      </c>
      <c r="D244" s="25">
        <v>19324</v>
      </c>
      <c r="E244" s="25">
        <v>1.9790000000000001</v>
      </c>
      <c r="F244" s="25" t="s">
        <v>73</v>
      </c>
      <c r="G244" s="25" t="s">
        <v>36</v>
      </c>
    </row>
    <row r="245" spans="1:7" x14ac:dyDescent="0.35">
      <c r="A245" s="25" t="s">
        <v>3954</v>
      </c>
      <c r="B245" s="25" t="s">
        <v>3955</v>
      </c>
      <c r="C245" s="25" t="s">
        <v>3066</v>
      </c>
      <c r="D245" s="25">
        <v>12777</v>
      </c>
      <c r="E245" s="25">
        <v>2.972</v>
      </c>
      <c r="F245" s="25" t="s">
        <v>73</v>
      </c>
      <c r="G245" s="25" t="s">
        <v>36</v>
      </c>
    </row>
    <row r="246" spans="1:7" x14ac:dyDescent="0.35">
      <c r="A246" s="25" t="s">
        <v>3371</v>
      </c>
      <c r="B246" s="25" t="s">
        <v>3372</v>
      </c>
      <c r="C246" s="25" t="s">
        <v>3066</v>
      </c>
      <c r="D246" s="25">
        <v>15794</v>
      </c>
      <c r="E246" s="25">
        <v>2.468</v>
      </c>
      <c r="F246" s="25" t="s">
        <v>36</v>
      </c>
      <c r="G246" s="25" t="s">
        <v>878</v>
      </c>
    </row>
    <row r="247" spans="1:7" x14ac:dyDescent="0.35">
      <c r="A247" s="25" t="s">
        <v>2911</v>
      </c>
      <c r="B247" s="25" t="s">
        <v>2912</v>
      </c>
      <c r="C247" s="25" t="s">
        <v>3070</v>
      </c>
      <c r="D247" s="25">
        <v>30608</v>
      </c>
      <c r="E247" s="25">
        <v>0.88300000000000001</v>
      </c>
      <c r="F247" s="25" t="s">
        <v>42</v>
      </c>
      <c r="G247" s="25" t="s">
        <v>36</v>
      </c>
    </row>
    <row r="248" spans="1:7" x14ac:dyDescent="0.35">
      <c r="A248" s="25" t="s">
        <v>2883</v>
      </c>
      <c r="B248" s="25" t="s">
        <v>2884</v>
      </c>
      <c r="C248" s="25" t="s">
        <v>3073</v>
      </c>
      <c r="D248" s="25">
        <v>32458</v>
      </c>
      <c r="E248" s="25">
        <v>0.75</v>
      </c>
      <c r="F248" s="25" t="s">
        <v>36</v>
      </c>
      <c r="G248" s="25" t="s">
        <v>878</v>
      </c>
    </row>
    <row r="249" spans="1:7" x14ac:dyDescent="0.35">
      <c r="A249" s="25" t="s">
        <v>2903</v>
      </c>
      <c r="B249" s="25" t="s">
        <v>2904</v>
      </c>
      <c r="C249" s="25" t="s">
        <v>3073</v>
      </c>
      <c r="D249" s="25">
        <v>32458</v>
      </c>
      <c r="E249" s="25">
        <v>0.75</v>
      </c>
      <c r="F249" s="25" t="s">
        <v>36</v>
      </c>
      <c r="G249" s="25" t="s">
        <v>878</v>
      </c>
    </row>
    <row r="250" spans="1:7" x14ac:dyDescent="0.35">
      <c r="A250" s="25" t="s">
        <v>2963</v>
      </c>
      <c r="B250" s="25" t="s">
        <v>2964</v>
      </c>
      <c r="C250" s="25" t="s">
        <v>3073</v>
      </c>
      <c r="D250" s="25">
        <v>32458</v>
      </c>
      <c r="E250" s="25">
        <v>0.75</v>
      </c>
      <c r="F250" s="25" t="s">
        <v>53</v>
      </c>
      <c r="G250" s="25" t="s">
        <v>878</v>
      </c>
    </row>
    <row r="251" spans="1:7" x14ac:dyDescent="0.35">
      <c r="A251" s="25" t="s">
        <v>2835</v>
      </c>
      <c r="B251" s="25" t="s">
        <v>2836</v>
      </c>
      <c r="C251" s="25" t="s">
        <v>3066</v>
      </c>
      <c r="D251" s="25">
        <v>7011</v>
      </c>
      <c r="E251" s="25">
        <v>1.952</v>
      </c>
      <c r="F251" s="25" t="s">
        <v>36</v>
      </c>
      <c r="G251" s="25" t="s">
        <v>878</v>
      </c>
    </row>
    <row r="252" spans="1:7" x14ac:dyDescent="0.35">
      <c r="A252" s="25" t="s">
        <v>2871</v>
      </c>
      <c r="B252" s="25" t="s">
        <v>2872</v>
      </c>
      <c r="C252" s="25" t="s">
        <v>3073</v>
      </c>
      <c r="D252" s="25">
        <v>32458</v>
      </c>
      <c r="E252" s="25">
        <v>0.75</v>
      </c>
      <c r="F252" s="25" t="s">
        <v>36</v>
      </c>
      <c r="G252" s="25" t="s">
        <v>878</v>
      </c>
    </row>
    <row r="253" spans="1:7" x14ac:dyDescent="0.35">
      <c r="A253" s="25" t="s">
        <v>2821</v>
      </c>
      <c r="B253" s="25" t="s">
        <v>2822</v>
      </c>
      <c r="C253" s="25" t="s">
        <v>3070</v>
      </c>
      <c r="D253" s="25">
        <v>27747</v>
      </c>
      <c r="E253" s="25">
        <v>1.1160000000000001</v>
      </c>
      <c r="F253" s="25" t="s">
        <v>36</v>
      </c>
      <c r="G253" s="25" t="s">
        <v>878</v>
      </c>
    </row>
    <row r="254" spans="1:7" x14ac:dyDescent="0.35">
      <c r="A254" s="25" t="s">
        <v>2709</v>
      </c>
      <c r="B254" s="25" t="s">
        <v>2710</v>
      </c>
      <c r="C254" s="25" t="s">
        <v>3084</v>
      </c>
      <c r="D254" s="25">
        <v>1307</v>
      </c>
      <c r="E254" s="25">
        <v>5.2590000000000003</v>
      </c>
      <c r="F254" s="25" t="s">
        <v>73</v>
      </c>
      <c r="G254" s="25" t="s">
        <v>36</v>
      </c>
    </row>
    <row r="255" spans="1:7" x14ac:dyDescent="0.35">
      <c r="A255" s="25" t="s">
        <v>3966</v>
      </c>
      <c r="B255" s="25" t="s">
        <v>5130</v>
      </c>
      <c r="C255" s="25" t="s">
        <v>3065</v>
      </c>
      <c r="D255" s="25">
        <v>7311</v>
      </c>
      <c r="E255" s="25">
        <v>4.0890000000000004</v>
      </c>
      <c r="F255" s="25" t="s">
        <v>42</v>
      </c>
      <c r="G255" s="25" t="s">
        <v>36</v>
      </c>
    </row>
    <row r="256" spans="1:7" x14ac:dyDescent="0.35">
      <c r="A256" s="25" t="s">
        <v>3013</v>
      </c>
      <c r="B256" s="25" t="s">
        <v>3014</v>
      </c>
      <c r="C256" s="25" t="s">
        <v>3073</v>
      </c>
      <c r="D256" s="25">
        <v>32458</v>
      </c>
      <c r="E256" s="25">
        <v>0.75</v>
      </c>
      <c r="F256" s="25" t="s">
        <v>36</v>
      </c>
      <c r="G256" s="25" t="s">
        <v>878</v>
      </c>
    </row>
    <row r="257" spans="1:7" x14ac:dyDescent="0.35">
      <c r="A257" s="25" t="s">
        <v>5131</v>
      </c>
      <c r="B257" s="25" t="s">
        <v>5132</v>
      </c>
      <c r="C257" s="25" t="s">
        <v>3065</v>
      </c>
      <c r="D257" s="25">
        <v>7406</v>
      </c>
      <c r="E257" s="25">
        <v>4.069</v>
      </c>
      <c r="F257" s="25" t="s">
        <v>42</v>
      </c>
      <c r="G257" s="25" t="s">
        <v>36</v>
      </c>
    </row>
    <row r="258" spans="1:7" x14ac:dyDescent="0.35">
      <c r="A258" s="25" t="s">
        <v>2997</v>
      </c>
      <c r="B258" s="25" t="s">
        <v>2998</v>
      </c>
      <c r="C258" s="25" t="s">
        <v>3073</v>
      </c>
      <c r="D258" s="25">
        <v>32458</v>
      </c>
      <c r="E258" s="25">
        <v>0.75</v>
      </c>
      <c r="F258" s="25" t="s">
        <v>36</v>
      </c>
      <c r="G258" s="25" t="s">
        <v>878</v>
      </c>
    </row>
    <row r="259" spans="1:7" x14ac:dyDescent="0.35">
      <c r="A259" s="25" t="s">
        <v>5087</v>
      </c>
      <c r="B259" s="25" t="s">
        <v>5088</v>
      </c>
      <c r="C259" s="25" t="s">
        <v>3064</v>
      </c>
      <c r="D259" s="25">
        <v>721</v>
      </c>
      <c r="E259" s="25">
        <v>6.2619999999999996</v>
      </c>
      <c r="F259" s="25" t="s">
        <v>36</v>
      </c>
      <c r="G259" s="25" t="s">
        <v>36</v>
      </c>
    </row>
    <row r="260" spans="1:7" x14ac:dyDescent="0.35">
      <c r="A260" s="25" t="s">
        <v>2761</v>
      </c>
      <c r="B260" s="25" t="s">
        <v>2762</v>
      </c>
      <c r="C260" s="25" t="s">
        <v>3066</v>
      </c>
      <c r="D260" s="25">
        <v>7453</v>
      </c>
      <c r="E260" s="25">
        <v>1.8149999999999999</v>
      </c>
      <c r="F260" s="25" t="s">
        <v>36</v>
      </c>
      <c r="G260" s="25" t="s">
        <v>36</v>
      </c>
    </row>
    <row r="261" spans="1:7" x14ac:dyDescent="0.35">
      <c r="A261" s="25" t="s">
        <v>2841</v>
      </c>
      <c r="B261" s="25" t="s">
        <v>2842</v>
      </c>
      <c r="C261" s="25" t="s">
        <v>3070</v>
      </c>
      <c r="D261" s="25">
        <v>11663</v>
      </c>
      <c r="E261" s="25">
        <v>0.78200000000000003</v>
      </c>
      <c r="F261" s="25" t="s">
        <v>68</v>
      </c>
      <c r="G261" s="25" t="s">
        <v>36</v>
      </c>
    </row>
    <row r="262" spans="1:7" x14ac:dyDescent="0.35">
      <c r="A262" s="25" t="s">
        <v>2749</v>
      </c>
      <c r="B262" s="25" t="s">
        <v>2750</v>
      </c>
      <c r="C262" s="25" t="s">
        <v>3066</v>
      </c>
      <c r="D262" s="25">
        <v>10588</v>
      </c>
      <c r="E262" s="25">
        <v>3.375</v>
      </c>
      <c r="F262" s="25" t="s">
        <v>78</v>
      </c>
      <c r="G262" s="25" t="s">
        <v>36</v>
      </c>
    </row>
    <row r="263" spans="1:7" x14ac:dyDescent="0.35">
      <c r="A263" s="25" t="s">
        <v>2721</v>
      </c>
      <c r="B263" s="25" t="s">
        <v>2722</v>
      </c>
      <c r="C263" s="25" t="s">
        <v>3065</v>
      </c>
      <c r="D263" s="25">
        <v>5831</v>
      </c>
      <c r="E263" s="25">
        <v>4.4969999999999999</v>
      </c>
      <c r="F263" s="25" t="s">
        <v>68</v>
      </c>
      <c r="G263" s="25" t="s">
        <v>878</v>
      </c>
    </row>
    <row r="264" spans="1:7" x14ac:dyDescent="0.35">
      <c r="A264" s="25" t="s">
        <v>3001</v>
      </c>
      <c r="B264" s="25" t="s">
        <v>3002</v>
      </c>
      <c r="C264" s="25" t="s">
        <v>3073</v>
      </c>
      <c r="D264" s="25">
        <v>32458</v>
      </c>
      <c r="E264" s="25">
        <v>0.75</v>
      </c>
      <c r="F264" s="25" t="s">
        <v>36</v>
      </c>
      <c r="G264" s="25" t="s">
        <v>878</v>
      </c>
    </row>
    <row r="265" spans="1:7" x14ac:dyDescent="0.35">
      <c r="A265" s="25" t="s">
        <v>2927</v>
      </c>
      <c r="B265" s="25" t="s">
        <v>2928</v>
      </c>
      <c r="C265" s="25" t="s">
        <v>3073</v>
      </c>
      <c r="D265" s="25">
        <v>32458</v>
      </c>
      <c r="E265" s="25">
        <v>0.75</v>
      </c>
      <c r="F265" s="25" t="s">
        <v>36</v>
      </c>
      <c r="G265" s="25" t="s">
        <v>878</v>
      </c>
    </row>
    <row r="266" spans="1:7" x14ac:dyDescent="0.35">
      <c r="A266" s="25" t="s">
        <v>2863</v>
      </c>
      <c r="B266" s="25" t="s">
        <v>2864</v>
      </c>
      <c r="C266" s="25" t="s">
        <v>3066</v>
      </c>
      <c r="D266" s="25">
        <v>4711</v>
      </c>
      <c r="E266" s="25">
        <v>2.8420000000000001</v>
      </c>
      <c r="F266" s="25" t="s">
        <v>36</v>
      </c>
      <c r="G266" s="25" t="s">
        <v>36</v>
      </c>
    </row>
    <row r="267" spans="1:7" x14ac:dyDescent="0.35">
      <c r="A267" s="25" t="s">
        <v>5139</v>
      </c>
      <c r="B267" s="25" t="s">
        <v>5140</v>
      </c>
      <c r="C267" s="25" t="s">
        <v>3070</v>
      </c>
      <c r="D267" s="25">
        <v>21151</v>
      </c>
      <c r="E267" s="25">
        <v>1.754</v>
      </c>
      <c r="F267" s="25" t="s">
        <v>148</v>
      </c>
      <c r="G267" s="25" t="s">
        <v>36</v>
      </c>
    </row>
    <row r="268" spans="1:7" x14ac:dyDescent="0.35">
      <c r="A268" s="25" t="s">
        <v>2893</v>
      </c>
      <c r="B268" s="25" t="s">
        <v>2894</v>
      </c>
      <c r="C268" s="25" t="s">
        <v>3073</v>
      </c>
      <c r="D268" s="25">
        <v>32458</v>
      </c>
      <c r="E268" s="25">
        <v>0.75</v>
      </c>
      <c r="F268" s="25" t="s">
        <v>78</v>
      </c>
      <c r="G268" s="25" t="s">
        <v>878</v>
      </c>
    </row>
    <row r="269" spans="1:7" x14ac:dyDescent="0.35">
      <c r="A269" s="25" t="s">
        <v>3946</v>
      </c>
      <c r="B269" s="25" t="s">
        <v>3947</v>
      </c>
      <c r="C269" s="25" t="s">
        <v>3084</v>
      </c>
      <c r="D269" s="25">
        <v>3686</v>
      </c>
      <c r="E269" s="25">
        <v>5.2389999999999999</v>
      </c>
      <c r="F269" s="25" t="s">
        <v>68</v>
      </c>
      <c r="G269" s="25" t="s">
        <v>36</v>
      </c>
    </row>
    <row r="270" spans="1:7" x14ac:dyDescent="0.35">
      <c r="A270" s="25" t="s">
        <v>3045</v>
      </c>
      <c r="B270" s="25" t="s">
        <v>3046</v>
      </c>
      <c r="C270" s="25" t="s">
        <v>3073</v>
      </c>
      <c r="D270" s="25">
        <v>32458</v>
      </c>
      <c r="E270" s="25">
        <v>0.75</v>
      </c>
      <c r="F270" s="25" t="s">
        <v>83</v>
      </c>
      <c r="G270" s="25" t="s">
        <v>878</v>
      </c>
    </row>
    <row r="271" spans="1:7" x14ac:dyDescent="0.35">
      <c r="A271" s="25" t="s">
        <v>2951</v>
      </c>
      <c r="B271" s="25" t="s">
        <v>2952</v>
      </c>
      <c r="C271" s="25" t="s">
        <v>3073</v>
      </c>
      <c r="D271" s="25">
        <v>32458</v>
      </c>
      <c r="E271" s="25">
        <v>0.75</v>
      </c>
      <c r="F271" s="25" t="s">
        <v>87</v>
      </c>
      <c r="G271" s="25" t="s">
        <v>878</v>
      </c>
    </row>
    <row r="272" spans="1:7" x14ac:dyDescent="0.35">
      <c r="A272" s="25" t="s">
        <v>2775</v>
      </c>
      <c r="B272" s="25" t="s">
        <v>2776</v>
      </c>
      <c r="C272" s="25" t="s">
        <v>3065</v>
      </c>
      <c r="D272" s="25">
        <v>3334</v>
      </c>
      <c r="E272" s="25">
        <v>3.57</v>
      </c>
      <c r="F272" s="25" t="s">
        <v>68</v>
      </c>
      <c r="G272" s="25" t="s">
        <v>36</v>
      </c>
    </row>
    <row r="273" spans="1:7" x14ac:dyDescent="0.35">
      <c r="A273" s="25" t="s">
        <v>2779</v>
      </c>
      <c r="B273" s="25" t="s">
        <v>2780</v>
      </c>
      <c r="C273" s="25" t="s">
        <v>3070</v>
      </c>
      <c r="D273" s="25">
        <v>24345</v>
      </c>
      <c r="E273" s="25">
        <v>1.405</v>
      </c>
      <c r="F273" s="25" t="s">
        <v>53</v>
      </c>
      <c r="G273" s="25" t="s">
        <v>878</v>
      </c>
    </row>
    <row r="274" spans="1:7" x14ac:dyDescent="0.35">
      <c r="A274" s="25" t="s">
        <v>2715</v>
      </c>
      <c r="B274" s="25" t="s">
        <v>2716</v>
      </c>
      <c r="C274" s="25" t="s">
        <v>3084</v>
      </c>
      <c r="D274" s="25">
        <v>3958</v>
      </c>
      <c r="E274" s="25">
        <v>5.1210000000000004</v>
      </c>
      <c r="F274" s="25" t="s">
        <v>36</v>
      </c>
      <c r="G274" s="25" t="s">
        <v>36</v>
      </c>
    </row>
    <row r="275" spans="1:7" x14ac:dyDescent="0.35">
      <c r="A275" s="25" t="s">
        <v>2985</v>
      </c>
      <c r="B275" s="25" t="s">
        <v>2986</v>
      </c>
      <c r="C275" s="25" t="s">
        <v>3073</v>
      </c>
      <c r="D275" s="25">
        <v>32458</v>
      </c>
      <c r="E275" s="25">
        <v>0.75</v>
      </c>
      <c r="F275" s="25" t="s">
        <v>36</v>
      </c>
      <c r="G275" s="25" t="s">
        <v>878</v>
      </c>
    </row>
    <row r="276" spans="1:7" x14ac:dyDescent="0.35">
      <c r="A276" s="25" t="s">
        <v>2797</v>
      </c>
      <c r="B276" s="25" t="s">
        <v>2798</v>
      </c>
      <c r="C276" s="25" t="s">
        <v>3073</v>
      </c>
      <c r="D276" s="25">
        <v>11805</v>
      </c>
      <c r="E276" s="25">
        <v>0.75</v>
      </c>
      <c r="F276" s="25" t="s">
        <v>36</v>
      </c>
      <c r="G276" s="25" t="s">
        <v>878</v>
      </c>
    </row>
    <row r="277" spans="1:7" x14ac:dyDescent="0.35">
      <c r="A277" s="25" t="s">
        <v>2769</v>
      </c>
      <c r="B277" s="25" t="s">
        <v>2770</v>
      </c>
      <c r="C277" s="25" t="s">
        <v>3066</v>
      </c>
      <c r="D277" s="25">
        <v>6931</v>
      </c>
      <c r="E277" s="25">
        <v>1.982</v>
      </c>
      <c r="F277" s="25" t="s">
        <v>36</v>
      </c>
      <c r="G277" s="25" t="s">
        <v>36</v>
      </c>
    </row>
    <row r="278" spans="1:7" x14ac:dyDescent="0.35">
      <c r="A278" s="25" t="s">
        <v>2250</v>
      </c>
      <c r="B278" s="25" t="s">
        <v>2251</v>
      </c>
      <c r="C278" s="25" t="s">
        <v>3066</v>
      </c>
      <c r="D278" s="25">
        <v>16260</v>
      </c>
      <c r="E278" s="25">
        <v>2.4039999999999999</v>
      </c>
      <c r="F278" s="25" t="s">
        <v>78</v>
      </c>
      <c r="G278" s="25" t="s">
        <v>36</v>
      </c>
    </row>
  </sheetData>
  <sheetProtection algorithmName="SHA-512" hashValue="xwn2caB6AtNv4JqY2X2vz/fPmBUz8Btu63SmGJg/i1JRRil/cI0mlio7KUqCJCieGKKCTLA+ibfdkEpDvGb5Iw==" saltValue="qYDjZRxJl6To9vvv7L+JQw==" spinCount="100000" sheet="1" objects="1" scenarios="1"/>
  <autoFilter ref="A1:G254" xr:uid="{00000000-0001-0000-0A00-000000000000}"/>
  <sortState xmlns:xlrd2="http://schemas.microsoft.com/office/spreadsheetml/2017/richdata2" ref="A2:G278">
    <sortCondition ref="B2:B278"/>
  </sortState>
  <pageMargins left="0.7" right="0.7" top="0.75" bottom="0.75" header="0.3" footer="0.3"/>
  <pageSetup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dimension ref="A1:G130"/>
  <sheetViews>
    <sheetView workbookViewId="0"/>
  </sheetViews>
  <sheetFormatPr baseColWidth="10" defaultRowHeight="12.75" x14ac:dyDescent="0.35"/>
  <cols>
    <col min="1" max="1" width="11.73046875" bestFit="1" customWidth="1"/>
    <col min="2" max="2" width="20.73046875" bestFit="1" customWidth="1"/>
    <col min="3" max="3" width="10.33203125" bestFit="1" customWidth="1"/>
    <col min="4" max="4" width="5.73046875" bestFit="1" customWidth="1"/>
    <col min="5" max="5" width="5.86328125" bestFit="1" customWidth="1"/>
    <col min="6" max="6" width="8.59765625" bestFit="1" customWidth="1"/>
    <col min="7" max="7" width="5.53125" bestFit="1" customWidth="1"/>
  </cols>
  <sheetData>
    <row r="1" spans="1:7" x14ac:dyDescent="0.35">
      <c r="A1" s="41" t="s">
        <v>13</v>
      </c>
      <c r="B1" s="41" t="s">
        <v>3058</v>
      </c>
      <c r="C1" s="41" t="s">
        <v>3059</v>
      </c>
      <c r="D1" s="41" t="s">
        <v>3060</v>
      </c>
      <c r="E1" s="41" t="s">
        <v>3061</v>
      </c>
      <c r="F1" s="41" t="s">
        <v>3062</v>
      </c>
      <c r="G1" s="41" t="s">
        <v>3063</v>
      </c>
    </row>
    <row r="2" spans="1:7" x14ac:dyDescent="0.35">
      <c r="A2" s="25" t="s">
        <v>5224</v>
      </c>
      <c r="B2" s="25" t="s">
        <v>5225</v>
      </c>
      <c r="C2" s="25" t="s">
        <v>3065</v>
      </c>
      <c r="D2" s="25">
        <v>7456</v>
      </c>
      <c r="E2" s="25">
        <v>4.0570000000000004</v>
      </c>
      <c r="F2" s="25" t="s">
        <v>53</v>
      </c>
      <c r="G2" s="25" t="s">
        <v>36</v>
      </c>
    </row>
    <row r="3" spans="1:7" x14ac:dyDescent="0.35">
      <c r="A3" s="25" t="s">
        <v>4641</v>
      </c>
      <c r="B3" s="25" t="s">
        <v>4642</v>
      </c>
      <c r="C3" s="25" t="s">
        <v>3066</v>
      </c>
      <c r="D3" s="25">
        <v>16318</v>
      </c>
      <c r="E3" s="25">
        <v>2.3959999999999999</v>
      </c>
      <c r="F3" s="25" t="s">
        <v>53</v>
      </c>
      <c r="G3" s="25" t="s">
        <v>36</v>
      </c>
    </row>
    <row r="4" spans="1:7" ht="13.25" customHeight="1" x14ac:dyDescent="0.35">
      <c r="A4" s="25" t="s">
        <v>5278</v>
      </c>
      <c r="B4" s="25" t="s">
        <v>5279</v>
      </c>
      <c r="C4" s="25" t="s">
        <v>3066</v>
      </c>
      <c r="D4" s="25">
        <v>17976</v>
      </c>
      <c r="E4" s="25">
        <v>2.165</v>
      </c>
      <c r="F4" s="25" t="s">
        <v>68</v>
      </c>
      <c r="G4" s="25" t="s">
        <v>36</v>
      </c>
    </row>
    <row r="5" spans="1:7" ht="13.25" customHeight="1" x14ac:dyDescent="0.35">
      <c r="A5" s="25" t="s">
        <v>4573</v>
      </c>
      <c r="B5" s="25" t="s">
        <v>4574</v>
      </c>
      <c r="C5" s="25" t="s">
        <v>3065</v>
      </c>
      <c r="D5" s="25">
        <v>3844</v>
      </c>
      <c r="E5" s="25">
        <v>3.2829999999999999</v>
      </c>
      <c r="F5" s="25" t="s">
        <v>160</v>
      </c>
      <c r="G5" s="25" t="s">
        <v>36</v>
      </c>
    </row>
    <row r="6" spans="1:7" x14ac:dyDescent="0.35">
      <c r="A6" s="25" t="s">
        <v>5196</v>
      </c>
      <c r="B6" s="25" t="s">
        <v>5197</v>
      </c>
      <c r="C6" s="25" t="s">
        <v>3073</v>
      </c>
      <c r="D6" s="25">
        <v>11805</v>
      </c>
      <c r="E6" s="25">
        <v>0.75</v>
      </c>
      <c r="F6" s="25" t="s">
        <v>87</v>
      </c>
      <c r="G6" s="25" t="s">
        <v>36</v>
      </c>
    </row>
    <row r="7" spans="1:7" x14ac:dyDescent="0.35">
      <c r="A7" s="25" t="s">
        <v>5386</v>
      </c>
      <c r="B7" s="25" t="s">
        <v>5387</v>
      </c>
      <c r="C7" s="25" t="s">
        <v>3073</v>
      </c>
      <c r="D7" s="25">
        <v>44548</v>
      </c>
      <c r="E7" s="25">
        <v>0.745</v>
      </c>
      <c r="F7" s="25" t="s">
        <v>39</v>
      </c>
      <c r="G7" s="25" t="s">
        <v>36</v>
      </c>
    </row>
    <row r="8" spans="1:7" x14ac:dyDescent="0.35">
      <c r="A8" s="25" t="s">
        <v>5294</v>
      </c>
      <c r="B8" s="25" t="s">
        <v>5295</v>
      </c>
      <c r="C8" s="25" t="s">
        <v>3070</v>
      </c>
      <c r="D8" s="25">
        <v>21057</v>
      </c>
      <c r="E8" s="25">
        <v>1.766</v>
      </c>
      <c r="F8" s="25" t="s">
        <v>110</v>
      </c>
      <c r="G8" s="25" t="s">
        <v>36</v>
      </c>
    </row>
    <row r="9" spans="1:7" x14ac:dyDescent="0.35">
      <c r="A9" s="25" t="s">
        <v>5280</v>
      </c>
      <c r="B9" s="25" t="s">
        <v>5281</v>
      </c>
      <c r="C9" s="25" t="s">
        <v>3066</v>
      </c>
      <c r="D9" s="25">
        <v>18019</v>
      </c>
      <c r="E9" s="25">
        <v>2.1579999999999999</v>
      </c>
      <c r="F9" s="25" t="s">
        <v>78</v>
      </c>
      <c r="G9" s="25" t="s">
        <v>36</v>
      </c>
    </row>
    <row r="10" spans="1:7" x14ac:dyDescent="0.35">
      <c r="A10" s="25" t="s">
        <v>5376</v>
      </c>
      <c r="B10" s="25" t="s">
        <v>5377</v>
      </c>
      <c r="C10" s="25" t="s">
        <v>3073</v>
      </c>
      <c r="D10" s="25">
        <v>32458</v>
      </c>
      <c r="E10" s="25">
        <v>0.75</v>
      </c>
      <c r="F10" s="25" t="s">
        <v>53</v>
      </c>
      <c r="G10" s="25" t="s">
        <v>878</v>
      </c>
    </row>
    <row r="11" spans="1:7" x14ac:dyDescent="0.35">
      <c r="A11" s="25" t="s">
        <v>5302</v>
      </c>
      <c r="B11" s="25" t="s">
        <v>5303</v>
      </c>
      <c r="C11" s="25" t="s">
        <v>3070</v>
      </c>
      <c r="D11" s="25">
        <v>23788</v>
      </c>
      <c r="E11" s="25">
        <v>1.4610000000000001</v>
      </c>
      <c r="F11" s="25" t="s">
        <v>110</v>
      </c>
      <c r="G11" s="25" t="s">
        <v>36</v>
      </c>
    </row>
    <row r="12" spans="1:7" x14ac:dyDescent="0.35">
      <c r="A12" s="25" t="s">
        <v>5288</v>
      </c>
      <c r="B12" s="25" t="s">
        <v>5289</v>
      </c>
      <c r="C12" s="25" t="s">
        <v>3066</v>
      </c>
      <c r="D12" s="25">
        <v>19781</v>
      </c>
      <c r="E12" s="25">
        <v>1.9219999999999999</v>
      </c>
      <c r="F12" s="25" t="s">
        <v>50</v>
      </c>
      <c r="G12" s="25" t="s">
        <v>36</v>
      </c>
    </row>
    <row r="13" spans="1:7" x14ac:dyDescent="0.35">
      <c r="A13" s="25" t="s">
        <v>5178</v>
      </c>
      <c r="B13" s="25" t="s">
        <v>5179</v>
      </c>
      <c r="C13" s="25" t="s">
        <v>3066</v>
      </c>
      <c r="D13" s="25">
        <v>6160</v>
      </c>
      <c r="E13" s="25">
        <v>2.2370000000000001</v>
      </c>
      <c r="F13" s="25" t="s">
        <v>39</v>
      </c>
      <c r="G13" s="25" t="s">
        <v>36</v>
      </c>
    </row>
    <row r="14" spans="1:7" x14ac:dyDescent="0.35">
      <c r="A14" s="25" t="s">
        <v>4627</v>
      </c>
      <c r="B14" s="25" t="s">
        <v>4628</v>
      </c>
      <c r="C14" s="25" t="s">
        <v>3066</v>
      </c>
      <c r="D14" s="25">
        <v>11624</v>
      </c>
      <c r="E14" s="25">
        <v>3.17</v>
      </c>
      <c r="F14" s="25" t="s">
        <v>78</v>
      </c>
      <c r="G14" s="25" t="s">
        <v>36</v>
      </c>
    </row>
    <row r="15" spans="1:7" x14ac:dyDescent="0.35">
      <c r="A15" s="25" t="s">
        <v>5240</v>
      </c>
      <c r="B15" s="25" t="s">
        <v>5241</v>
      </c>
      <c r="C15" s="25" t="s">
        <v>3065</v>
      </c>
      <c r="D15" s="25">
        <v>9805</v>
      </c>
      <c r="E15" s="25">
        <v>3.532</v>
      </c>
      <c r="F15" s="25" t="s">
        <v>68</v>
      </c>
      <c r="G15" s="25" t="s">
        <v>36</v>
      </c>
    </row>
    <row r="16" spans="1:7" x14ac:dyDescent="0.35">
      <c r="A16" s="25" t="s">
        <v>5364</v>
      </c>
      <c r="B16" s="25" t="s">
        <v>5365</v>
      </c>
      <c r="C16" s="25" t="s">
        <v>3073</v>
      </c>
      <c r="D16" s="25">
        <v>32458</v>
      </c>
      <c r="E16" s="25">
        <v>0.75</v>
      </c>
      <c r="F16" s="25" t="s">
        <v>100</v>
      </c>
      <c r="G16" s="25" t="s">
        <v>36</v>
      </c>
    </row>
    <row r="17" spans="1:7" x14ac:dyDescent="0.35">
      <c r="A17" s="25" t="s">
        <v>5208</v>
      </c>
      <c r="B17" s="25" t="s">
        <v>5209</v>
      </c>
      <c r="C17" s="25" t="s">
        <v>3084</v>
      </c>
      <c r="D17" s="25">
        <v>3624</v>
      </c>
      <c r="E17" s="25">
        <v>5.2619999999999996</v>
      </c>
      <c r="F17" s="25" t="s">
        <v>36</v>
      </c>
      <c r="G17" s="25" t="s">
        <v>36</v>
      </c>
    </row>
    <row r="18" spans="1:7" x14ac:dyDescent="0.35">
      <c r="A18" s="25" t="s">
        <v>5336</v>
      </c>
      <c r="B18" s="25" t="s">
        <v>5337</v>
      </c>
      <c r="C18" s="25" t="s">
        <v>3070</v>
      </c>
      <c r="D18" s="25">
        <v>29467</v>
      </c>
      <c r="E18" s="25">
        <v>0.96399999999999997</v>
      </c>
      <c r="F18" s="25" t="s">
        <v>50</v>
      </c>
      <c r="G18" s="25" t="s">
        <v>36</v>
      </c>
    </row>
    <row r="19" spans="1:7" x14ac:dyDescent="0.35">
      <c r="A19" s="25" t="s">
        <v>5344</v>
      </c>
      <c r="B19" s="25" t="s">
        <v>5345</v>
      </c>
      <c r="C19" s="25" t="s">
        <v>3073</v>
      </c>
      <c r="D19" s="25">
        <v>31062</v>
      </c>
      <c r="E19" s="25">
        <v>0.85</v>
      </c>
      <c r="F19" s="25" t="s">
        <v>100</v>
      </c>
      <c r="G19" s="25" t="s">
        <v>36</v>
      </c>
    </row>
    <row r="20" spans="1:7" x14ac:dyDescent="0.35">
      <c r="A20" s="25" t="s">
        <v>5378</v>
      </c>
      <c r="B20" s="25" t="s">
        <v>5379</v>
      </c>
      <c r="C20" s="25" t="s">
        <v>3073</v>
      </c>
      <c r="D20" s="25">
        <v>44548</v>
      </c>
      <c r="E20" s="25">
        <v>0.745</v>
      </c>
      <c r="F20" s="25" t="s">
        <v>78</v>
      </c>
      <c r="G20" s="25" t="s">
        <v>36</v>
      </c>
    </row>
    <row r="21" spans="1:7" x14ac:dyDescent="0.35">
      <c r="A21" s="25" t="s">
        <v>5330</v>
      </c>
      <c r="B21" s="25" t="s">
        <v>5331</v>
      </c>
      <c r="C21" s="25" t="s">
        <v>3070</v>
      </c>
      <c r="D21" s="25">
        <v>28716</v>
      </c>
      <c r="E21" s="25">
        <v>1.018</v>
      </c>
      <c r="F21" s="25" t="s">
        <v>83</v>
      </c>
      <c r="G21" s="25" t="s">
        <v>36</v>
      </c>
    </row>
    <row r="22" spans="1:7" x14ac:dyDescent="0.35">
      <c r="A22" s="25" t="s">
        <v>5158</v>
      </c>
      <c r="B22" s="25" t="s">
        <v>5159</v>
      </c>
      <c r="C22" s="25" t="s">
        <v>3084</v>
      </c>
      <c r="D22" s="25">
        <v>1769</v>
      </c>
      <c r="E22" s="25">
        <v>4.7370000000000001</v>
      </c>
      <c r="F22" s="25" t="s">
        <v>53</v>
      </c>
      <c r="G22" s="25" t="s">
        <v>36</v>
      </c>
    </row>
    <row r="23" spans="1:7" x14ac:dyDescent="0.35">
      <c r="A23" s="25" t="s">
        <v>5234</v>
      </c>
      <c r="B23" s="25" t="s">
        <v>5235</v>
      </c>
      <c r="C23" s="25" t="s">
        <v>3065</v>
      </c>
      <c r="D23" s="25">
        <v>8764</v>
      </c>
      <c r="E23" s="25">
        <v>3.7509999999999999</v>
      </c>
      <c r="F23" s="25" t="s">
        <v>87</v>
      </c>
      <c r="G23" s="25" t="s">
        <v>36</v>
      </c>
    </row>
    <row r="24" spans="1:7" x14ac:dyDescent="0.35">
      <c r="A24" s="25" t="s">
        <v>5198</v>
      </c>
      <c r="B24" s="25" t="s">
        <v>5199</v>
      </c>
      <c r="C24" s="25" t="s">
        <v>3073</v>
      </c>
      <c r="D24" s="25">
        <v>11805</v>
      </c>
      <c r="E24" s="25">
        <v>0.75</v>
      </c>
      <c r="F24" s="25" t="s">
        <v>47</v>
      </c>
      <c r="G24" s="25" t="s">
        <v>36</v>
      </c>
    </row>
    <row r="25" spans="1:7" x14ac:dyDescent="0.35">
      <c r="A25" s="25" t="s">
        <v>5168</v>
      </c>
      <c r="B25" s="25" t="s">
        <v>5169</v>
      </c>
      <c r="C25" s="25" t="s">
        <v>3065</v>
      </c>
      <c r="D25" s="25">
        <v>3272</v>
      </c>
      <c r="E25" s="25">
        <v>3.613</v>
      </c>
      <c r="F25" s="25" t="s">
        <v>39</v>
      </c>
      <c r="G25" s="25" t="s">
        <v>36</v>
      </c>
    </row>
    <row r="26" spans="1:7" x14ac:dyDescent="0.35">
      <c r="A26" s="25" t="s">
        <v>5340</v>
      </c>
      <c r="B26" s="25" t="s">
        <v>5341</v>
      </c>
      <c r="C26" s="25" t="s">
        <v>3070</v>
      </c>
      <c r="D26" s="25">
        <v>30235</v>
      </c>
      <c r="E26" s="25">
        <v>0.91300000000000003</v>
      </c>
      <c r="F26" s="25" t="s">
        <v>50</v>
      </c>
      <c r="G26" s="25" t="s">
        <v>36</v>
      </c>
    </row>
    <row r="27" spans="1:7" x14ac:dyDescent="0.35">
      <c r="A27" s="25" t="s">
        <v>5268</v>
      </c>
      <c r="B27" s="25" t="s">
        <v>5269</v>
      </c>
      <c r="C27" s="25" t="s">
        <v>3066</v>
      </c>
      <c r="D27" s="25">
        <v>15409</v>
      </c>
      <c r="E27" s="25">
        <v>2.5329999999999999</v>
      </c>
      <c r="F27" s="25" t="s">
        <v>159</v>
      </c>
      <c r="G27" s="25" t="s">
        <v>36</v>
      </c>
    </row>
    <row r="28" spans="1:7" x14ac:dyDescent="0.35">
      <c r="A28" s="25" t="s">
        <v>5164</v>
      </c>
      <c r="B28" s="25" t="s">
        <v>5165</v>
      </c>
      <c r="C28" s="25" t="s">
        <v>3065</v>
      </c>
      <c r="D28" s="25">
        <v>3105</v>
      </c>
      <c r="E28" s="25">
        <v>3.7170000000000001</v>
      </c>
      <c r="F28" s="25" t="s">
        <v>68</v>
      </c>
      <c r="G28" s="25" t="s">
        <v>36</v>
      </c>
    </row>
    <row r="29" spans="1:7" x14ac:dyDescent="0.35">
      <c r="A29" s="25" t="s">
        <v>5282</v>
      </c>
      <c r="B29" s="25" t="s">
        <v>5283</v>
      </c>
      <c r="C29" s="25" t="s">
        <v>3066</v>
      </c>
      <c r="D29" s="25">
        <v>18076</v>
      </c>
      <c r="E29" s="25">
        <v>2.149</v>
      </c>
      <c r="F29" s="25" t="s">
        <v>36</v>
      </c>
      <c r="G29" s="25" t="s">
        <v>36</v>
      </c>
    </row>
    <row r="30" spans="1:7" x14ac:dyDescent="0.35">
      <c r="A30" s="25" t="s">
        <v>5270</v>
      </c>
      <c r="B30" s="25" t="s">
        <v>5271</v>
      </c>
      <c r="C30" s="25" t="s">
        <v>3066</v>
      </c>
      <c r="D30" s="25">
        <v>15535</v>
      </c>
      <c r="E30" s="25">
        <v>2.5089999999999999</v>
      </c>
      <c r="F30" s="25" t="s">
        <v>87</v>
      </c>
      <c r="G30" s="25" t="s">
        <v>36</v>
      </c>
    </row>
    <row r="31" spans="1:7" x14ac:dyDescent="0.35">
      <c r="A31" s="25" t="s">
        <v>5352</v>
      </c>
      <c r="B31" s="25" t="s">
        <v>5353</v>
      </c>
      <c r="C31" s="25" t="s">
        <v>3073</v>
      </c>
      <c r="D31" s="25">
        <v>32458</v>
      </c>
      <c r="E31" s="25">
        <v>0.75</v>
      </c>
      <c r="F31" s="25" t="s">
        <v>83</v>
      </c>
      <c r="G31" s="25" t="s">
        <v>36</v>
      </c>
    </row>
    <row r="32" spans="1:7" x14ac:dyDescent="0.35">
      <c r="A32" s="25" t="s">
        <v>5316</v>
      </c>
      <c r="B32" s="25" t="s">
        <v>5317</v>
      </c>
      <c r="C32" s="25" t="s">
        <v>3070</v>
      </c>
      <c r="D32" s="25">
        <v>26734</v>
      </c>
      <c r="E32" s="25">
        <v>1.2030000000000001</v>
      </c>
      <c r="F32" s="25" t="s">
        <v>42</v>
      </c>
      <c r="G32" s="25" t="s">
        <v>36</v>
      </c>
    </row>
    <row r="33" spans="1:7" x14ac:dyDescent="0.35">
      <c r="A33" s="25" t="s">
        <v>5256</v>
      </c>
      <c r="B33" s="25" t="s">
        <v>5257</v>
      </c>
      <c r="C33" s="25" t="s">
        <v>3066</v>
      </c>
      <c r="D33" s="25">
        <v>12570</v>
      </c>
      <c r="E33" s="25">
        <v>3.0059999999999998</v>
      </c>
      <c r="F33" s="25" t="s">
        <v>36</v>
      </c>
      <c r="G33" s="25" t="s">
        <v>36</v>
      </c>
    </row>
    <row r="34" spans="1:7" x14ac:dyDescent="0.35">
      <c r="A34" s="25" t="s">
        <v>5334</v>
      </c>
      <c r="B34" s="25" t="s">
        <v>5335</v>
      </c>
      <c r="C34" s="25" t="s">
        <v>3070</v>
      </c>
      <c r="D34" s="25">
        <v>29328</v>
      </c>
      <c r="E34" s="25">
        <v>0.97299999999999998</v>
      </c>
      <c r="F34" s="25" t="s">
        <v>68</v>
      </c>
      <c r="G34" s="25" t="s">
        <v>36</v>
      </c>
    </row>
    <row r="35" spans="1:7" x14ac:dyDescent="0.35">
      <c r="A35" s="25" t="s">
        <v>5200</v>
      </c>
      <c r="B35" s="25" t="s">
        <v>5201</v>
      </c>
      <c r="C35" s="25" t="s">
        <v>3073</v>
      </c>
      <c r="D35" s="25">
        <v>11805</v>
      </c>
      <c r="E35" s="25">
        <v>0.75</v>
      </c>
      <c r="F35" s="25" t="s">
        <v>39</v>
      </c>
      <c r="G35" s="25" t="s">
        <v>36</v>
      </c>
    </row>
    <row r="36" spans="1:7" x14ac:dyDescent="0.35">
      <c r="A36" s="25" t="s">
        <v>5210</v>
      </c>
      <c r="B36" s="25" t="s">
        <v>5211</v>
      </c>
      <c r="C36" s="25" t="s">
        <v>3084</v>
      </c>
      <c r="D36" s="25">
        <v>3650</v>
      </c>
      <c r="E36" s="25">
        <v>5.2549999999999999</v>
      </c>
      <c r="F36" s="25" t="s">
        <v>87</v>
      </c>
      <c r="G36" s="25" t="s">
        <v>36</v>
      </c>
    </row>
    <row r="37" spans="1:7" x14ac:dyDescent="0.35">
      <c r="A37" s="25" t="s">
        <v>392</v>
      </c>
      <c r="B37" s="25" t="s">
        <v>3057</v>
      </c>
      <c r="C37" s="25" t="s">
        <v>3065</v>
      </c>
      <c r="D37" s="25">
        <v>3164</v>
      </c>
      <c r="E37" s="25">
        <v>3.681</v>
      </c>
      <c r="F37" s="25" t="s">
        <v>53</v>
      </c>
      <c r="G37" s="25" t="s">
        <v>36</v>
      </c>
    </row>
    <row r="38" spans="1:7" x14ac:dyDescent="0.35">
      <c r="A38" s="25" t="s">
        <v>5206</v>
      </c>
      <c r="B38" s="25" t="s">
        <v>5207</v>
      </c>
      <c r="C38" s="25" t="s">
        <v>3084</v>
      </c>
      <c r="D38" s="25">
        <v>3093</v>
      </c>
      <c r="E38" s="25">
        <v>5.5220000000000002</v>
      </c>
      <c r="F38" s="25" t="s">
        <v>83</v>
      </c>
      <c r="G38" s="25" t="s">
        <v>36</v>
      </c>
    </row>
    <row r="39" spans="1:7" x14ac:dyDescent="0.35">
      <c r="A39" s="25" t="s">
        <v>5370</v>
      </c>
      <c r="B39" s="25" t="s">
        <v>5371</v>
      </c>
      <c r="C39" s="25" t="s">
        <v>3073</v>
      </c>
      <c r="D39" s="25">
        <v>32458</v>
      </c>
      <c r="E39" s="25">
        <v>0.75</v>
      </c>
      <c r="F39" s="25" t="s">
        <v>148</v>
      </c>
      <c r="G39" s="25" t="s">
        <v>878</v>
      </c>
    </row>
    <row r="40" spans="1:7" x14ac:dyDescent="0.35">
      <c r="A40" s="25" t="s">
        <v>5182</v>
      </c>
      <c r="B40" s="25" t="s">
        <v>5183</v>
      </c>
      <c r="C40" s="25" t="s">
        <v>3066</v>
      </c>
      <c r="D40" s="25">
        <v>6876</v>
      </c>
      <c r="E40" s="25">
        <v>2.0019999999999998</v>
      </c>
      <c r="F40" s="25" t="s">
        <v>110</v>
      </c>
      <c r="G40" s="25" t="s">
        <v>36</v>
      </c>
    </row>
    <row r="41" spans="1:7" x14ac:dyDescent="0.35">
      <c r="A41" s="25" t="s">
        <v>5300</v>
      </c>
      <c r="B41" s="25" t="s">
        <v>5301</v>
      </c>
      <c r="C41" s="25" t="s">
        <v>3070</v>
      </c>
      <c r="D41" s="25">
        <v>23060</v>
      </c>
      <c r="E41" s="25">
        <v>1.538</v>
      </c>
      <c r="F41" s="25" t="s">
        <v>78</v>
      </c>
      <c r="G41" s="25" t="s">
        <v>36</v>
      </c>
    </row>
    <row r="42" spans="1:7" x14ac:dyDescent="0.35">
      <c r="A42" s="25" t="s">
        <v>5290</v>
      </c>
      <c r="B42" s="25" t="s">
        <v>5291</v>
      </c>
      <c r="C42" s="25" t="s">
        <v>3066</v>
      </c>
      <c r="D42" s="25">
        <v>19819</v>
      </c>
      <c r="E42" s="25">
        <v>1.9179999999999999</v>
      </c>
      <c r="F42" s="25" t="s">
        <v>83</v>
      </c>
      <c r="G42" s="25" t="s">
        <v>36</v>
      </c>
    </row>
    <row r="43" spans="1:7" x14ac:dyDescent="0.35">
      <c r="A43" s="25" t="s">
        <v>5388</v>
      </c>
      <c r="B43" s="25" t="s">
        <v>5389</v>
      </c>
      <c r="C43" s="25" t="s">
        <v>3073</v>
      </c>
      <c r="D43" s="25">
        <v>57290</v>
      </c>
      <c r="E43" s="25">
        <v>0.64800000000000002</v>
      </c>
      <c r="F43" s="25" t="s">
        <v>39</v>
      </c>
      <c r="G43" s="25" t="s">
        <v>36</v>
      </c>
    </row>
    <row r="44" spans="1:7" x14ac:dyDescent="0.35">
      <c r="A44" s="25" t="s">
        <v>5222</v>
      </c>
      <c r="B44" s="25" t="s">
        <v>5223</v>
      </c>
      <c r="C44" s="25" t="s">
        <v>3065</v>
      </c>
      <c r="D44" s="25">
        <v>7325</v>
      </c>
      <c r="E44" s="25">
        <v>4.0869999999999997</v>
      </c>
      <c r="F44" s="25" t="s">
        <v>83</v>
      </c>
      <c r="G44" s="25" t="s">
        <v>878</v>
      </c>
    </row>
    <row r="45" spans="1:7" x14ac:dyDescent="0.35">
      <c r="A45" s="25" t="s">
        <v>5366</v>
      </c>
      <c r="B45" s="25" t="s">
        <v>5367</v>
      </c>
      <c r="C45" s="25" t="s">
        <v>3073</v>
      </c>
      <c r="D45" s="25">
        <v>32458</v>
      </c>
      <c r="E45" s="25">
        <v>0.75</v>
      </c>
      <c r="F45" s="25" t="s">
        <v>83</v>
      </c>
      <c r="G45" s="25" t="s">
        <v>36</v>
      </c>
    </row>
    <row r="46" spans="1:7" x14ac:dyDescent="0.35">
      <c r="A46" s="25" t="s">
        <v>5238</v>
      </c>
      <c r="B46" s="25" t="s">
        <v>5239</v>
      </c>
      <c r="C46" s="25" t="s">
        <v>3065</v>
      </c>
      <c r="D46" s="25">
        <v>9604</v>
      </c>
      <c r="E46" s="25">
        <v>3.573</v>
      </c>
      <c r="F46" s="25" t="s">
        <v>83</v>
      </c>
      <c r="G46" s="25" t="s">
        <v>36</v>
      </c>
    </row>
    <row r="47" spans="1:7" x14ac:dyDescent="0.35">
      <c r="A47" s="25" t="s">
        <v>5262</v>
      </c>
      <c r="B47" s="25" t="s">
        <v>5263</v>
      </c>
      <c r="C47" s="25" t="s">
        <v>3066</v>
      </c>
      <c r="D47" s="25">
        <v>13443</v>
      </c>
      <c r="E47" s="25">
        <v>2.8559999999999999</v>
      </c>
      <c r="F47" s="25" t="s">
        <v>87</v>
      </c>
      <c r="G47" s="25" t="s">
        <v>36</v>
      </c>
    </row>
    <row r="48" spans="1:7" x14ac:dyDescent="0.35">
      <c r="A48" s="25" t="s">
        <v>5392</v>
      </c>
      <c r="B48" s="25" t="s">
        <v>5393</v>
      </c>
      <c r="C48" s="25" t="s">
        <v>3073</v>
      </c>
      <c r="D48" s="25">
        <v>57788</v>
      </c>
      <c r="E48" s="25">
        <v>0.58599999999999997</v>
      </c>
      <c r="F48" s="25" t="s">
        <v>50</v>
      </c>
      <c r="G48" s="25" t="s">
        <v>36</v>
      </c>
    </row>
    <row r="49" spans="1:7" x14ac:dyDescent="0.35">
      <c r="A49" s="25" t="s">
        <v>5314</v>
      </c>
      <c r="B49" s="25" t="s">
        <v>5315</v>
      </c>
      <c r="C49" s="25" t="s">
        <v>3070</v>
      </c>
      <c r="D49" s="25">
        <v>26610</v>
      </c>
      <c r="E49" s="25">
        <v>1.2130000000000001</v>
      </c>
      <c r="F49" s="25" t="s">
        <v>83</v>
      </c>
      <c r="G49" s="25" t="s">
        <v>36</v>
      </c>
    </row>
    <row r="50" spans="1:7" x14ac:dyDescent="0.35">
      <c r="A50" s="25" t="s">
        <v>4623</v>
      </c>
      <c r="B50" s="25" t="s">
        <v>4624</v>
      </c>
      <c r="C50" s="25" t="s">
        <v>3065</v>
      </c>
      <c r="D50" s="25">
        <v>8863</v>
      </c>
      <c r="E50" s="25">
        <v>3.7290000000000001</v>
      </c>
      <c r="F50" s="25" t="s">
        <v>53</v>
      </c>
      <c r="G50" s="25" t="s">
        <v>36</v>
      </c>
    </row>
    <row r="51" spans="1:7" x14ac:dyDescent="0.35">
      <c r="A51" s="25" t="s">
        <v>5154</v>
      </c>
      <c r="B51" s="25" t="s">
        <v>5155</v>
      </c>
      <c r="C51" s="25" t="s">
        <v>3064</v>
      </c>
      <c r="D51" s="25">
        <v>755</v>
      </c>
      <c r="E51" s="25">
        <v>6.1970000000000001</v>
      </c>
      <c r="F51" s="25" t="s">
        <v>47</v>
      </c>
      <c r="G51" s="25" t="s">
        <v>36</v>
      </c>
    </row>
    <row r="52" spans="1:7" x14ac:dyDescent="0.35">
      <c r="A52" s="25" t="s">
        <v>5194</v>
      </c>
      <c r="B52" s="25" t="s">
        <v>5195</v>
      </c>
      <c r="C52" s="25" t="s">
        <v>3073</v>
      </c>
      <c r="D52" s="25">
        <v>11805</v>
      </c>
      <c r="E52" s="25">
        <v>0.75</v>
      </c>
      <c r="F52" s="25" t="s">
        <v>36</v>
      </c>
      <c r="G52" s="25" t="s">
        <v>878</v>
      </c>
    </row>
    <row r="53" spans="1:7" x14ac:dyDescent="0.35">
      <c r="A53" s="25" t="s">
        <v>5230</v>
      </c>
      <c r="B53" s="25" t="s">
        <v>5231</v>
      </c>
      <c r="C53" s="25" t="s">
        <v>3065</v>
      </c>
      <c r="D53" s="25">
        <v>7846</v>
      </c>
      <c r="E53" s="25">
        <v>3.968</v>
      </c>
      <c r="F53" s="25" t="s">
        <v>87</v>
      </c>
      <c r="G53" s="25" t="s">
        <v>36</v>
      </c>
    </row>
    <row r="54" spans="1:7" x14ac:dyDescent="0.35">
      <c r="A54" s="25" t="s">
        <v>5350</v>
      </c>
      <c r="B54" s="25" t="s">
        <v>5351</v>
      </c>
      <c r="C54" s="25" t="s">
        <v>3073</v>
      </c>
      <c r="D54" s="25">
        <v>32458</v>
      </c>
      <c r="E54" s="25">
        <v>0.75</v>
      </c>
      <c r="F54" s="25" t="s">
        <v>36</v>
      </c>
      <c r="G54" s="25" t="s">
        <v>36</v>
      </c>
    </row>
    <row r="55" spans="1:7" x14ac:dyDescent="0.35">
      <c r="A55" s="25" t="s">
        <v>5296</v>
      </c>
      <c r="B55" s="25" t="s">
        <v>5297</v>
      </c>
      <c r="C55" s="25" t="s">
        <v>3070</v>
      </c>
      <c r="D55" s="25">
        <v>21471</v>
      </c>
      <c r="E55" s="25">
        <v>1.7130000000000001</v>
      </c>
      <c r="F55" s="25" t="s">
        <v>68</v>
      </c>
      <c r="G55" s="25" t="s">
        <v>36</v>
      </c>
    </row>
    <row r="56" spans="1:7" x14ac:dyDescent="0.35">
      <c r="A56" s="25" t="s">
        <v>5326</v>
      </c>
      <c r="B56" s="25" t="s">
        <v>5327</v>
      </c>
      <c r="C56" s="25" t="s">
        <v>3070</v>
      </c>
      <c r="D56" s="25">
        <v>28088</v>
      </c>
      <c r="E56" s="25">
        <v>1.083</v>
      </c>
      <c r="F56" s="25" t="s">
        <v>159</v>
      </c>
      <c r="G56" s="25" t="s">
        <v>36</v>
      </c>
    </row>
    <row r="57" spans="1:7" x14ac:dyDescent="0.35">
      <c r="A57" s="25" t="s">
        <v>5368</v>
      </c>
      <c r="B57" s="25" t="s">
        <v>5369</v>
      </c>
      <c r="C57" s="25" t="s">
        <v>3073</v>
      </c>
      <c r="D57" s="25">
        <v>32458</v>
      </c>
      <c r="E57" s="25">
        <v>0.75</v>
      </c>
      <c r="F57" s="25" t="s">
        <v>53</v>
      </c>
      <c r="G57" s="25" t="s">
        <v>36</v>
      </c>
    </row>
    <row r="58" spans="1:7" x14ac:dyDescent="0.35">
      <c r="A58" s="25" t="s">
        <v>5286</v>
      </c>
      <c r="B58" s="25" t="s">
        <v>5287</v>
      </c>
      <c r="C58" s="25" t="s">
        <v>3066</v>
      </c>
      <c r="D58" s="25">
        <v>19068</v>
      </c>
      <c r="E58" s="25">
        <v>2.0139999999999998</v>
      </c>
      <c r="F58" s="25" t="s">
        <v>83</v>
      </c>
      <c r="G58" s="25" t="s">
        <v>36</v>
      </c>
    </row>
    <row r="59" spans="1:7" x14ac:dyDescent="0.35">
      <c r="A59" s="25" t="s">
        <v>5318</v>
      </c>
      <c r="B59" s="25" t="s">
        <v>5319</v>
      </c>
      <c r="C59" s="25" t="s">
        <v>3070</v>
      </c>
      <c r="D59" s="25">
        <v>26809</v>
      </c>
      <c r="E59" s="25">
        <v>1.1970000000000001</v>
      </c>
      <c r="F59" s="25" t="s">
        <v>39</v>
      </c>
      <c r="G59" s="25" t="s">
        <v>36</v>
      </c>
    </row>
    <row r="60" spans="1:7" x14ac:dyDescent="0.35">
      <c r="A60" s="25" t="s">
        <v>5298</v>
      </c>
      <c r="B60" s="25" t="s">
        <v>5299</v>
      </c>
      <c r="C60" s="25" t="s">
        <v>3070</v>
      </c>
      <c r="D60" s="25">
        <v>21791</v>
      </c>
      <c r="E60" s="25">
        <v>1.6759999999999999</v>
      </c>
      <c r="F60" s="25" t="s">
        <v>36</v>
      </c>
      <c r="G60" s="25" t="s">
        <v>36</v>
      </c>
    </row>
    <row r="61" spans="1:7" x14ac:dyDescent="0.35">
      <c r="A61" s="25" t="s">
        <v>5156</v>
      </c>
      <c r="B61" s="25" t="s">
        <v>5157</v>
      </c>
      <c r="C61" s="25" t="s">
        <v>3084</v>
      </c>
      <c r="D61" s="25">
        <v>1145</v>
      </c>
      <c r="E61" s="25">
        <v>5.4960000000000004</v>
      </c>
      <c r="F61" s="25" t="s">
        <v>47</v>
      </c>
      <c r="G61" s="25" t="s">
        <v>36</v>
      </c>
    </row>
    <row r="62" spans="1:7" x14ac:dyDescent="0.35">
      <c r="A62" s="25" t="s">
        <v>5322</v>
      </c>
      <c r="B62" s="25" t="s">
        <v>5323</v>
      </c>
      <c r="C62" s="25" t="s">
        <v>3070</v>
      </c>
      <c r="D62" s="25">
        <v>27131</v>
      </c>
      <c r="E62" s="25">
        <v>1.17</v>
      </c>
      <c r="F62" s="25" t="s">
        <v>148</v>
      </c>
      <c r="G62" s="25" t="s">
        <v>36</v>
      </c>
    </row>
    <row r="63" spans="1:7" x14ac:dyDescent="0.35">
      <c r="A63" s="25" t="s">
        <v>5174</v>
      </c>
      <c r="B63" s="25" t="s">
        <v>5175</v>
      </c>
      <c r="C63" s="25" t="s">
        <v>3066</v>
      </c>
      <c r="D63" s="25">
        <v>5440</v>
      </c>
      <c r="E63" s="25">
        <v>2.528</v>
      </c>
      <c r="F63" s="25" t="s">
        <v>78</v>
      </c>
      <c r="G63" s="25" t="s">
        <v>36</v>
      </c>
    </row>
    <row r="64" spans="1:7" x14ac:dyDescent="0.35">
      <c r="A64" s="25" t="s">
        <v>5276</v>
      </c>
      <c r="B64" s="25" t="s">
        <v>5277</v>
      </c>
      <c r="C64" s="25" t="s">
        <v>3066</v>
      </c>
      <c r="D64" s="25">
        <v>17038</v>
      </c>
      <c r="E64" s="25">
        <v>2.29</v>
      </c>
      <c r="F64" s="25" t="s">
        <v>68</v>
      </c>
      <c r="G64" s="25" t="s">
        <v>36</v>
      </c>
    </row>
    <row r="65" spans="1:7" x14ac:dyDescent="0.35">
      <c r="A65" s="25" t="s">
        <v>5362</v>
      </c>
      <c r="B65" s="25" t="s">
        <v>5363</v>
      </c>
      <c r="C65" s="25" t="s">
        <v>3073</v>
      </c>
      <c r="D65" s="25">
        <v>32458</v>
      </c>
      <c r="E65" s="25">
        <v>0.75</v>
      </c>
      <c r="F65" s="25" t="s">
        <v>36</v>
      </c>
      <c r="G65" s="25" t="s">
        <v>36</v>
      </c>
    </row>
    <row r="66" spans="1:7" x14ac:dyDescent="0.35">
      <c r="A66" s="25" t="s">
        <v>5356</v>
      </c>
      <c r="B66" s="25" t="s">
        <v>5357</v>
      </c>
      <c r="C66" s="25" t="s">
        <v>3073</v>
      </c>
      <c r="D66" s="25">
        <v>32458</v>
      </c>
      <c r="E66" s="25">
        <v>0.75</v>
      </c>
      <c r="F66" s="25" t="s">
        <v>78</v>
      </c>
      <c r="G66" s="25" t="s">
        <v>36</v>
      </c>
    </row>
    <row r="67" spans="1:7" x14ac:dyDescent="0.35">
      <c r="A67" s="25" t="s">
        <v>4617</v>
      </c>
      <c r="B67" s="25" t="s">
        <v>4618</v>
      </c>
      <c r="C67" s="25" t="s">
        <v>3065</v>
      </c>
      <c r="D67" s="25">
        <v>6293</v>
      </c>
      <c r="E67" s="25">
        <v>4.359</v>
      </c>
      <c r="F67" s="25" t="s">
        <v>53</v>
      </c>
      <c r="G67" s="25" t="s">
        <v>36</v>
      </c>
    </row>
    <row r="68" spans="1:7" x14ac:dyDescent="0.35">
      <c r="A68" s="25" t="s">
        <v>5166</v>
      </c>
      <c r="B68" s="25" t="s">
        <v>5167</v>
      </c>
      <c r="C68" s="25" t="s">
        <v>3065</v>
      </c>
      <c r="D68" s="25">
        <v>3132</v>
      </c>
      <c r="E68" s="25">
        <v>3.7010000000000001</v>
      </c>
      <c r="F68" s="25" t="s">
        <v>50</v>
      </c>
      <c r="G68" s="25" t="s">
        <v>36</v>
      </c>
    </row>
    <row r="69" spans="1:7" x14ac:dyDescent="0.35">
      <c r="A69" s="25" t="s">
        <v>5374</v>
      </c>
      <c r="B69" s="25" t="s">
        <v>5375</v>
      </c>
      <c r="C69" s="25" t="s">
        <v>3073</v>
      </c>
      <c r="D69" s="25">
        <v>32458</v>
      </c>
      <c r="E69" s="25">
        <v>0.75</v>
      </c>
      <c r="F69" s="25" t="s">
        <v>78</v>
      </c>
      <c r="G69" s="25" t="s">
        <v>878</v>
      </c>
    </row>
    <row r="70" spans="1:7" x14ac:dyDescent="0.35">
      <c r="A70" s="25" t="s">
        <v>5382</v>
      </c>
      <c r="B70" s="25" t="s">
        <v>5383</v>
      </c>
      <c r="C70" s="25" t="s">
        <v>3073</v>
      </c>
      <c r="D70" s="25">
        <v>44548</v>
      </c>
      <c r="E70" s="25">
        <v>0.745</v>
      </c>
      <c r="F70" s="25" t="s">
        <v>50</v>
      </c>
      <c r="G70" s="25" t="s">
        <v>36</v>
      </c>
    </row>
    <row r="71" spans="1:7" x14ac:dyDescent="0.35">
      <c r="A71" s="25" t="s">
        <v>5310</v>
      </c>
      <c r="B71" s="25" t="s">
        <v>5311</v>
      </c>
      <c r="C71" s="25" t="s">
        <v>3070</v>
      </c>
      <c r="D71" s="25">
        <v>25616</v>
      </c>
      <c r="E71" s="25">
        <v>1.3120000000000001</v>
      </c>
      <c r="F71" s="25" t="s">
        <v>83</v>
      </c>
      <c r="G71" s="25" t="s">
        <v>36</v>
      </c>
    </row>
    <row r="72" spans="1:7" x14ac:dyDescent="0.35">
      <c r="A72" s="25" t="s">
        <v>5250</v>
      </c>
      <c r="B72" s="25" t="s">
        <v>5251</v>
      </c>
      <c r="C72" s="25" t="s">
        <v>3066</v>
      </c>
      <c r="D72" s="25">
        <v>11438</v>
      </c>
      <c r="E72" s="25">
        <v>3.206</v>
      </c>
      <c r="F72" s="25" t="s">
        <v>73</v>
      </c>
      <c r="G72" s="25" t="s">
        <v>878</v>
      </c>
    </row>
    <row r="73" spans="1:7" x14ac:dyDescent="0.35">
      <c r="A73" s="25" t="s">
        <v>5342</v>
      </c>
      <c r="B73" s="25" t="s">
        <v>5343</v>
      </c>
      <c r="C73" s="25" t="s">
        <v>3073</v>
      </c>
      <c r="D73" s="25">
        <v>30989</v>
      </c>
      <c r="E73" s="25">
        <v>0.85499999999999998</v>
      </c>
      <c r="F73" s="25" t="s">
        <v>160</v>
      </c>
      <c r="G73" s="25" t="s">
        <v>36</v>
      </c>
    </row>
    <row r="74" spans="1:7" x14ac:dyDescent="0.35">
      <c r="A74" s="25" t="s">
        <v>5360</v>
      </c>
      <c r="B74" s="25" t="s">
        <v>5361</v>
      </c>
      <c r="C74" s="25" t="s">
        <v>3073</v>
      </c>
      <c r="D74" s="25">
        <v>32458</v>
      </c>
      <c r="E74" s="25">
        <v>0.75</v>
      </c>
      <c r="F74" s="25" t="s">
        <v>100</v>
      </c>
      <c r="G74" s="25" t="s">
        <v>36</v>
      </c>
    </row>
    <row r="75" spans="1:7" x14ac:dyDescent="0.35">
      <c r="A75" s="25" t="s">
        <v>5218</v>
      </c>
      <c r="B75" s="25" t="s">
        <v>5219</v>
      </c>
      <c r="C75" s="25" t="s">
        <v>3065</v>
      </c>
      <c r="D75" s="25">
        <v>6752</v>
      </c>
      <c r="E75" s="25">
        <v>4.2300000000000004</v>
      </c>
      <c r="F75" s="25" t="s">
        <v>87</v>
      </c>
      <c r="G75" s="25" t="s">
        <v>36</v>
      </c>
    </row>
    <row r="76" spans="1:7" x14ac:dyDescent="0.35">
      <c r="A76" s="25" t="s">
        <v>5380</v>
      </c>
      <c r="B76" s="25" t="s">
        <v>5381</v>
      </c>
      <c r="C76" s="25" t="s">
        <v>3073</v>
      </c>
      <c r="D76" s="25">
        <v>44548</v>
      </c>
      <c r="E76" s="25">
        <v>0.745</v>
      </c>
      <c r="F76" s="25" t="s">
        <v>50</v>
      </c>
      <c r="G76" s="25" t="s">
        <v>36</v>
      </c>
    </row>
    <row r="77" spans="1:7" x14ac:dyDescent="0.35">
      <c r="A77" s="25" t="s">
        <v>5212</v>
      </c>
      <c r="B77" s="25" t="s">
        <v>5213</v>
      </c>
      <c r="C77" s="25" t="s">
        <v>3084</v>
      </c>
      <c r="D77" s="25">
        <v>3718</v>
      </c>
      <c r="E77" s="25">
        <v>5.2229999999999999</v>
      </c>
      <c r="F77" s="25" t="s">
        <v>50</v>
      </c>
      <c r="G77" s="25" t="s">
        <v>36</v>
      </c>
    </row>
    <row r="78" spans="1:7" x14ac:dyDescent="0.35">
      <c r="A78" s="25" t="s">
        <v>5346</v>
      </c>
      <c r="B78" s="25" t="s">
        <v>5347</v>
      </c>
      <c r="C78" s="25" t="s">
        <v>3073</v>
      </c>
      <c r="D78" s="25">
        <v>32135</v>
      </c>
      <c r="E78" s="25">
        <v>0.77300000000000002</v>
      </c>
      <c r="F78" s="25" t="s">
        <v>87</v>
      </c>
      <c r="G78" s="25" t="s">
        <v>36</v>
      </c>
    </row>
    <row r="79" spans="1:7" x14ac:dyDescent="0.35">
      <c r="A79" s="25" t="s">
        <v>5338</v>
      </c>
      <c r="B79" s="25" t="s">
        <v>5339</v>
      </c>
      <c r="C79" s="25" t="s">
        <v>3070</v>
      </c>
      <c r="D79" s="25">
        <v>29501</v>
      </c>
      <c r="E79" s="25">
        <v>0.96099999999999997</v>
      </c>
      <c r="F79" s="25" t="s">
        <v>42</v>
      </c>
      <c r="G79" s="25" t="s">
        <v>36</v>
      </c>
    </row>
    <row r="80" spans="1:7" x14ac:dyDescent="0.35">
      <c r="A80" s="25" t="s">
        <v>5242</v>
      </c>
      <c r="B80" s="25" t="s">
        <v>5243</v>
      </c>
      <c r="C80" s="25" t="s">
        <v>3066</v>
      </c>
      <c r="D80" s="25">
        <v>10304</v>
      </c>
      <c r="E80" s="25">
        <v>3.431</v>
      </c>
      <c r="F80" s="25" t="s">
        <v>42</v>
      </c>
      <c r="G80" s="25" t="s">
        <v>36</v>
      </c>
    </row>
    <row r="81" spans="1:7" x14ac:dyDescent="0.35">
      <c r="A81" s="25" t="s">
        <v>5306</v>
      </c>
      <c r="B81" s="25" t="s">
        <v>5307</v>
      </c>
      <c r="C81" s="25" t="s">
        <v>3070</v>
      </c>
      <c r="D81" s="25">
        <v>24898</v>
      </c>
      <c r="E81" s="25">
        <v>1.357</v>
      </c>
      <c r="F81" s="25" t="s">
        <v>100</v>
      </c>
      <c r="G81" s="25" t="s">
        <v>36</v>
      </c>
    </row>
    <row r="82" spans="1:7" x14ac:dyDescent="0.35">
      <c r="A82" s="25" t="s">
        <v>5216</v>
      </c>
      <c r="B82" s="25" t="s">
        <v>5217</v>
      </c>
      <c r="C82" s="25" t="s">
        <v>3065</v>
      </c>
      <c r="D82" s="25">
        <v>6531</v>
      </c>
      <c r="E82" s="25">
        <v>4.29</v>
      </c>
      <c r="F82" s="25" t="s">
        <v>83</v>
      </c>
      <c r="G82" s="25" t="s">
        <v>36</v>
      </c>
    </row>
    <row r="83" spans="1:7" x14ac:dyDescent="0.35">
      <c r="A83" s="25" t="s">
        <v>5160</v>
      </c>
      <c r="B83" s="25" t="s">
        <v>5161</v>
      </c>
      <c r="C83" s="25" t="s">
        <v>3065</v>
      </c>
      <c r="D83" s="25">
        <v>2127</v>
      </c>
      <c r="E83" s="25">
        <v>4.4329999999999998</v>
      </c>
      <c r="F83" s="25" t="s">
        <v>110</v>
      </c>
      <c r="G83" s="25" t="s">
        <v>36</v>
      </c>
    </row>
    <row r="84" spans="1:7" x14ac:dyDescent="0.35">
      <c r="A84" s="25" t="s">
        <v>5390</v>
      </c>
      <c r="B84" s="25" t="s">
        <v>5391</v>
      </c>
      <c r="C84" s="25" t="s">
        <v>3073</v>
      </c>
      <c r="D84" s="25">
        <v>57782</v>
      </c>
      <c r="E84" s="25">
        <v>0.58699999999999997</v>
      </c>
      <c r="F84" s="25" t="s">
        <v>110</v>
      </c>
      <c r="G84" s="25" t="s">
        <v>36</v>
      </c>
    </row>
    <row r="85" spans="1:7" x14ac:dyDescent="0.35">
      <c r="A85" s="25" t="s">
        <v>5312</v>
      </c>
      <c r="B85" s="25" t="s">
        <v>5313</v>
      </c>
      <c r="C85" s="25" t="s">
        <v>3070</v>
      </c>
      <c r="D85" s="25">
        <v>26434</v>
      </c>
      <c r="E85" s="25">
        <v>1.2290000000000001</v>
      </c>
      <c r="F85" s="25" t="s">
        <v>83</v>
      </c>
      <c r="G85" s="25" t="s">
        <v>36</v>
      </c>
    </row>
    <row r="86" spans="1:7" x14ac:dyDescent="0.35">
      <c r="A86" s="25" t="s">
        <v>5284</v>
      </c>
      <c r="B86" s="25" t="s">
        <v>5285</v>
      </c>
      <c r="C86" s="25" t="s">
        <v>3066</v>
      </c>
      <c r="D86" s="25">
        <v>18705</v>
      </c>
      <c r="E86" s="25">
        <v>2.0630000000000002</v>
      </c>
      <c r="F86" s="25" t="s">
        <v>53</v>
      </c>
      <c r="G86" s="25" t="s">
        <v>36</v>
      </c>
    </row>
    <row r="87" spans="1:7" x14ac:dyDescent="0.35">
      <c r="A87" s="25" t="s">
        <v>5266</v>
      </c>
      <c r="B87" s="25" t="s">
        <v>5267</v>
      </c>
      <c r="C87" s="25" t="s">
        <v>3066</v>
      </c>
      <c r="D87" s="25">
        <v>14365</v>
      </c>
      <c r="E87" s="25">
        <v>2.7</v>
      </c>
      <c r="F87" s="25" t="s">
        <v>73</v>
      </c>
      <c r="G87" s="25" t="s">
        <v>36</v>
      </c>
    </row>
    <row r="88" spans="1:7" x14ac:dyDescent="0.35">
      <c r="A88" s="25" t="s">
        <v>5264</v>
      </c>
      <c r="B88" s="25" t="s">
        <v>5265</v>
      </c>
      <c r="C88" s="25" t="s">
        <v>3066</v>
      </c>
      <c r="D88" s="25">
        <v>13600</v>
      </c>
      <c r="E88" s="25">
        <v>2.831</v>
      </c>
      <c r="F88" s="25" t="s">
        <v>83</v>
      </c>
      <c r="G88" s="25" t="s">
        <v>878</v>
      </c>
    </row>
    <row r="89" spans="1:7" x14ac:dyDescent="0.35">
      <c r="A89" s="25" t="s">
        <v>5328</v>
      </c>
      <c r="B89" s="25" t="s">
        <v>5329</v>
      </c>
      <c r="C89" s="25" t="s">
        <v>3070</v>
      </c>
      <c r="D89" s="25">
        <v>28687</v>
      </c>
      <c r="E89" s="25">
        <v>1.0229999999999999</v>
      </c>
      <c r="F89" s="25" t="s">
        <v>148</v>
      </c>
      <c r="G89" s="25" t="s">
        <v>36</v>
      </c>
    </row>
    <row r="90" spans="1:7" x14ac:dyDescent="0.35">
      <c r="A90" s="25" t="s">
        <v>5320</v>
      </c>
      <c r="B90" s="25" t="s">
        <v>5321</v>
      </c>
      <c r="C90" s="25" t="s">
        <v>3070</v>
      </c>
      <c r="D90" s="25">
        <v>27108</v>
      </c>
      <c r="E90" s="25">
        <v>1.171</v>
      </c>
      <c r="F90" s="25" t="s">
        <v>83</v>
      </c>
      <c r="G90" s="25" t="s">
        <v>878</v>
      </c>
    </row>
    <row r="91" spans="1:7" x14ac:dyDescent="0.35">
      <c r="A91" s="25" t="s">
        <v>5348</v>
      </c>
      <c r="B91" s="25" t="s">
        <v>5349</v>
      </c>
      <c r="C91" s="25" t="s">
        <v>3073</v>
      </c>
      <c r="D91" s="25">
        <v>32458</v>
      </c>
      <c r="E91" s="25">
        <v>0.75</v>
      </c>
      <c r="F91" s="25" t="s">
        <v>110</v>
      </c>
      <c r="G91" s="25" t="s">
        <v>878</v>
      </c>
    </row>
    <row r="92" spans="1:7" x14ac:dyDescent="0.35">
      <c r="A92" s="25" t="s">
        <v>5248</v>
      </c>
      <c r="B92" s="25" t="s">
        <v>5249</v>
      </c>
      <c r="C92" s="25" t="s">
        <v>3066</v>
      </c>
      <c r="D92" s="25">
        <v>11363</v>
      </c>
      <c r="E92" s="25">
        <v>3.2210000000000001</v>
      </c>
      <c r="F92" s="25" t="s">
        <v>78</v>
      </c>
      <c r="G92" s="25" t="s">
        <v>36</v>
      </c>
    </row>
    <row r="93" spans="1:7" x14ac:dyDescent="0.35">
      <c r="A93" s="25" t="s">
        <v>5332</v>
      </c>
      <c r="B93" s="25" t="s">
        <v>5333</v>
      </c>
      <c r="C93" s="25" t="s">
        <v>3070</v>
      </c>
      <c r="D93" s="25">
        <v>29103</v>
      </c>
      <c r="E93" s="25">
        <v>0.98599999999999999</v>
      </c>
      <c r="F93" s="25" t="s">
        <v>36</v>
      </c>
      <c r="G93" s="25" t="s">
        <v>36</v>
      </c>
    </row>
    <row r="94" spans="1:7" x14ac:dyDescent="0.35">
      <c r="A94" s="25" t="s">
        <v>5258</v>
      </c>
      <c r="B94" s="25" t="s">
        <v>5259</v>
      </c>
      <c r="C94" s="25" t="s">
        <v>3066</v>
      </c>
      <c r="D94" s="25">
        <v>13099</v>
      </c>
      <c r="E94" s="25">
        <v>2.9169999999999998</v>
      </c>
      <c r="F94" s="25" t="s">
        <v>47</v>
      </c>
      <c r="G94" s="25" t="s">
        <v>36</v>
      </c>
    </row>
    <row r="95" spans="1:7" x14ac:dyDescent="0.35">
      <c r="A95" s="25" t="s">
        <v>5170</v>
      </c>
      <c r="B95" s="25" t="s">
        <v>5171</v>
      </c>
      <c r="C95" s="25" t="s">
        <v>3066</v>
      </c>
      <c r="D95" s="25">
        <v>5058</v>
      </c>
      <c r="E95" s="25">
        <v>2.6840000000000002</v>
      </c>
      <c r="F95" s="25" t="s">
        <v>47</v>
      </c>
      <c r="G95" s="25" t="s">
        <v>36</v>
      </c>
    </row>
    <row r="96" spans="1:7" x14ac:dyDescent="0.35">
      <c r="A96" s="25" t="s">
        <v>5324</v>
      </c>
      <c r="B96" s="25" t="s">
        <v>5325</v>
      </c>
      <c r="C96" s="25" t="s">
        <v>3070</v>
      </c>
      <c r="D96" s="25">
        <v>27412</v>
      </c>
      <c r="E96" s="25">
        <v>1.1459999999999999</v>
      </c>
      <c r="F96" s="25" t="s">
        <v>47</v>
      </c>
      <c r="G96" s="25" t="s">
        <v>36</v>
      </c>
    </row>
    <row r="97" spans="1:7" x14ac:dyDescent="0.35">
      <c r="A97" s="25" t="s">
        <v>5236</v>
      </c>
      <c r="B97" s="25" t="s">
        <v>5237</v>
      </c>
      <c r="C97" s="25" t="s">
        <v>3065</v>
      </c>
      <c r="D97" s="25">
        <v>8980</v>
      </c>
      <c r="E97" s="25">
        <v>3.702</v>
      </c>
      <c r="F97" s="25" t="s">
        <v>47</v>
      </c>
      <c r="G97" s="25" t="s">
        <v>36</v>
      </c>
    </row>
    <row r="98" spans="1:7" x14ac:dyDescent="0.35">
      <c r="A98" s="25" t="s">
        <v>5246</v>
      </c>
      <c r="B98" s="25" t="s">
        <v>5247</v>
      </c>
      <c r="C98" s="25" t="s">
        <v>3066</v>
      </c>
      <c r="D98" s="25">
        <v>11224</v>
      </c>
      <c r="E98" s="25">
        <v>3.254</v>
      </c>
      <c r="F98" s="25" t="s">
        <v>78</v>
      </c>
      <c r="G98" s="25" t="s">
        <v>36</v>
      </c>
    </row>
    <row r="99" spans="1:7" x14ac:dyDescent="0.35">
      <c r="A99" s="25" t="s">
        <v>5204</v>
      </c>
      <c r="B99" s="25" t="s">
        <v>5205</v>
      </c>
      <c r="C99" s="25" t="s">
        <v>3084</v>
      </c>
      <c r="D99" s="25">
        <v>2941</v>
      </c>
      <c r="E99" s="25">
        <v>5.6059999999999999</v>
      </c>
      <c r="F99" s="25" t="s">
        <v>83</v>
      </c>
      <c r="G99" s="25" t="s">
        <v>36</v>
      </c>
    </row>
    <row r="100" spans="1:7" x14ac:dyDescent="0.35">
      <c r="A100" s="25" t="s">
        <v>5184</v>
      </c>
      <c r="B100" s="25" t="s">
        <v>5185</v>
      </c>
      <c r="C100" s="25" t="s">
        <v>3066</v>
      </c>
      <c r="D100" s="25">
        <v>7759</v>
      </c>
      <c r="E100" s="25">
        <v>1.7330000000000001</v>
      </c>
      <c r="F100" s="25" t="s">
        <v>53</v>
      </c>
      <c r="G100" s="25" t="s">
        <v>36</v>
      </c>
    </row>
    <row r="101" spans="1:7" x14ac:dyDescent="0.35">
      <c r="A101" s="25" t="s">
        <v>5308</v>
      </c>
      <c r="B101" s="25" t="s">
        <v>5309</v>
      </c>
      <c r="C101" s="25" t="s">
        <v>3070</v>
      </c>
      <c r="D101" s="25">
        <v>25090</v>
      </c>
      <c r="E101" s="25">
        <v>1.34</v>
      </c>
      <c r="F101" s="25" t="s">
        <v>83</v>
      </c>
      <c r="G101" s="25" t="s">
        <v>36</v>
      </c>
    </row>
    <row r="102" spans="1:7" x14ac:dyDescent="0.35">
      <c r="A102" s="25" t="s">
        <v>5190</v>
      </c>
      <c r="B102" s="25" t="s">
        <v>5191</v>
      </c>
      <c r="C102" s="25" t="s">
        <v>3070</v>
      </c>
      <c r="D102" s="25">
        <v>9917</v>
      </c>
      <c r="E102" s="25">
        <v>1.18</v>
      </c>
      <c r="F102" s="25" t="s">
        <v>47</v>
      </c>
      <c r="G102" s="25" t="s">
        <v>878</v>
      </c>
    </row>
    <row r="103" spans="1:7" x14ac:dyDescent="0.35">
      <c r="A103" s="25" t="s">
        <v>5254</v>
      </c>
      <c r="B103" s="25" t="s">
        <v>5255</v>
      </c>
      <c r="C103" s="25" t="s">
        <v>3066</v>
      </c>
      <c r="D103" s="25">
        <v>12430</v>
      </c>
      <c r="E103" s="25">
        <v>3.028</v>
      </c>
      <c r="F103" s="25" t="s">
        <v>53</v>
      </c>
      <c r="G103" s="25" t="s">
        <v>36</v>
      </c>
    </row>
    <row r="104" spans="1:7" x14ac:dyDescent="0.35">
      <c r="A104" s="25" t="s">
        <v>5228</v>
      </c>
      <c r="B104" s="25" t="s">
        <v>5229</v>
      </c>
      <c r="C104" s="25" t="s">
        <v>3065</v>
      </c>
      <c r="D104" s="25">
        <v>7536</v>
      </c>
      <c r="E104" s="25">
        <v>4.0369999999999999</v>
      </c>
      <c r="F104" s="25" t="s">
        <v>87</v>
      </c>
      <c r="G104" s="25" t="s">
        <v>36</v>
      </c>
    </row>
    <row r="105" spans="1:7" x14ac:dyDescent="0.35">
      <c r="A105" s="25" t="s">
        <v>4893</v>
      </c>
      <c r="B105" s="25" t="s">
        <v>4894</v>
      </c>
      <c r="C105" s="25" t="s">
        <v>3084</v>
      </c>
      <c r="D105" s="25">
        <v>1962</v>
      </c>
      <c r="E105" s="34">
        <v>4.5590000000000002</v>
      </c>
      <c r="F105" s="25" t="s">
        <v>47</v>
      </c>
      <c r="G105" s="25" t="s">
        <v>36</v>
      </c>
    </row>
    <row r="106" spans="1:7" x14ac:dyDescent="0.35">
      <c r="A106" s="25" t="s">
        <v>5188</v>
      </c>
      <c r="B106" s="25" t="s">
        <v>5189</v>
      </c>
      <c r="C106" s="25" t="s">
        <v>3070</v>
      </c>
      <c r="D106" s="25">
        <v>9544</v>
      </c>
      <c r="E106" s="25">
        <v>1.262</v>
      </c>
      <c r="F106" s="25" t="s">
        <v>53</v>
      </c>
      <c r="G106" s="25" t="s">
        <v>36</v>
      </c>
    </row>
    <row r="107" spans="1:7" x14ac:dyDescent="0.35">
      <c r="A107" s="25" t="s">
        <v>5202</v>
      </c>
      <c r="B107" s="25" t="s">
        <v>5203</v>
      </c>
      <c r="C107" s="25" t="s">
        <v>3073</v>
      </c>
      <c r="D107" s="25">
        <v>21205</v>
      </c>
      <c r="E107" s="25">
        <v>0.56399999999999995</v>
      </c>
      <c r="F107" s="25" t="s">
        <v>35</v>
      </c>
      <c r="G107" s="25" t="s">
        <v>36</v>
      </c>
    </row>
    <row r="108" spans="1:7" x14ac:dyDescent="0.35">
      <c r="A108" s="25" t="s">
        <v>5354</v>
      </c>
      <c r="B108" s="25" t="s">
        <v>5355</v>
      </c>
      <c r="C108" s="25" t="s">
        <v>3073</v>
      </c>
      <c r="D108" s="25">
        <v>32458</v>
      </c>
      <c r="E108" s="25">
        <v>0.75</v>
      </c>
      <c r="F108" s="25" t="s">
        <v>78</v>
      </c>
      <c r="G108" s="25" t="s">
        <v>36</v>
      </c>
    </row>
    <row r="109" spans="1:7" x14ac:dyDescent="0.35">
      <c r="A109" s="25" t="s">
        <v>5162</v>
      </c>
      <c r="B109" s="25" t="s">
        <v>5163</v>
      </c>
      <c r="C109" s="25" t="s">
        <v>3065</v>
      </c>
      <c r="D109" s="25">
        <v>2699</v>
      </c>
      <c r="E109" s="25">
        <v>3.9849999999999999</v>
      </c>
      <c r="F109" s="25" t="s">
        <v>83</v>
      </c>
      <c r="G109" s="25" t="s">
        <v>36</v>
      </c>
    </row>
    <row r="110" spans="1:7" x14ac:dyDescent="0.35">
      <c r="A110" s="25" t="s">
        <v>5192</v>
      </c>
      <c r="B110" s="25" t="s">
        <v>5193</v>
      </c>
      <c r="C110" s="25" t="s">
        <v>3070</v>
      </c>
      <c r="D110" s="25">
        <v>11208</v>
      </c>
      <c r="E110" s="25">
        <v>0.871</v>
      </c>
      <c r="F110" s="25" t="s">
        <v>73</v>
      </c>
      <c r="G110" s="25" t="s">
        <v>36</v>
      </c>
    </row>
    <row r="111" spans="1:7" x14ac:dyDescent="0.35">
      <c r="A111" s="25" t="s">
        <v>5220</v>
      </c>
      <c r="B111" s="25" t="s">
        <v>5221</v>
      </c>
      <c r="C111" s="25" t="s">
        <v>3065</v>
      </c>
      <c r="D111" s="25">
        <v>6823</v>
      </c>
      <c r="E111" s="25">
        <v>4.2069999999999999</v>
      </c>
      <c r="F111" s="25" t="s">
        <v>39</v>
      </c>
      <c r="G111" s="25" t="s">
        <v>36</v>
      </c>
    </row>
    <row r="112" spans="1:7" x14ac:dyDescent="0.35">
      <c r="A112" s="25" t="s">
        <v>5186</v>
      </c>
      <c r="B112" s="25" t="s">
        <v>5187</v>
      </c>
      <c r="C112" s="25" t="s">
        <v>3070</v>
      </c>
      <c r="D112" s="25">
        <v>9454</v>
      </c>
      <c r="E112" s="25">
        <v>1.2849999999999999</v>
      </c>
      <c r="F112" s="25" t="s">
        <v>39</v>
      </c>
      <c r="G112" s="25" t="s">
        <v>878</v>
      </c>
    </row>
    <row r="113" spans="1:7" x14ac:dyDescent="0.35">
      <c r="A113" s="25" t="s">
        <v>5244</v>
      </c>
      <c r="B113" s="25" t="s">
        <v>5245</v>
      </c>
      <c r="C113" s="25" t="s">
        <v>3066</v>
      </c>
      <c r="D113" s="25">
        <v>10459</v>
      </c>
      <c r="E113" s="25">
        <v>3.4</v>
      </c>
      <c r="F113" s="25" t="s">
        <v>50</v>
      </c>
      <c r="G113" s="25" t="s">
        <v>36</v>
      </c>
    </row>
    <row r="114" spans="1:7" x14ac:dyDescent="0.35">
      <c r="A114" s="25" t="s">
        <v>5372</v>
      </c>
      <c r="B114" s="25" t="s">
        <v>5373</v>
      </c>
      <c r="C114" s="25" t="s">
        <v>3073</v>
      </c>
      <c r="D114" s="25">
        <v>32458</v>
      </c>
      <c r="E114" s="25">
        <v>0.75</v>
      </c>
      <c r="F114" s="25" t="s">
        <v>159</v>
      </c>
      <c r="G114" s="25" t="s">
        <v>36</v>
      </c>
    </row>
    <row r="115" spans="1:7" x14ac:dyDescent="0.35">
      <c r="A115" s="25" t="s">
        <v>5180</v>
      </c>
      <c r="B115" s="25" t="s">
        <v>5181</v>
      </c>
      <c r="C115" s="25" t="s">
        <v>3066</v>
      </c>
      <c r="D115" s="25">
        <v>6278</v>
      </c>
      <c r="E115" s="25">
        <v>2.1960000000000002</v>
      </c>
      <c r="F115" s="25" t="s">
        <v>39</v>
      </c>
      <c r="G115" s="25" t="s">
        <v>36</v>
      </c>
    </row>
    <row r="116" spans="1:7" x14ac:dyDescent="0.35">
      <c r="A116" s="25" t="s">
        <v>5226</v>
      </c>
      <c r="B116" s="25" t="s">
        <v>5227</v>
      </c>
      <c r="C116" s="25" t="s">
        <v>3065</v>
      </c>
      <c r="D116" s="25">
        <v>7511</v>
      </c>
      <c r="E116" s="25">
        <v>4.0449999999999999</v>
      </c>
      <c r="F116" s="25" t="s">
        <v>42</v>
      </c>
      <c r="G116" s="25" t="s">
        <v>36</v>
      </c>
    </row>
    <row r="117" spans="1:7" x14ac:dyDescent="0.35">
      <c r="A117" s="25" t="s">
        <v>5274</v>
      </c>
      <c r="B117" s="25" t="s">
        <v>5275</v>
      </c>
      <c r="C117" s="25" t="s">
        <v>3066</v>
      </c>
      <c r="D117" s="25">
        <v>17014</v>
      </c>
      <c r="E117" s="25">
        <v>2.2930000000000001</v>
      </c>
      <c r="F117" s="25" t="s">
        <v>36</v>
      </c>
      <c r="G117" s="25" t="s">
        <v>878</v>
      </c>
    </row>
    <row r="118" spans="1:7" x14ac:dyDescent="0.35">
      <c r="A118" s="25" t="s">
        <v>5272</v>
      </c>
      <c r="B118" s="25" t="s">
        <v>5273</v>
      </c>
      <c r="C118" s="25" t="s">
        <v>3066</v>
      </c>
      <c r="D118" s="25">
        <v>15948</v>
      </c>
      <c r="E118" s="34">
        <v>2.4460000000000002</v>
      </c>
      <c r="F118" s="25" t="s">
        <v>87</v>
      </c>
      <c r="G118" s="25" t="s">
        <v>36</v>
      </c>
    </row>
    <row r="119" spans="1:7" x14ac:dyDescent="0.35">
      <c r="A119" s="25" t="s">
        <v>5394</v>
      </c>
      <c r="B119" s="25" t="s">
        <v>5395</v>
      </c>
      <c r="C119" s="25" t="s">
        <v>3073</v>
      </c>
      <c r="D119" s="25">
        <v>58249</v>
      </c>
      <c r="E119" s="25">
        <v>0.441</v>
      </c>
      <c r="F119" s="25" t="s">
        <v>50</v>
      </c>
      <c r="G119" s="25" t="s">
        <v>36</v>
      </c>
    </row>
    <row r="120" spans="1:7" x14ac:dyDescent="0.35">
      <c r="A120" s="25" t="s">
        <v>5260</v>
      </c>
      <c r="B120" s="25" t="s">
        <v>5261</v>
      </c>
      <c r="C120" s="25" t="s">
        <v>3066</v>
      </c>
      <c r="D120" s="25">
        <v>13371</v>
      </c>
      <c r="E120" s="25">
        <v>2.867</v>
      </c>
      <c r="F120" s="25" t="s">
        <v>36</v>
      </c>
      <c r="G120" s="25" t="s">
        <v>36</v>
      </c>
    </row>
    <row r="121" spans="1:7" x14ac:dyDescent="0.35">
      <c r="A121" s="25" t="s">
        <v>5176</v>
      </c>
      <c r="B121" s="25" t="s">
        <v>5177</v>
      </c>
      <c r="C121" s="25" t="s">
        <v>3066</v>
      </c>
      <c r="D121" s="25">
        <v>5748</v>
      </c>
      <c r="E121" s="25">
        <v>2.4009999999999998</v>
      </c>
      <c r="F121" s="25" t="s">
        <v>73</v>
      </c>
      <c r="G121" s="25" t="s">
        <v>878</v>
      </c>
    </row>
    <row r="122" spans="1:7" x14ac:dyDescent="0.35">
      <c r="A122" s="25" t="s">
        <v>5304</v>
      </c>
      <c r="B122" s="25" t="s">
        <v>5305</v>
      </c>
      <c r="C122" s="25" t="s">
        <v>3070</v>
      </c>
      <c r="D122" s="25">
        <v>23888</v>
      </c>
      <c r="E122" s="25">
        <v>1.452</v>
      </c>
      <c r="F122" s="25" t="s">
        <v>50</v>
      </c>
      <c r="G122" s="25" t="s">
        <v>36</v>
      </c>
    </row>
    <row r="123" spans="1:7" x14ac:dyDescent="0.35">
      <c r="A123" s="25" t="s">
        <v>5214</v>
      </c>
      <c r="B123" s="25" t="s">
        <v>5215</v>
      </c>
      <c r="C123" s="25" t="s">
        <v>3084</v>
      </c>
      <c r="D123" s="25">
        <v>4451</v>
      </c>
      <c r="E123" s="25">
        <v>4.9470000000000001</v>
      </c>
      <c r="F123" s="25" t="s">
        <v>83</v>
      </c>
      <c r="G123" s="25" t="s">
        <v>36</v>
      </c>
    </row>
    <row r="124" spans="1:7" x14ac:dyDescent="0.35">
      <c r="A124" s="25" t="s">
        <v>5232</v>
      </c>
      <c r="B124" s="25" t="s">
        <v>5233</v>
      </c>
      <c r="C124" s="25" t="s">
        <v>3065</v>
      </c>
      <c r="D124" s="25">
        <v>8186</v>
      </c>
      <c r="E124" s="25">
        <v>3.8879999999999999</v>
      </c>
      <c r="F124" s="25" t="s">
        <v>47</v>
      </c>
      <c r="G124" s="25" t="s">
        <v>36</v>
      </c>
    </row>
    <row r="125" spans="1:7" x14ac:dyDescent="0.35">
      <c r="A125" s="25" t="s">
        <v>5172</v>
      </c>
      <c r="B125" s="25" t="s">
        <v>5173</v>
      </c>
      <c r="C125" s="25" t="s">
        <v>3066</v>
      </c>
      <c r="D125" s="25">
        <v>5409</v>
      </c>
      <c r="E125" s="25">
        <v>2.5409999999999999</v>
      </c>
      <c r="F125" s="25" t="s">
        <v>78</v>
      </c>
      <c r="G125" s="25" t="s">
        <v>36</v>
      </c>
    </row>
    <row r="126" spans="1:7" x14ac:dyDescent="0.35">
      <c r="A126" s="25" t="s">
        <v>4613</v>
      </c>
      <c r="B126" s="25" t="s">
        <v>4614</v>
      </c>
      <c r="C126" s="25" t="s">
        <v>3065</v>
      </c>
      <c r="D126" s="25">
        <v>6127</v>
      </c>
      <c r="E126" s="25">
        <v>4.4059999999999997</v>
      </c>
      <c r="F126" s="25" t="s">
        <v>53</v>
      </c>
      <c r="G126" s="25" t="s">
        <v>36</v>
      </c>
    </row>
    <row r="127" spans="1:7" x14ac:dyDescent="0.35">
      <c r="A127" s="25" t="s">
        <v>5292</v>
      </c>
      <c r="B127" s="25" t="s">
        <v>5293</v>
      </c>
      <c r="C127" s="25" t="s">
        <v>3070</v>
      </c>
      <c r="D127" s="25">
        <v>20967</v>
      </c>
      <c r="E127" s="25">
        <v>1.7769999999999999</v>
      </c>
      <c r="F127" s="25" t="s">
        <v>50</v>
      </c>
      <c r="G127" s="25" t="s">
        <v>36</v>
      </c>
    </row>
    <row r="128" spans="1:7" x14ac:dyDescent="0.35">
      <c r="A128" s="25" t="s">
        <v>5252</v>
      </c>
      <c r="B128" s="25" t="s">
        <v>5253</v>
      </c>
      <c r="C128" s="25" t="s">
        <v>3066</v>
      </c>
      <c r="D128" s="25">
        <v>12349</v>
      </c>
      <c r="E128" s="25">
        <v>3.0409999999999999</v>
      </c>
      <c r="F128" s="25" t="s">
        <v>83</v>
      </c>
      <c r="G128" s="25" t="s">
        <v>36</v>
      </c>
    </row>
    <row r="129" spans="1:7" x14ac:dyDescent="0.35">
      <c r="A129" s="25" t="s">
        <v>5358</v>
      </c>
      <c r="B129" s="25" t="s">
        <v>5359</v>
      </c>
      <c r="C129" s="25" t="s">
        <v>3073</v>
      </c>
      <c r="D129" s="25">
        <v>32458</v>
      </c>
      <c r="E129" s="25">
        <v>0.75</v>
      </c>
      <c r="F129" s="25" t="s">
        <v>53</v>
      </c>
      <c r="G129" s="25" t="s">
        <v>36</v>
      </c>
    </row>
    <row r="130" spans="1:7" x14ac:dyDescent="0.35">
      <c r="A130" s="25" t="s">
        <v>5384</v>
      </c>
      <c r="B130" s="25" t="s">
        <v>5385</v>
      </c>
      <c r="C130" s="25" t="s">
        <v>3073</v>
      </c>
      <c r="D130" s="25">
        <v>44548</v>
      </c>
      <c r="E130" s="25">
        <v>0.745</v>
      </c>
      <c r="F130" s="25" t="s">
        <v>110</v>
      </c>
      <c r="G130" s="25" t="s">
        <v>36</v>
      </c>
    </row>
  </sheetData>
  <sheetProtection algorithmName="SHA-512" hashValue="+vPndtWN6to1CnFf8t0lwmmtV2TE+c63I+hIl7nBaKpevL86lGzHNY6voYEcITCdn5gP4Y/wD//NDjKsS1FesA==" saltValue="iruRSbGZF3YxUVVgxd6NJQ==" spinCount="100000" sheet="1" objects="1" scenarios="1"/>
  <autoFilter ref="A1:G130" xr:uid="{00000000-0001-0000-1300-000000000000}">
    <sortState xmlns:xlrd2="http://schemas.microsoft.com/office/spreadsheetml/2017/richdata2" ref="A2:G130">
      <sortCondition ref="B2:B130"/>
    </sortState>
  </autoFilter>
  <sortState xmlns:xlrd2="http://schemas.microsoft.com/office/spreadsheetml/2017/richdata2" ref="A2:G130">
    <sortCondition ref="B2:B130"/>
  </sortState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17</vt:i4>
      </vt:variant>
      <vt:variant>
        <vt:lpstr>Plages nommées</vt:lpstr>
      </vt:variant>
      <vt:variant>
        <vt:i4>4</vt:i4>
      </vt:variant>
    </vt:vector>
  </HeadingPairs>
  <TitlesOfParts>
    <vt:vector size="21" baseType="lpstr">
      <vt:lpstr>Feuille de résultat</vt:lpstr>
      <vt:lpstr>BD Licences Simples</vt:lpstr>
      <vt:lpstr>BD Licences Doubles</vt:lpstr>
      <vt:lpstr>Green Club Romanel</vt:lpstr>
      <vt:lpstr>TC Ardon</vt:lpstr>
      <vt:lpstr>TC Chamoson</vt:lpstr>
      <vt:lpstr>TC Corsier</vt:lpstr>
      <vt:lpstr>TC Etoy</vt:lpstr>
      <vt:lpstr>TC Founex</vt:lpstr>
      <vt:lpstr>TC Genève-Champel</vt:lpstr>
      <vt:lpstr>TC Givisiez</vt:lpstr>
      <vt:lpstr>TC Lutry</vt:lpstr>
      <vt:lpstr>TC Montchoisi</vt:lpstr>
      <vt:lpstr>TC Nyon</vt:lpstr>
      <vt:lpstr>TC Trois-Chêne</vt:lpstr>
      <vt:lpstr>TC Valere Sion</vt:lpstr>
      <vt:lpstr>TC Versoix</vt:lpstr>
      <vt:lpstr>'BD Licences Doubles'!Impression_des_titres</vt:lpstr>
      <vt:lpstr>'BD Licences Simples'!Impression_des_titres</vt:lpstr>
      <vt:lpstr>'Green Club Romanel'!Impression_des_titres</vt:lpstr>
      <vt:lpstr>'Feuille de résultat'!Zone_d_impression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TENNIS-CLUB VALERE</dc:creator>
  <cp:lastModifiedBy>Jean-Claude Locatelli</cp:lastModifiedBy>
  <cp:lastPrinted>2024-07-01T04:14:44Z</cp:lastPrinted>
  <dcterms:created xsi:type="dcterms:W3CDTF">2012-06-30T07:26:00Z</dcterms:created>
  <dcterms:modified xsi:type="dcterms:W3CDTF">2025-06-21T11:43:01Z</dcterms:modified>
</cp:coreProperties>
</file>